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mosR\Documents\"/>
    </mc:Choice>
  </mc:AlternateContent>
  <xr:revisionPtr revIDLastSave="0" documentId="13_ncr:1_{BC0DA4AB-EF23-4FE6-A764-5F9A3ACA804C}" xr6:coauthVersionLast="44" xr6:coauthVersionMax="44" xr10:uidLastSave="{00000000-0000-0000-0000-000000000000}"/>
  <bookViews>
    <workbookView xWindow="1365" yWindow="1155" windowWidth="16140" windowHeight="12615" xr2:uid="{00000000-000D-0000-FFFF-FFFF00000000}"/>
  </bookViews>
  <sheets>
    <sheet name="Sheet1" sheetId="1" r:id="rId1"/>
    <sheet name="Sheet2" sheetId="4" r:id="rId2"/>
    <sheet name="Sheet3" sheetId="6" r:id="rId3"/>
    <sheet name="Sheet4" sheetId="7" r:id="rId4"/>
    <sheet name="Bonus1" sheetId="8" r:id="rId5"/>
    <sheet name="Bonus2" sheetId="11" r:id="rId6"/>
  </sheets>
  <definedNames>
    <definedName name="_xlnm._FilterDatabase" localSheetId="0" hidden="1">Sheet1!$N$1:$N$4115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4" i="11" l="1"/>
  <c r="G23" i="11"/>
  <c r="G22" i="11"/>
  <c r="G20" i="11"/>
  <c r="G19" i="11"/>
  <c r="G18" i="11"/>
  <c r="D24" i="11"/>
  <c r="D23" i="11"/>
  <c r="D18" i="11"/>
  <c r="D22" i="11"/>
  <c r="D20" i="11"/>
  <c r="D19" i="11"/>
  <c r="H2" i="8" l="1"/>
  <c r="H3" i="8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G2" i="8"/>
  <c r="D13" i="8"/>
  <c r="D12" i="8"/>
  <c r="D11" i="8"/>
  <c r="D10" i="8"/>
  <c r="D9" i="8"/>
  <c r="E9" i="8" s="1"/>
  <c r="D8" i="8"/>
  <c r="D7" i="8"/>
  <c r="D6" i="8"/>
  <c r="D5" i="8"/>
  <c r="D4" i="8"/>
  <c r="D3" i="8"/>
  <c r="E3" i="8" s="1"/>
  <c r="C13" i="8"/>
  <c r="C12" i="8"/>
  <c r="C11" i="8"/>
  <c r="C10" i="8"/>
  <c r="C9" i="8"/>
  <c r="C8" i="8"/>
  <c r="C7" i="8"/>
  <c r="C6" i="8"/>
  <c r="C5" i="8"/>
  <c r="C4" i="8"/>
  <c r="B12" i="8"/>
  <c r="B11" i="8"/>
  <c r="B10" i="8"/>
  <c r="B9" i="8"/>
  <c r="B8" i="8"/>
  <c r="B7" i="8"/>
  <c r="B6" i="8"/>
  <c r="B5" i="8"/>
  <c r="B4" i="8"/>
  <c r="F2" i="8"/>
  <c r="B3" i="8"/>
  <c r="C3" i="8"/>
  <c r="D2" i="8"/>
  <c r="C2" i="8"/>
  <c r="B2" i="8"/>
  <c r="B1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E13" i="8" l="1"/>
  <c r="E12" i="8"/>
  <c r="E11" i="8"/>
  <c r="E10" i="8"/>
  <c r="E8" i="8"/>
  <c r="E7" i="8"/>
  <c r="E6" i="8"/>
  <c r="E5" i="8"/>
  <c r="E4" i="8"/>
  <c r="E2" i="8"/>
</calcChain>
</file>

<file path=xl/sharedStrings.xml><?xml version="1.0" encoding="utf-8"?>
<sst xmlns="http://schemas.openxmlformats.org/spreadsheetml/2006/main" count="37209" uniqueCount="8409">
  <si>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</si>
  <si>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</si>
  <si>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</si>
  <si>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</si>
  <si>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</si>
  <si>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</si>
  <si>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</si>
  <si>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</si>
  <si>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</si>
  <si>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</si>
  <si>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</si>
  <si>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</si>
  <si>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</si>
  <si>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</si>
  <si>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</si>
  <si>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</si>
  <si>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</si>
  <si>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</si>
  <si>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</si>
  <si>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</si>
  <si>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</si>
  <si>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</si>
  <si>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</si>
  <si>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</si>
  <si>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</si>
  <si>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</si>
  <si>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</si>
  <si>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</si>
  <si>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</si>
  <si>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</si>
  <si>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</si>
  <si>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</si>
  <si>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</si>
  <si>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</si>
  <si>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</si>
  <si>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</si>
  <si>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</si>
  <si>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</si>
  <si>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</si>
  <si>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</si>
  <si>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</si>
  <si>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</si>
  <si>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</si>
  <si>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</si>
  <si>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</si>
  <si>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</si>
  <si>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</si>
  <si>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</si>
  <si>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</si>
  <si>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</si>
  <si>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</si>
  <si>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</si>
  <si>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</si>
  <si>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</si>
  <si>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</si>
  <si>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</si>
  <si>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</si>
  <si>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</si>
  <si>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</si>
  <si>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</si>
  <si>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</si>
  <si>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</si>
  <si>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</si>
  <si>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</si>
  <si>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</si>
  <si>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</si>
  <si>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</si>
  <si>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</si>
  <si>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</si>
  <si>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</si>
  <si>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</si>
  <si>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</si>
  <si>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</si>
  <si>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</si>
  <si>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</si>
  <si>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</si>
  <si>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</si>
  <si>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</si>
  <si>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</si>
  <si>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</si>
  <si>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</si>
  <si>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</si>
  <si>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</si>
  <si>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</si>
  <si>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</si>
  <si>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</si>
  <si>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</si>
  <si>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</si>
  <si>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</si>
  <si>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</si>
  <si>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</si>
  <si>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</si>
  <si>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</si>
  <si>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</si>
  <si>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</si>
  <si>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</si>
  <si>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</si>
  <si>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</si>
  <si>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</si>
  <si>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</si>
  <si>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</si>
  <si>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</si>
  <si>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</si>
  <si>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</si>
  <si>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</si>
  <si>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</si>
  <si>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</si>
  <si>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</si>
  <si>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</si>
  <si>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</si>
  <si>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</si>
  <si>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</si>
  <si>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</si>
  <si>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</si>
  <si>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</si>
  <si>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</si>
  <si>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</si>
  <si>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</si>
  <si>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</si>
  <si>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</si>
  <si>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</si>
  <si>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</si>
  <si>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</si>
  <si>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</si>
  <si>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</si>
  <si>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</si>
  <si>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</si>
  <si>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</si>
  <si>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</si>
  <si>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</si>
  <si>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</si>
  <si>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</si>
  <si>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</si>
  <si>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</si>
  <si>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</si>
  <si>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</si>
  <si>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</si>
  <si>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</si>
  <si>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</si>
  <si>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</si>
  <si>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</si>
  <si>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</si>
  <si>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</si>
  <si>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</si>
  <si>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</si>
  <si>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</si>
  <si>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</si>
  <si>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</si>
  <si>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</si>
  <si>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</si>
  <si>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</si>
  <si>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</si>
  <si>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</si>
  <si>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</si>
  <si>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</si>
  <si>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</si>
  <si>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</si>
  <si>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</si>
  <si>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</si>
  <si>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</si>
  <si>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</si>
  <si>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</si>
  <si>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</si>
  <si>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</si>
  <si>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</si>
  <si>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</si>
  <si>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</si>
  <si>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</si>
  <si>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</si>
  <si>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</si>
  <si>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</si>
  <si>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</si>
  <si>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</si>
  <si>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</si>
  <si>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</si>
  <si>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</si>
  <si>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</si>
  <si>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</si>
  <si>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</si>
  <si>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</si>
  <si>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</si>
  <si>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</si>
  <si>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</si>
  <si>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</si>
  <si>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</si>
  <si>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</si>
  <si>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</si>
  <si>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</si>
  <si>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</si>
  <si>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</si>
  <si>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</si>
  <si>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</si>
  <si>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</si>
  <si>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</si>
  <si>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</si>
  <si>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</si>
  <si>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</si>
  <si>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</si>
  <si>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</si>
  <si>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</si>
  <si>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</si>
  <si>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</si>
  <si>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</si>
  <si>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</si>
  <si>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</si>
  <si>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</si>
  <si>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</si>
  <si>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</si>
  <si>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</si>
  <si>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</si>
  <si>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</si>
  <si>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</si>
  <si>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</si>
  <si>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</si>
  <si>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</si>
  <si>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</si>
  <si>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</si>
  <si>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</si>
  <si>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</si>
  <si>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</si>
  <si>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</si>
  <si>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</si>
  <si>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</si>
  <si>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</si>
  <si>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</si>
  <si>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</si>
  <si>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</si>
  <si>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</si>
  <si>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</si>
  <si>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</si>
  <si>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</si>
  <si>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</si>
  <si>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</si>
  <si>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</si>
  <si>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</si>
  <si>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</si>
  <si>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</si>
  <si>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</si>
  <si>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</si>
  <si>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</si>
  <si>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</si>
  <si>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</si>
  <si>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</si>
  <si>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</si>
  <si>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</si>
  <si>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</si>
  <si>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</si>
  <si>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</si>
  <si>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</si>
  <si>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</si>
  <si>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</si>
  <si>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</si>
  <si>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</si>
  <si>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</si>
  <si>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</si>
  <si>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</si>
  <si>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</si>
  <si>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</si>
  <si>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</si>
  <si>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</si>
  <si>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</si>
  <si>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</si>
  <si>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</si>
  <si>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</si>
  <si>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</si>
  <si>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</si>
  <si>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</si>
  <si>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</si>
  <si>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</si>
  <si>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</si>
  <si>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</si>
  <si>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</si>
  <si>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</si>
  <si>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</si>
  <si>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</si>
  <si>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</si>
  <si>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</si>
  <si>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</si>
  <si>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</si>
  <si>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</si>
  <si>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</si>
  <si>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</si>
  <si>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</si>
  <si>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</si>
  <si>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</si>
  <si>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</si>
  <si>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</si>
  <si>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</si>
  <si>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</si>
  <si>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</si>
  <si>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</si>
  <si>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</si>
  <si>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</si>
  <si>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</si>
  <si>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</si>
  <si>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</si>
  <si>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</si>
  <si>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</si>
  <si>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</si>
  <si>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</si>
  <si>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</si>
  <si>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</si>
  <si>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</si>
  <si>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</si>
  <si>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</si>
  <si>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</si>
  <si>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</si>
  <si>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</si>
  <si>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</si>
  <si>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</si>
  <si>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</si>
  <si>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</si>
  <si>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</si>
  <si>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</si>
  <si>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</si>
  <si>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</si>
  <si>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</si>
  <si>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</si>
  <si>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</si>
  <si>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</si>
  <si>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</si>
  <si>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</si>
  <si>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</si>
  <si>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</si>
  <si>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</si>
  <si>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</si>
  <si>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</si>
  <si>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</si>
  <si>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</si>
  <si>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</si>
  <si>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</si>
  <si>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</si>
  <si>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</si>
  <si>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</si>
  <si>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</si>
  <si>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</si>
  <si>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</si>
  <si>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</si>
  <si>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</si>
  <si>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</si>
  <si>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</si>
  <si>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</si>
  <si>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</si>
  <si>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</si>
  <si>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</si>
  <si>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</si>
  <si>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</si>
  <si>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</si>
  <si>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</si>
  <si>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</si>
  <si>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</si>
  <si>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</si>
  <si>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</si>
  <si>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</si>
  <si>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</si>
  <si>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</si>
  <si>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</si>
  <si>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</si>
  <si>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</si>
  <si>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</si>
  <si>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</si>
  <si>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</si>
  <si>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</si>
  <si>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</si>
  <si>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</si>
  <si>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</si>
  <si>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</si>
  <si>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</si>
  <si>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</si>
  <si>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</si>
  <si>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</si>
  <si>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</si>
  <si>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</si>
  <si>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</si>
  <si>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</si>
  <si>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</si>
  <si>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</si>
  <si>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</si>
  <si>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</si>
  <si>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</si>
  <si>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</si>
  <si>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</si>
  <si>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</si>
  <si>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</si>
  <si>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</si>
  <si>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</si>
  <si>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</si>
  <si>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</si>
  <si>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</si>
  <si>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</si>
  <si>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</si>
  <si>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</si>
  <si>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</si>
  <si>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</si>
  <si>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</si>
  <si>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</si>
  <si>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</si>
  <si>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</si>
  <si>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</si>
  <si>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</si>
  <si>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</si>
  <si>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</si>
  <si>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</si>
  <si>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</si>
  <si>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</si>
  <si>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</si>
  <si>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</si>
  <si>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</si>
  <si>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</si>
  <si>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</si>
  <si>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</si>
  <si>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</si>
  <si>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</si>
  <si>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</si>
  <si>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</si>
  <si>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</si>
  <si>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</si>
  <si>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</si>
  <si>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</si>
  <si>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</si>
  <si>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</si>
  <si>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</si>
  <si>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</si>
  <si>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</si>
  <si>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</si>
  <si>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</si>
  <si>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</si>
  <si>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</si>
  <si>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</si>
  <si>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</si>
  <si>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</si>
  <si>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</si>
  <si>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</si>
  <si>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</si>
  <si>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</si>
  <si>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</si>
  <si>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</si>
  <si>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</si>
  <si>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</si>
  <si>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</si>
  <si>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</si>
  <si>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</si>
  <si>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</si>
  <si>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</si>
  <si>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</si>
  <si>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</si>
  <si>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</si>
  <si>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</si>
  <si>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</si>
  <si>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</si>
  <si>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</si>
  <si>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</si>
  <si>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</si>
  <si>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</si>
  <si>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</si>
  <si>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</si>
  <si>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</si>
  <si>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</si>
  <si>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</si>
  <si>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</si>
  <si>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</si>
  <si>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</si>
  <si>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</si>
  <si>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</si>
  <si>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</si>
  <si>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</si>
  <si>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</si>
  <si>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</si>
  <si>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</si>
  <si>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</si>
  <si>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</si>
  <si>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</si>
  <si>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</si>
  <si>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</si>
  <si>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</si>
  <si>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</si>
  <si>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</si>
  <si>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</si>
  <si>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</si>
  <si>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</si>
  <si>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</si>
  <si>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</si>
  <si>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</si>
  <si>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</si>
  <si>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</si>
  <si>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</si>
  <si>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</si>
  <si>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</si>
  <si>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</si>
  <si>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</si>
  <si>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</si>
  <si>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</si>
  <si>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</si>
  <si>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</si>
  <si>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</si>
  <si>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</si>
  <si>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</si>
  <si>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</si>
  <si>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</si>
  <si>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</si>
  <si>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</si>
  <si>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</si>
  <si>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</si>
  <si>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</si>
  <si>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</si>
  <si>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</si>
  <si>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</si>
  <si>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</si>
  <si>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</si>
  <si>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</si>
  <si>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</si>
  <si>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</si>
  <si>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</si>
  <si>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</si>
  <si>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</si>
  <si>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</si>
  <si>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</si>
  <si>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</si>
  <si>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</si>
  <si>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</si>
  <si>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</si>
  <si>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</si>
  <si>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</si>
  <si>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</si>
  <si>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</si>
  <si>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</si>
  <si>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</si>
  <si>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</si>
  <si>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</si>
  <si>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</si>
  <si>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</si>
  <si>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</si>
  <si>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</si>
  <si>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</si>
  <si>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</si>
  <si>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</si>
  <si>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</si>
  <si>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</si>
  <si>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</si>
  <si>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</si>
  <si>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</si>
  <si>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</si>
  <si>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</si>
  <si>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</si>
  <si>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</si>
  <si>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</si>
  <si>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</si>
  <si>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</si>
  <si>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</si>
  <si>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</si>
  <si>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</si>
  <si>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</si>
  <si>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</si>
  <si>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</si>
  <si>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</si>
  <si>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</si>
  <si>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</si>
  <si>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</si>
  <si>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</si>
  <si>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</si>
  <si>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</si>
  <si>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</si>
  <si>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</si>
  <si>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</si>
  <si>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</si>
  <si>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</si>
  <si>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</si>
  <si>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</si>
  <si>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</si>
  <si>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</si>
  <si>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</si>
  <si>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</si>
  <si>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</si>
  <si>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</si>
  <si>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</si>
  <si>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</si>
  <si>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</si>
  <si>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</si>
  <si>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</si>
  <si>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</si>
  <si>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</si>
  <si>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</si>
  <si>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</si>
  <si>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</si>
  <si>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</si>
  <si>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</si>
  <si>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</si>
  <si>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</si>
  <si>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</si>
  <si>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</si>
  <si>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</si>
  <si>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</si>
  <si>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</si>
  <si>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</si>
  <si>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</si>
  <si>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</si>
  <si>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</si>
  <si>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</si>
  <si>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</si>
  <si>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</si>
  <si>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</si>
  <si>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</si>
  <si>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</si>
  <si>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</si>
  <si>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</si>
  <si>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</si>
  <si>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</si>
  <si>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</si>
  <si>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</si>
  <si>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</si>
  <si>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</si>
  <si>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</si>
  <si>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</si>
  <si>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</si>
  <si>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</si>
  <si>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</si>
  <si>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</si>
  <si>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</si>
  <si>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</si>
  <si>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</si>
  <si>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</si>
  <si>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</si>
  <si>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</si>
  <si>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</si>
  <si>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</si>
  <si>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</si>
  <si>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</si>
  <si>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</si>
  <si>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</si>
  <si>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</si>
  <si>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</si>
  <si>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</si>
  <si>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</si>
  <si>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</si>
  <si>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</si>
  <si>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</si>
  <si>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</si>
  <si>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</si>
  <si>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</si>
  <si>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</si>
  <si>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</si>
  <si>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</si>
  <si>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</si>
  <si>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</si>
  <si>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</si>
  <si>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</si>
  <si>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</si>
  <si>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</si>
  <si>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</si>
  <si>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</si>
  <si>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</si>
  <si>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</si>
  <si>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</si>
  <si>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</si>
  <si>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</si>
  <si>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</si>
  <si>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</si>
  <si>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</si>
  <si>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</si>
  <si>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</si>
  <si>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</si>
  <si>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</si>
  <si>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</si>
  <si>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</si>
  <si>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</si>
  <si>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</si>
  <si>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</si>
  <si>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</si>
  <si>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</si>
  <si>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</si>
  <si>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</si>
  <si>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</si>
  <si>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</si>
  <si>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</si>
  <si>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</si>
  <si>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</si>
  <si>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</si>
  <si>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</si>
  <si>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</si>
  <si>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</si>
  <si>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</si>
  <si>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</si>
  <si>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</si>
  <si>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</si>
  <si>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</si>
  <si>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</si>
  <si>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</si>
  <si>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</si>
  <si>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</si>
  <si>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</si>
  <si>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</si>
  <si>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</si>
  <si>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</si>
  <si>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</si>
  <si>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</si>
  <si>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</si>
  <si>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</si>
  <si>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</si>
  <si>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</si>
  <si>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</si>
  <si>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</si>
  <si>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</si>
  <si>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</si>
  <si>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</si>
  <si>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</si>
  <si>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</si>
  <si>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</si>
  <si>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</si>
  <si>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</si>
  <si>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</si>
  <si>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</si>
  <si>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</si>
  <si>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</si>
  <si>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</si>
  <si>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</si>
  <si>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</si>
  <si>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</si>
  <si>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</si>
  <si>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</si>
  <si>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</si>
  <si>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</si>
  <si>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</si>
  <si>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</si>
  <si>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</si>
  <si>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</si>
  <si>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</si>
  <si>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</si>
  <si>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</si>
  <si>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</si>
  <si>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</si>
  <si>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</si>
  <si>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</si>
  <si>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</si>
  <si>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</si>
  <si>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</si>
  <si>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</si>
  <si>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</si>
  <si>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</si>
  <si>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</si>
  <si>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</si>
  <si>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</si>
  <si>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</si>
  <si>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</si>
  <si>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</si>
  <si>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</si>
  <si>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</si>
  <si>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</si>
  <si>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</si>
  <si>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</si>
  <si>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</si>
  <si>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</si>
  <si>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</si>
  <si>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</si>
  <si>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</si>
  <si>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</si>
  <si>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</si>
  <si>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</si>
  <si>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</si>
  <si>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</si>
  <si>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</si>
  <si>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</si>
  <si>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</si>
  <si>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</si>
  <si>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</si>
  <si>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</si>
  <si>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</si>
  <si>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</si>
  <si>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</si>
  <si>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</si>
  <si>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</si>
  <si>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</si>
  <si>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</si>
  <si>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</si>
  <si>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</si>
  <si>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</si>
  <si>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</si>
  <si>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</si>
  <si>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</si>
  <si>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</si>
  <si>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</si>
  <si>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</si>
  <si>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</si>
  <si>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</si>
  <si>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</si>
  <si>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</si>
  <si>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</si>
  <si>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</si>
  <si>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</si>
  <si>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</si>
  <si>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</si>
  <si>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</si>
  <si>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</si>
  <si>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</si>
  <si>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</si>
  <si>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</si>
  <si>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</si>
  <si>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</si>
  <si>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</si>
  <si>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</si>
  <si>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</si>
  <si>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</si>
  <si>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</si>
  <si>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</si>
  <si>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</si>
  <si>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</si>
  <si>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</si>
  <si>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</si>
  <si>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</si>
  <si>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</si>
  <si>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</si>
  <si>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</si>
  <si>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</si>
  <si>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</si>
  <si>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</si>
  <si>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</si>
  <si>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</si>
  <si>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</si>
  <si>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</si>
  <si>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</si>
  <si>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</si>
  <si>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</si>
  <si>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</si>
  <si>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</si>
  <si>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</si>
  <si>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</si>
  <si>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</si>
  <si>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</si>
  <si>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</si>
  <si>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</si>
  <si>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</si>
  <si>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</si>
  <si>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</si>
  <si>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</si>
  <si>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</si>
  <si>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</si>
  <si>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</si>
  <si>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</si>
  <si>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</si>
  <si>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</si>
  <si>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</si>
  <si>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</si>
  <si>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</si>
  <si>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</si>
  <si>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</si>
  <si>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</si>
  <si>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</si>
  <si>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</si>
  <si>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</si>
  <si>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</si>
  <si>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</si>
  <si>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</si>
  <si>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</si>
  <si>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</si>
  <si>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</si>
  <si>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</si>
  <si>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</si>
  <si>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</si>
  <si>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</si>
  <si>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</si>
  <si>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</si>
  <si>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</si>
  <si>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</si>
  <si>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</si>
  <si>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</si>
  <si>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</si>
  <si>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</si>
  <si>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</si>
  <si>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</si>
  <si>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</si>
  <si>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</si>
  <si>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</si>
  <si>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</si>
  <si>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</si>
  <si>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</si>
  <si>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</si>
  <si>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</si>
  <si>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</si>
  <si>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</si>
  <si>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</si>
  <si>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</si>
  <si>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</si>
  <si>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</si>
  <si>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</si>
  <si>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</si>
  <si>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</si>
  <si>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</si>
  <si>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</si>
  <si>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</si>
  <si>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</si>
  <si>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</si>
  <si>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</si>
  <si>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</si>
  <si>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</si>
  <si>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</si>
  <si>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</si>
  <si>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</si>
  <si>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</si>
  <si>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</si>
  <si>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</si>
  <si>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</si>
  <si>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</si>
  <si>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</si>
  <si>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</si>
  <si>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</si>
  <si>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</si>
  <si>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</si>
  <si>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</si>
  <si>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</si>
  <si>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</si>
  <si>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</si>
  <si>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</si>
  <si>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</si>
  <si>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</si>
  <si>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</si>
  <si>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</si>
  <si>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</si>
  <si>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</si>
  <si>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</si>
  <si>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</si>
  <si>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</si>
  <si>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</si>
  <si>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</si>
  <si>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</si>
  <si>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</si>
  <si>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</si>
  <si>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</si>
  <si>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</si>
  <si>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</si>
  <si>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</si>
  <si>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</si>
  <si>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</si>
  <si>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</si>
  <si>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</si>
  <si>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</si>
  <si>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</si>
  <si>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</si>
  <si>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</si>
  <si>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</si>
  <si>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</si>
  <si>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</si>
  <si>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</si>
  <si>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</si>
  <si>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</si>
  <si>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</si>
  <si>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</si>
  <si>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</si>
  <si>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</si>
  <si>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</si>
  <si>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</si>
  <si>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</si>
  <si>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</si>
  <si>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</si>
  <si>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</si>
  <si>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</si>
  <si>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</si>
  <si>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</si>
  <si>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</si>
  <si>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</si>
  <si>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</si>
  <si>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</si>
  <si>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</si>
  <si>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</si>
  <si>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</si>
  <si>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</si>
  <si>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</si>
  <si>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</si>
  <si>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</si>
  <si>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</si>
  <si>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</si>
  <si>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</si>
  <si>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</si>
  <si>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</si>
  <si>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</si>
  <si>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</si>
  <si>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</si>
  <si>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</si>
  <si>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</si>
  <si>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</si>
  <si>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</si>
  <si>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</si>
  <si>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</si>
  <si>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</si>
  <si>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</si>
  <si>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</si>
  <si>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</si>
  <si>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</si>
  <si>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</si>
  <si>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</si>
  <si>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</si>
  <si>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</si>
  <si>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</si>
  <si>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</si>
  <si>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</si>
  <si>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</si>
  <si>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</si>
  <si>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</si>
  <si>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</si>
  <si>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</si>
  <si>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</si>
  <si>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</si>
  <si>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</si>
  <si>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</si>
  <si>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</si>
  <si>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</si>
  <si>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</si>
  <si>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</si>
  <si>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</si>
  <si>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</si>
  <si>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</si>
  <si>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</si>
  <si>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</si>
  <si>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</si>
  <si>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</si>
  <si>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</si>
  <si>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</si>
  <si>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</si>
  <si>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</si>
  <si>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</si>
  <si>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</si>
  <si>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</si>
  <si>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</si>
  <si>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</si>
  <si>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</si>
  <si>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</si>
  <si>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</si>
  <si>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</si>
  <si>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</si>
  <si>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</si>
  <si>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</si>
  <si>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</si>
  <si>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</si>
  <si>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</si>
  <si>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</si>
  <si>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</si>
  <si>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</si>
  <si>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</si>
  <si>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</si>
  <si>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</si>
  <si>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</si>
  <si>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</si>
  <si>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</si>
  <si>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</si>
  <si>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</si>
  <si>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</si>
  <si>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</si>
  <si>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</si>
  <si>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</si>
  <si>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</si>
  <si>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</si>
  <si>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</si>
  <si>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</si>
  <si>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</si>
  <si>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</si>
  <si>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</si>
  <si>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</si>
  <si>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</si>
  <si>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</si>
  <si>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</si>
  <si>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</si>
  <si>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</si>
  <si>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</si>
  <si>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</si>
  <si>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</si>
  <si>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</si>
  <si>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</si>
  <si>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</si>
  <si>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</si>
  <si>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</si>
  <si>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</si>
  <si>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</si>
  <si>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</si>
  <si>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</si>
  <si>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</si>
  <si>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</si>
  <si>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</si>
  <si>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</si>
  <si>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</si>
  <si>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</si>
  <si>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</si>
  <si>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</si>
  <si>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</si>
  <si>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</si>
  <si>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</si>
  <si>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</si>
  <si>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</si>
  <si>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</si>
  <si>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</si>
  <si>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</si>
  <si>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</si>
  <si>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</si>
  <si>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</si>
  <si>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</si>
  <si>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</si>
  <si>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</si>
  <si>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</si>
  <si>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</si>
  <si>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</si>
  <si>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</si>
  <si>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</si>
  <si>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</si>
  <si>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</si>
  <si>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</si>
  <si>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</si>
  <si>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</si>
  <si>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</si>
  <si>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</si>
  <si>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</si>
  <si>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</si>
  <si>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</si>
  <si>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</si>
  <si>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</si>
  <si>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</si>
  <si>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</si>
  <si>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</si>
  <si>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</si>
  <si>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</si>
  <si>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</si>
  <si>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</si>
  <si>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</si>
  <si>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</si>
  <si>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</si>
  <si>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</si>
  <si>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</si>
  <si>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</si>
  <si>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</si>
  <si>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</si>
  <si>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</si>
  <si>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</si>
  <si>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</si>
  <si>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</si>
  <si>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</si>
  <si>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</si>
  <si>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</si>
  <si>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</si>
  <si>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</si>
  <si>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</si>
  <si>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</si>
  <si>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</si>
  <si>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</si>
  <si>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</si>
  <si>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</si>
  <si>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</si>
  <si>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</si>
  <si>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</si>
  <si>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</si>
  <si>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</si>
  <si>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</si>
  <si>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</si>
  <si>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</si>
  <si>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</si>
  <si>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</si>
  <si>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</si>
  <si>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</si>
  <si>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</si>
  <si>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</si>
  <si>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</si>
  <si>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</si>
  <si>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</si>
  <si>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</si>
  <si>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</si>
  <si>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</si>
  <si>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</si>
  <si>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</si>
  <si>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</si>
  <si>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</si>
  <si>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</si>
  <si>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</si>
  <si>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</si>
  <si>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</si>
  <si>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</si>
  <si>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</si>
  <si>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</si>
  <si>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</si>
  <si>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</si>
  <si>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</si>
  <si>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</si>
  <si>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</si>
  <si>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</si>
  <si>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</si>
  <si>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</si>
  <si>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</si>
  <si>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</si>
  <si>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</si>
  <si>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</si>
  <si>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</si>
  <si>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</si>
  <si>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</si>
  <si>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</si>
  <si>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</si>
  <si>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</si>
  <si>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</si>
  <si>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</si>
  <si>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</si>
  <si>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</si>
  <si>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</si>
  <si>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</si>
  <si>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</si>
  <si>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</si>
  <si>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</si>
  <si>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</si>
  <si>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</si>
  <si>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</si>
  <si>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</si>
  <si>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</si>
  <si>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</si>
  <si>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</si>
  <si>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</si>
  <si>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</si>
  <si>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</si>
  <si>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</si>
  <si>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</si>
  <si>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</si>
  <si>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</si>
  <si>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</si>
  <si>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</si>
  <si>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</si>
  <si>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</si>
  <si>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</si>
  <si>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</si>
  <si>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</si>
  <si>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</si>
  <si>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</si>
  <si>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</si>
  <si>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</si>
  <si>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</si>
  <si>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</si>
  <si>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</si>
  <si>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</si>
  <si>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</si>
  <si>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</si>
  <si>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</si>
  <si>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</si>
  <si>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</si>
  <si>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</si>
  <si>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</si>
  <si>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</si>
  <si>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</si>
  <si>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</si>
  <si>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</si>
  <si>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</si>
  <si>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</si>
  <si>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</si>
  <si>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</si>
  <si>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</si>
  <si>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</si>
  <si>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</si>
  <si>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</si>
  <si>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</si>
  <si>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</si>
  <si>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</si>
  <si>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</si>
  <si>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</si>
  <si>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</si>
  <si>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</si>
  <si>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</si>
  <si>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</si>
  <si>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</si>
  <si>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</si>
  <si>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</si>
  <si>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</si>
  <si>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</si>
  <si>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</si>
  <si>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</si>
  <si>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</si>
  <si>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</si>
  <si>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</si>
  <si>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</si>
  <si>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</si>
  <si>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</si>
  <si>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</si>
  <si>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</si>
  <si>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</si>
  <si>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</si>
  <si>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</si>
  <si>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</si>
  <si>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</si>
  <si>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</si>
  <si>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</si>
  <si>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</si>
  <si>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</si>
  <si>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</si>
  <si>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</si>
  <si>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</si>
  <si>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</si>
  <si>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</si>
  <si>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</si>
  <si>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</si>
  <si>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</si>
  <si>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</si>
  <si>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</si>
  <si>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</si>
  <si>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</si>
  <si>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</si>
  <si>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</si>
  <si>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</si>
  <si>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</si>
  <si>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</si>
  <si>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</si>
  <si>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</si>
  <si>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</si>
  <si>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</si>
  <si>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</si>
  <si>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</si>
  <si>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</si>
  <si>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</si>
  <si>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</si>
  <si>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</si>
  <si>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</si>
  <si>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</si>
  <si>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</si>
  <si>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</si>
  <si>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</si>
  <si>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</si>
  <si>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</si>
  <si>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</si>
  <si>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</si>
  <si>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</si>
  <si>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</si>
  <si>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</si>
  <si>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</si>
  <si>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</si>
  <si>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</si>
  <si>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</si>
  <si>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</si>
  <si>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</si>
  <si>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</si>
  <si>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</si>
  <si>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</si>
  <si>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</si>
  <si>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</si>
  <si>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</si>
  <si>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</si>
  <si>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</si>
  <si>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</si>
  <si>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</si>
  <si>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</si>
  <si>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</si>
  <si>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</si>
  <si>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</si>
  <si>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</si>
  <si>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</si>
  <si>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</si>
  <si>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</si>
  <si>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</si>
  <si>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</si>
  <si>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</si>
  <si>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</si>
  <si>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</si>
  <si>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</si>
  <si>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</si>
  <si>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</si>
  <si>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</si>
  <si>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</si>
  <si>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</si>
  <si>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</si>
  <si>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</si>
  <si>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</si>
  <si>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</si>
  <si>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</si>
  <si>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</si>
  <si>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</si>
  <si>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</si>
  <si>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</si>
  <si>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</si>
  <si>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</si>
  <si>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</si>
  <si>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</si>
  <si>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</si>
  <si>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</si>
  <si>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</si>
  <si>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</si>
  <si>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</si>
  <si>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</si>
  <si>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</si>
  <si>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</si>
  <si>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</si>
  <si>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</si>
  <si>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</si>
  <si>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</si>
  <si>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</si>
  <si>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</si>
  <si>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</si>
  <si>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</si>
  <si>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</si>
  <si>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</si>
  <si>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</si>
  <si>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</si>
  <si>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</si>
  <si>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</si>
  <si>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</si>
  <si>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</si>
  <si>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</si>
  <si>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</si>
  <si>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</si>
  <si>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</si>
  <si>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</si>
  <si>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</si>
  <si>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</si>
  <si>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</si>
  <si>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</si>
  <si>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</si>
  <si>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</si>
  <si>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</si>
  <si>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</si>
  <si>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</si>
  <si>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</si>
  <si>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</si>
  <si>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</si>
  <si>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</si>
  <si>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</si>
  <si>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</si>
  <si>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</si>
  <si>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</si>
  <si>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</si>
  <si>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</si>
  <si>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</si>
  <si>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</si>
  <si>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</si>
  <si>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</si>
  <si>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</si>
  <si>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</si>
  <si>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</si>
  <si>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</si>
  <si>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</si>
  <si>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</si>
  <si>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</si>
  <si>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</si>
  <si>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</si>
  <si>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</si>
  <si>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</si>
  <si>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</si>
  <si>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</si>
  <si>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</si>
  <si>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</si>
  <si>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</si>
  <si>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</si>
  <si>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</si>
  <si>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</si>
  <si>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</si>
  <si>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</si>
  <si>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</si>
  <si>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</si>
  <si>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</si>
  <si>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</si>
  <si>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</si>
  <si>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</si>
  <si>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</si>
  <si>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</si>
  <si>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</si>
  <si>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</si>
  <si>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</si>
  <si>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</si>
  <si>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</si>
  <si>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</si>
  <si>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</si>
  <si>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</si>
  <si>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</si>
  <si>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</si>
  <si>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</si>
  <si>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</si>
  <si>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</si>
  <si>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</si>
  <si>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</si>
  <si>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</si>
  <si>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</si>
  <si>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</si>
  <si>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</si>
  <si>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</si>
  <si>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</si>
  <si>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</si>
  <si>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</si>
  <si>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</si>
  <si>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</si>
  <si>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</si>
  <si>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</si>
  <si>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</si>
  <si>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</si>
  <si>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</si>
  <si>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</si>
  <si>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</si>
  <si>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</si>
  <si>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</si>
  <si>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</si>
  <si>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</si>
  <si>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</si>
  <si>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</si>
  <si>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</si>
  <si>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</si>
  <si>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</si>
  <si>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</si>
  <si>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</si>
  <si>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</si>
  <si>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</si>
  <si>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</si>
  <si>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</si>
  <si>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</si>
  <si>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</si>
  <si>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</si>
  <si>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</si>
  <si>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</si>
  <si>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</si>
  <si>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</si>
  <si>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</si>
  <si>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</si>
  <si>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</si>
  <si>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</si>
  <si>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</si>
  <si>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</si>
  <si>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</si>
  <si>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</si>
  <si>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</si>
  <si>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</si>
  <si>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</si>
  <si>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</si>
  <si>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</si>
  <si>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</si>
  <si>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</si>
  <si>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</si>
  <si>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</si>
  <si>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</si>
  <si>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</si>
  <si>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</si>
  <si>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</si>
  <si>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</si>
  <si>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</si>
  <si>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</si>
  <si>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</si>
  <si>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</si>
  <si>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</si>
  <si>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</si>
  <si>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</si>
  <si>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</si>
  <si>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</si>
  <si>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</si>
  <si>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</si>
  <si>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</si>
  <si>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</si>
  <si>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</si>
  <si>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</si>
  <si>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</si>
  <si>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</si>
  <si>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</si>
  <si>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</si>
  <si>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</si>
  <si>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</si>
  <si>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</si>
  <si>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</si>
  <si>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</si>
  <si>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</si>
  <si>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</si>
  <si>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</si>
  <si>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</si>
  <si>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</si>
  <si>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</si>
  <si>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</si>
  <si>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</si>
  <si>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</si>
  <si>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</si>
  <si>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</si>
  <si>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</si>
  <si>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</si>
  <si>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</si>
  <si>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</si>
  <si>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</si>
  <si>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</si>
  <si>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</si>
  <si>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</si>
  <si>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</si>
  <si>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</si>
  <si>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</si>
  <si>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</si>
  <si>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</si>
  <si>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</si>
  <si>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</si>
  <si>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</si>
  <si>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</si>
  <si>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</si>
  <si>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</si>
  <si>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</si>
  <si>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</si>
  <si>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</si>
  <si>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</si>
  <si>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</si>
  <si>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</si>
  <si>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</si>
  <si>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</si>
  <si>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</si>
  <si>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</si>
  <si>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</si>
  <si>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</si>
  <si>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</si>
  <si>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</si>
  <si>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</si>
  <si>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</si>
  <si>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</si>
  <si>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</si>
  <si>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</si>
  <si>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</si>
  <si>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</si>
  <si>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</si>
  <si>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</si>
  <si>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</si>
  <si>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</si>
  <si>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</si>
  <si>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</si>
  <si>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</si>
  <si>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</si>
  <si>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</si>
  <si>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</si>
  <si>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</si>
  <si>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</si>
  <si>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</si>
  <si>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</si>
  <si>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</si>
  <si>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</si>
  <si>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</si>
  <si>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</si>
  <si>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</si>
  <si>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</si>
  <si>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</si>
  <si>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</si>
  <si>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</si>
  <si>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</si>
  <si>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</si>
  <si>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</si>
  <si>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</si>
  <si>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</si>
  <si>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</si>
  <si>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</si>
  <si>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</si>
  <si>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</si>
  <si>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</si>
  <si>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</si>
  <si>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</si>
  <si>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</si>
  <si>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</si>
  <si>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</si>
  <si>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</si>
  <si>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</si>
  <si>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</si>
  <si>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</si>
  <si>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</si>
  <si>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</si>
  <si>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</si>
  <si>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</si>
  <si>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</si>
  <si>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</si>
  <si>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</si>
  <si>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</si>
  <si>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</si>
  <si>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</si>
  <si>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</si>
  <si>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</si>
  <si>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</si>
  <si>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</si>
  <si>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</si>
  <si>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</si>
  <si>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</si>
  <si>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</si>
  <si>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</si>
  <si>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</si>
  <si>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</si>
  <si>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</si>
  <si>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</si>
  <si>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</si>
  <si>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</si>
  <si>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</si>
  <si>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</si>
  <si>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</si>
  <si>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</si>
  <si>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</si>
  <si>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</si>
  <si>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</si>
  <si>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</si>
  <si>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</si>
  <si>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</si>
  <si>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</si>
  <si>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</si>
  <si>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</si>
  <si>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</si>
  <si>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</si>
  <si>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</si>
  <si>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</si>
  <si>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</si>
  <si>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</si>
  <si>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</si>
  <si>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</si>
  <si>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</si>
  <si>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</si>
  <si>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</si>
  <si>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</si>
  <si>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</si>
  <si>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</si>
  <si>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</si>
  <si>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</si>
  <si>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</si>
  <si>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</si>
  <si>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</si>
  <si>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</si>
  <si>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</si>
  <si>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</si>
  <si>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</si>
  <si>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</si>
  <si>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</si>
  <si>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</si>
  <si>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</si>
  <si>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</si>
  <si>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</si>
  <si>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</si>
  <si>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</si>
  <si>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</si>
  <si>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</si>
  <si>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</si>
  <si>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</si>
  <si>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</si>
  <si>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</si>
  <si>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</si>
  <si>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</si>
  <si>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</si>
  <si>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</si>
  <si>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</si>
  <si>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</si>
  <si>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</si>
  <si>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</si>
  <si>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</si>
  <si>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</si>
  <si>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</si>
  <si>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</si>
  <si>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</si>
  <si>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</si>
  <si>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</si>
  <si>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</si>
  <si>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</si>
  <si>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</si>
  <si>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</si>
  <si>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</si>
  <si>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</si>
  <si>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</si>
  <si>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</si>
  <si>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</si>
  <si>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</si>
  <si>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</si>
  <si>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</si>
  <si>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</si>
  <si>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</si>
  <si>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</si>
  <si>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</si>
  <si>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</si>
  <si>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</si>
  <si>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</si>
  <si>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</si>
  <si>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</si>
  <si>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</si>
  <si>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</si>
  <si>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</si>
  <si>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</si>
  <si>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</si>
  <si>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</si>
  <si>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</si>
  <si>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</si>
  <si>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</si>
  <si>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</si>
  <si>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</si>
  <si>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</si>
  <si>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</si>
  <si>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</si>
  <si>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</si>
  <si>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</si>
  <si>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</si>
  <si>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</si>
  <si>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</si>
  <si>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</si>
  <si>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</si>
  <si>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</si>
  <si>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</si>
  <si>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</si>
  <si>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</si>
  <si>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</si>
  <si>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</si>
  <si>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</si>
  <si>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</si>
  <si>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</si>
  <si>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</si>
  <si>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</si>
  <si>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</si>
  <si>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</si>
  <si>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</si>
  <si>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</si>
  <si>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</si>
  <si>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</si>
  <si>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</si>
  <si>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</si>
  <si>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</si>
  <si>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</si>
  <si>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</si>
  <si>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</si>
  <si>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</si>
  <si>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</si>
  <si>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</si>
  <si>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</si>
  <si>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</si>
  <si>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</si>
  <si>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</si>
  <si>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</si>
  <si>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</si>
  <si>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</si>
  <si>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</si>
  <si>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</si>
  <si>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</si>
  <si>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</si>
  <si>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</si>
  <si>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</si>
  <si>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</si>
  <si>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</si>
  <si>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</si>
  <si>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</si>
  <si>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</si>
  <si>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</si>
  <si>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</si>
  <si>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</si>
  <si>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</si>
  <si>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</si>
  <si>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</si>
  <si>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</si>
  <si>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</si>
  <si>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</si>
  <si>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</si>
  <si>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</si>
  <si>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</si>
  <si>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</si>
  <si>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</si>
  <si>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</si>
  <si>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</si>
  <si>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</si>
  <si>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</si>
  <si>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</si>
  <si>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</si>
  <si>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</si>
  <si>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</si>
  <si>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</si>
  <si>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</si>
  <si>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</si>
  <si>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</si>
  <si>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</si>
  <si>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</si>
  <si>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</si>
  <si>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</si>
  <si>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</si>
  <si>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</si>
  <si>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</si>
  <si>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</si>
  <si>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</si>
  <si>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</si>
  <si>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</si>
  <si>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</si>
  <si>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</si>
  <si>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</si>
  <si>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</si>
  <si>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</si>
  <si>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</si>
  <si>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</si>
  <si>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</si>
  <si>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</si>
  <si>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</si>
  <si>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</si>
  <si>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</si>
  <si>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</si>
  <si>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</si>
  <si>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</si>
  <si>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</si>
  <si>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</si>
  <si>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</si>
  <si>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</si>
  <si>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</si>
  <si>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</si>
  <si>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</si>
  <si>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</si>
  <si>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</si>
  <si>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</si>
  <si>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</si>
  <si>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</si>
  <si>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</si>
  <si>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</si>
  <si>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</si>
  <si>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</si>
  <si>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</si>
  <si>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</si>
  <si>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</si>
  <si>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</si>
  <si>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</si>
  <si>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</si>
  <si>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</si>
  <si>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</si>
  <si>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</si>
  <si>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</si>
  <si>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</si>
  <si>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</si>
  <si>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</si>
  <si>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</si>
  <si>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</si>
  <si>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</si>
  <si>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</si>
  <si>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</si>
  <si>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</si>
  <si>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</si>
  <si>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</si>
  <si>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</si>
  <si>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</si>
  <si>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</si>
  <si>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</si>
  <si>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</si>
  <si>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</si>
  <si>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</si>
  <si>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</si>
  <si>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</si>
  <si>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</si>
  <si>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</si>
  <si>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</si>
  <si>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</si>
  <si>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</si>
  <si>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</si>
  <si>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</si>
  <si>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</si>
  <si>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</si>
  <si>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</si>
  <si>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</si>
  <si>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</si>
  <si>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</si>
  <si>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</si>
  <si>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</si>
  <si>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</si>
  <si>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</si>
  <si>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</si>
  <si>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</si>
  <si>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</si>
  <si>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</si>
  <si>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</si>
  <si>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</si>
  <si>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</si>
  <si>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</si>
  <si>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</si>
  <si>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</si>
  <si>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</si>
  <si>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</si>
  <si>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</si>
  <si>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</si>
  <si>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</si>
  <si>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</si>
  <si>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</si>
  <si>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</si>
  <si>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</si>
  <si>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</si>
  <si>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</si>
  <si>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</si>
  <si>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</si>
  <si>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</si>
  <si>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</si>
  <si>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</si>
  <si>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</si>
  <si>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</si>
  <si>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</si>
  <si>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</si>
  <si>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</si>
  <si>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</si>
  <si>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</si>
  <si>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</si>
  <si>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</si>
  <si>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</si>
  <si>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</si>
  <si>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</si>
  <si>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</si>
  <si>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</si>
  <si>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</si>
  <si>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</si>
  <si>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</si>
  <si>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</si>
  <si>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</si>
  <si>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</si>
  <si>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</si>
  <si>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</si>
  <si>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</si>
  <si>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</si>
  <si>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</si>
  <si>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</si>
  <si>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</si>
  <si>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</si>
  <si>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</si>
  <si>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</si>
  <si>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</si>
  <si>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</si>
  <si>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</si>
  <si>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</si>
  <si>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</si>
  <si>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</si>
  <si>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</si>
  <si>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</si>
  <si>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</si>
  <si>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</si>
  <si>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</si>
  <si>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</si>
  <si>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</si>
  <si>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</si>
  <si>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</si>
  <si>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</si>
  <si>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</si>
  <si>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</si>
  <si>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</si>
  <si>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</si>
  <si>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</si>
  <si>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</si>
  <si>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</si>
  <si>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</si>
  <si>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</si>
  <si>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</si>
  <si>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</si>
  <si>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</si>
  <si>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</si>
  <si>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</si>
  <si>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</si>
  <si>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</si>
  <si>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</si>
  <si>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</si>
  <si>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</si>
  <si>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</si>
  <si>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</si>
  <si>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</si>
  <si>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</si>
  <si>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</si>
  <si>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</si>
  <si>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</si>
  <si>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</si>
  <si>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</si>
  <si>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</si>
  <si>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</si>
  <si>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</si>
  <si>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</si>
  <si>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</si>
  <si>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</si>
  <si>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</si>
  <si>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</si>
  <si>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</si>
  <si>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</si>
  <si>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</si>
  <si>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</si>
  <si>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</si>
  <si>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</si>
  <si>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</si>
  <si>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</si>
  <si>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</si>
  <si>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</si>
  <si>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</si>
  <si>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</si>
  <si>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</si>
  <si>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</si>
  <si>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</si>
  <si>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</si>
  <si>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</si>
  <si>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</si>
  <si>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</si>
  <si>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</si>
  <si>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</si>
  <si>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</si>
  <si>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</si>
  <si>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</si>
  <si>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</si>
  <si>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</si>
  <si>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</si>
  <si>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</si>
  <si>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</si>
  <si>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</si>
  <si>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</si>
  <si>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</si>
  <si>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</si>
  <si>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</si>
  <si>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</si>
  <si>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</si>
  <si>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</si>
  <si>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</si>
  <si>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</si>
  <si>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</si>
  <si>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</si>
  <si>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</si>
  <si>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</si>
  <si>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</si>
  <si>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</si>
  <si>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</si>
  <si>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</si>
  <si>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</si>
  <si>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</si>
  <si>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</si>
  <si>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</si>
  <si>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</si>
  <si>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</si>
  <si>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</si>
  <si>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</si>
  <si>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</si>
  <si>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</si>
  <si>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</si>
  <si>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</si>
  <si>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</si>
  <si>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</si>
  <si>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</si>
  <si>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</si>
  <si>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</si>
  <si>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</si>
  <si>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</si>
  <si>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</si>
  <si>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</si>
  <si>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</si>
  <si>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</si>
  <si>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</si>
  <si>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</si>
  <si>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</si>
  <si>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</si>
  <si>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</si>
  <si>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</si>
  <si>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</si>
  <si>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</si>
  <si>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</si>
  <si>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</si>
  <si>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</si>
  <si>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</si>
  <si>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</si>
  <si>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</si>
  <si>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</si>
  <si>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</si>
  <si>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</si>
  <si>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</si>
  <si>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</si>
  <si>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</si>
  <si>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</si>
  <si>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</si>
  <si>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</si>
  <si>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</si>
  <si>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</si>
  <si>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</si>
  <si>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</si>
  <si>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</si>
  <si>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</si>
  <si>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</si>
  <si>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</si>
  <si>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</si>
  <si>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</si>
  <si>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</si>
  <si>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</si>
  <si>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</si>
  <si>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</si>
  <si>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</si>
  <si>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</si>
  <si>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</si>
  <si>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</si>
  <si>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</si>
  <si>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</si>
  <si>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</si>
  <si>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</si>
  <si>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</si>
  <si>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</si>
  <si>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</si>
  <si>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</si>
  <si>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</si>
  <si>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</si>
  <si>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</si>
  <si>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</si>
  <si>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</si>
  <si>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</si>
  <si>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</si>
  <si>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</si>
  <si>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</si>
  <si>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</si>
  <si>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</si>
  <si>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</si>
  <si>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</si>
  <si>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</si>
  <si>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</si>
  <si>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</si>
  <si>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</si>
  <si>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</si>
  <si>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</si>
  <si>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</si>
  <si>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</si>
  <si>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</si>
  <si>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</si>
  <si>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</si>
  <si>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</si>
  <si>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</si>
  <si>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</si>
  <si>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</si>
  <si>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</si>
  <si>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</si>
  <si>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</si>
  <si>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</si>
  <si>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</si>
  <si>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</si>
  <si>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</si>
  <si>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</si>
  <si>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</si>
  <si>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</si>
  <si>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</si>
  <si>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</si>
  <si>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</si>
  <si>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</si>
  <si>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</si>
  <si>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</si>
  <si>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</si>
  <si>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</si>
  <si>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</si>
  <si>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</si>
  <si>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</si>
  <si>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</si>
  <si>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</si>
  <si>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</si>
  <si>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</si>
  <si>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</si>
  <si>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</si>
  <si>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</si>
  <si>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</si>
  <si>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</si>
  <si>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</si>
  <si>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</si>
  <si>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</si>
  <si>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</si>
  <si>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</si>
  <si>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</si>
  <si>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</si>
  <si>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</si>
  <si>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</si>
  <si>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</si>
  <si>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</si>
  <si>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</si>
  <si>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</si>
  <si>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</si>
  <si>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</si>
  <si>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</si>
  <si>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</si>
  <si>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</si>
  <si>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</si>
  <si>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</si>
  <si>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</si>
  <si>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</si>
  <si>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</si>
  <si>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</si>
  <si>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</si>
  <si>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</si>
  <si>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</si>
  <si>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</si>
  <si>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</si>
  <si>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</si>
  <si>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</si>
  <si>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</si>
  <si>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</si>
  <si>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</si>
  <si>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</si>
  <si>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</si>
  <si>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</si>
  <si>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</si>
  <si>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</si>
  <si>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</si>
  <si>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</si>
  <si>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</si>
  <si>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</si>
  <si>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</si>
  <si>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</si>
  <si>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</si>
  <si>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</si>
  <si>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</si>
  <si>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</si>
  <si>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</si>
  <si>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</si>
  <si>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</si>
  <si>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</si>
  <si>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</si>
  <si>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</si>
  <si>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</si>
  <si>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</si>
  <si>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</si>
  <si>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</si>
  <si>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</si>
  <si>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</si>
  <si>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</si>
  <si>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</si>
  <si>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</si>
  <si>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</si>
  <si>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</si>
  <si>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</si>
  <si>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</si>
  <si>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</si>
  <si>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</si>
  <si>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</si>
  <si>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</si>
  <si>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</si>
  <si>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</si>
  <si>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</si>
  <si>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</si>
  <si>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</si>
  <si>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</si>
  <si>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</si>
  <si>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</si>
  <si>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</si>
  <si>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</si>
  <si>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</si>
  <si>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</si>
  <si>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</si>
  <si>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</si>
  <si>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</si>
  <si>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</si>
  <si>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</si>
  <si>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</si>
  <si>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</si>
  <si>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</si>
  <si>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</si>
  <si>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</si>
  <si>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</si>
  <si>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</si>
  <si>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</si>
  <si>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</si>
  <si>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</si>
  <si>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</si>
  <si>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</si>
  <si>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</si>
  <si>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</si>
  <si>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</si>
  <si>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</si>
  <si>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</si>
  <si>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</si>
  <si>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</si>
  <si>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</si>
  <si>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</si>
  <si>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</si>
  <si>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</si>
  <si>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</si>
  <si>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</si>
  <si>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</si>
  <si>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</si>
  <si>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</si>
  <si>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</si>
  <si>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</si>
  <si>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</si>
  <si>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</si>
  <si>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</si>
  <si>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</si>
  <si>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</si>
  <si>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</si>
  <si>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</si>
  <si>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</si>
  <si>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</si>
  <si>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</si>
  <si>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</si>
  <si>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</si>
  <si>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</si>
  <si>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</si>
  <si>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</si>
  <si>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</si>
  <si>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</si>
  <si>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</si>
  <si>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</si>
  <si>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</si>
  <si>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</si>
  <si>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</si>
  <si>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</si>
  <si>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</si>
  <si>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</si>
  <si>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</si>
  <si>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</si>
  <si>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</si>
  <si>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</si>
  <si>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</si>
  <si>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</si>
  <si>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</si>
  <si>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</si>
  <si>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</si>
  <si>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</si>
  <si>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</si>
  <si>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</si>
  <si>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</si>
  <si>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</si>
  <si>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</si>
  <si>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</si>
  <si>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</si>
  <si>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</si>
  <si>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</si>
  <si>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</si>
  <si>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</si>
  <si>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</si>
  <si>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</si>
  <si>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</si>
  <si>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</si>
  <si>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</si>
  <si>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</si>
  <si>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</si>
  <si>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</si>
  <si>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</si>
  <si>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</si>
  <si>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</si>
  <si>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</si>
  <si>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</si>
  <si>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</si>
  <si>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</si>
  <si>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</si>
  <si>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</si>
  <si>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</si>
  <si>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</si>
  <si>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</si>
  <si>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</si>
  <si>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</si>
  <si>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</si>
  <si>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</si>
  <si>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</si>
  <si>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</si>
  <si>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</si>
  <si>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</si>
  <si>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</si>
  <si>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</si>
  <si>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</si>
  <si>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</si>
  <si>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</si>
  <si>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</si>
  <si>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</si>
  <si>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</si>
  <si>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</si>
  <si>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</si>
  <si>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</si>
  <si>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</si>
  <si>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</si>
  <si>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</si>
  <si>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</si>
  <si>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</si>
  <si>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</si>
  <si>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</si>
  <si>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</si>
  <si>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</si>
  <si>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</si>
  <si>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</si>
  <si>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</si>
  <si>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</si>
  <si>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</si>
  <si>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</si>
  <si>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</si>
  <si>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</si>
  <si>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</si>
  <si>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</si>
  <si>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</si>
  <si>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</si>
  <si>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</si>
  <si>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</si>
  <si>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</si>
  <si>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</si>
  <si>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</si>
  <si>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</si>
  <si>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</si>
  <si>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</si>
  <si>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</si>
  <si>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</si>
  <si>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</si>
  <si>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</si>
  <si>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</si>
  <si>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</si>
  <si>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</si>
  <si>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</si>
  <si>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</si>
  <si>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</si>
  <si>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</si>
  <si>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</si>
  <si>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</si>
  <si>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</si>
  <si>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</si>
  <si>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</si>
  <si>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</si>
  <si>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</si>
  <si>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</si>
  <si>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</si>
  <si>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</si>
  <si>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</si>
  <si>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</si>
  <si>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</si>
  <si>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</si>
  <si>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</si>
  <si>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</si>
  <si>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</si>
  <si>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</si>
  <si>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</si>
  <si>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</si>
  <si>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</si>
  <si>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</si>
  <si>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</si>
  <si>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</si>
  <si>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</si>
  <si>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</si>
  <si>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</si>
  <si>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</si>
  <si>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</si>
  <si>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</si>
  <si>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</si>
  <si>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</si>
  <si>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</si>
  <si>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</si>
  <si>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</si>
  <si>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</si>
  <si>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</si>
  <si>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</si>
  <si>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</si>
  <si>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</si>
  <si>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</si>
  <si>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</si>
  <si>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</si>
  <si>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</si>
  <si>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</si>
  <si>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</si>
  <si>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</si>
  <si>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</si>
  <si>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</si>
  <si>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</si>
  <si>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</si>
  <si>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</si>
  <si>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</si>
  <si>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</si>
  <si>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</si>
  <si>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</si>
  <si>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</si>
  <si>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</si>
  <si>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</si>
  <si>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</si>
  <si>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</si>
  <si>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</si>
  <si>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</si>
  <si>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</si>
  <si>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</si>
  <si>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</si>
  <si>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</si>
  <si>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</si>
  <si>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</si>
  <si>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</si>
  <si>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</si>
  <si>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</si>
  <si>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</si>
  <si>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</si>
  <si>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</si>
  <si>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</si>
  <si>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</si>
  <si>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</si>
  <si>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</si>
  <si>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</si>
  <si>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</si>
  <si>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</si>
  <si>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</si>
  <si>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</si>
  <si>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</si>
  <si>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</si>
  <si>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</si>
  <si>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</si>
  <si>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</si>
  <si>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</si>
  <si>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</si>
  <si>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</si>
  <si>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</si>
  <si>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</si>
  <si>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</si>
  <si>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</si>
  <si>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</si>
  <si>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</si>
  <si>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</si>
  <si>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</si>
  <si>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</si>
  <si>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</si>
  <si>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</si>
  <si>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</si>
  <si>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</si>
  <si>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</si>
  <si>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</si>
  <si>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</si>
  <si>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</si>
  <si>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</si>
  <si>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</si>
  <si>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</si>
  <si>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</si>
  <si>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</si>
  <si>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</si>
  <si>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</si>
  <si>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</si>
  <si>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</si>
  <si>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</si>
  <si>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</si>
  <si>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</si>
  <si>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</si>
  <si>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</si>
  <si>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</si>
  <si>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</si>
  <si>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</si>
  <si>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</si>
  <si>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</si>
  <si>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</si>
  <si>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</si>
  <si>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</si>
  <si>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</si>
  <si>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</si>
  <si>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</si>
  <si>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</si>
  <si>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</si>
  <si>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</si>
  <si>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</si>
  <si>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</si>
  <si>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</si>
  <si>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</si>
  <si>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</si>
  <si>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</si>
  <si>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</si>
  <si>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</si>
  <si>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</si>
  <si>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</si>
  <si>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</si>
  <si>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</si>
  <si>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</si>
  <si>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</si>
  <si>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</si>
  <si>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</si>
  <si>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</si>
  <si>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</si>
  <si>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</si>
  <si>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</si>
  <si>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</si>
  <si>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</si>
  <si>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</si>
  <si>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</si>
  <si>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</si>
  <si>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</si>
  <si>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</si>
  <si>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</si>
  <si>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</si>
  <si>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</si>
  <si>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</si>
  <si>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</si>
  <si>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</si>
  <si>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</si>
  <si>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</si>
  <si>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</si>
  <si>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</si>
  <si>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</si>
  <si>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</si>
  <si>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</si>
  <si>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</si>
  <si>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</si>
  <si>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</si>
  <si>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</si>
  <si>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</si>
  <si>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</si>
  <si>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</si>
  <si>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</si>
  <si>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</si>
  <si>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</si>
  <si>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</si>
  <si>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</si>
  <si>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</si>
  <si>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</si>
  <si>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</si>
  <si>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</si>
  <si>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</si>
  <si>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</si>
  <si>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</si>
  <si>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</si>
  <si>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</si>
  <si>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</si>
  <si>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</si>
  <si>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</si>
  <si>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</si>
  <si>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</si>
  <si>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</si>
  <si>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</si>
  <si>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</si>
  <si>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</si>
  <si>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</si>
  <si>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</si>
  <si>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</si>
  <si>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</si>
  <si>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</si>
  <si>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</si>
  <si>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</si>
  <si>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</si>
  <si>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</si>
  <si>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</si>
  <si>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</si>
  <si>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</si>
  <si>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</si>
  <si>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</si>
  <si>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</si>
  <si>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</si>
  <si>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</si>
  <si>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</si>
  <si>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</si>
  <si>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</si>
  <si>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</si>
  <si>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</si>
  <si>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</si>
  <si>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</si>
  <si>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</si>
  <si>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</si>
  <si>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</si>
  <si>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</si>
  <si>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</si>
  <si>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</si>
  <si>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</si>
  <si>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</si>
  <si>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</si>
  <si>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</si>
  <si>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</si>
  <si>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</si>
  <si>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</si>
  <si>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</si>
  <si>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</si>
  <si>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</si>
  <si>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</si>
  <si>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</si>
  <si>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</si>
  <si>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</si>
  <si>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</si>
  <si>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</si>
  <si>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</si>
  <si>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</si>
  <si>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</si>
  <si>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</si>
  <si>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</si>
  <si>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</si>
  <si>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</si>
  <si>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</si>
  <si>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</si>
  <si>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</si>
  <si>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</si>
  <si>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</si>
  <si>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</si>
  <si>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</si>
  <si>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</si>
  <si>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</si>
  <si>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</si>
  <si>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</si>
  <si>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</si>
  <si>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</si>
  <si>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</si>
  <si>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</si>
  <si>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</si>
  <si>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</si>
  <si>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</si>
  <si>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</si>
  <si>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</si>
  <si>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</si>
  <si>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</si>
  <si>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</si>
  <si>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</si>
  <si>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</si>
  <si>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</si>
  <si>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</si>
  <si>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</si>
  <si>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</si>
  <si>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</si>
  <si>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</si>
  <si>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</si>
  <si>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</si>
  <si>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</si>
  <si>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</si>
  <si>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</si>
  <si>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</si>
  <si>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</si>
  <si>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</si>
  <si>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</si>
  <si>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</si>
  <si>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</si>
  <si>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</si>
  <si>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</si>
  <si>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</si>
  <si>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</si>
  <si>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</si>
  <si>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</si>
  <si>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</si>
  <si>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</si>
  <si>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</si>
  <si>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</si>
  <si>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</si>
  <si>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</si>
  <si>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</si>
  <si>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</si>
  <si>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</si>
  <si>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</si>
  <si>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</si>
  <si>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</si>
  <si>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</si>
  <si>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</si>
  <si>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</si>
  <si>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</si>
  <si>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</si>
  <si>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</si>
  <si>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</si>
  <si>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</si>
  <si>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</si>
  <si>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</si>
  <si>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</si>
  <si>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</si>
  <si>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</si>
  <si>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</si>
  <si>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</si>
  <si>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</si>
  <si>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</si>
  <si>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</si>
  <si>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</si>
  <si>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</si>
  <si>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</si>
  <si>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</si>
  <si>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</si>
  <si>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</si>
  <si>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</si>
  <si>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</si>
  <si>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</si>
  <si>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</si>
  <si>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</si>
  <si>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</si>
  <si>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</si>
  <si>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</si>
  <si>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</si>
  <si>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</si>
  <si>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</si>
  <si>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</si>
  <si>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</si>
  <si>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</si>
  <si>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</si>
  <si>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</si>
  <si>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</si>
  <si>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</si>
  <si>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</si>
  <si>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</si>
  <si>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</si>
  <si>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</si>
  <si>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</si>
  <si>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</si>
  <si>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</si>
  <si>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</si>
  <si>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</si>
  <si>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</si>
  <si>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</si>
  <si>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</si>
  <si>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</si>
  <si>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</si>
  <si>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</si>
  <si>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</si>
  <si>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</si>
  <si>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</si>
  <si>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</si>
  <si>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</si>
  <si>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</si>
  <si>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</si>
  <si>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</si>
  <si>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</si>
  <si>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</si>
  <si>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</si>
  <si>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</si>
  <si>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</si>
  <si>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</si>
  <si>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</si>
  <si>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</si>
  <si>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</si>
  <si>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</si>
  <si>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</si>
  <si>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</si>
  <si>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</si>
  <si>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</si>
  <si>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</si>
  <si>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</si>
  <si>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</si>
  <si>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</si>
  <si>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</si>
  <si>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</si>
  <si>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</si>
  <si>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</si>
  <si>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</si>
  <si>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</si>
  <si>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</si>
  <si>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</si>
  <si>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</si>
  <si>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</si>
  <si>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</si>
  <si>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</si>
  <si>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</si>
  <si>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</si>
  <si>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</si>
  <si>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</si>
  <si>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</si>
  <si>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</si>
  <si>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</si>
  <si>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</si>
  <si>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</si>
  <si>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</si>
  <si>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</si>
  <si>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</si>
  <si>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</si>
  <si>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</si>
  <si>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</si>
  <si>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</si>
  <si>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</si>
  <si>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</si>
  <si>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</si>
  <si>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</si>
  <si>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</si>
  <si>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</si>
  <si>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</si>
  <si>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</si>
  <si>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</si>
  <si>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</si>
  <si>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</si>
  <si>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</si>
  <si>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</si>
  <si>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</si>
  <si>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</si>
  <si>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</si>
  <si>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</si>
  <si>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</si>
  <si>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</si>
  <si>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</si>
  <si>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</si>
  <si>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</si>
  <si>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</si>
  <si>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</si>
  <si>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</si>
  <si>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</si>
  <si>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</si>
  <si>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</si>
  <si>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</si>
  <si>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</si>
  <si>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</si>
  <si>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</si>
  <si>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</si>
  <si>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</si>
  <si>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</si>
  <si>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</si>
  <si>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</si>
  <si>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</si>
  <si>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</si>
  <si>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</si>
  <si>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</si>
  <si>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</si>
  <si>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</si>
  <si>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</si>
  <si>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</si>
  <si>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</si>
  <si>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</si>
  <si>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</si>
  <si>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</si>
  <si>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</si>
  <si>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</si>
  <si>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</si>
  <si>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</si>
  <si>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</si>
  <si>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</si>
  <si>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</si>
  <si>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</si>
  <si>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</si>
  <si>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</si>
  <si>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</si>
  <si>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</si>
  <si>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</si>
  <si>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</si>
  <si>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</si>
  <si>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</si>
  <si>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</si>
  <si>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</si>
  <si>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</si>
  <si>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</si>
  <si>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</si>
  <si>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</si>
  <si>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</si>
  <si>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</si>
  <si>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</si>
  <si>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</si>
  <si>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</si>
  <si>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</si>
  <si>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</si>
  <si>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</si>
  <si>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</si>
  <si>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</si>
  <si>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</si>
  <si>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</si>
  <si>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</si>
  <si>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</si>
  <si>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</si>
  <si>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</si>
  <si>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</si>
  <si>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</si>
  <si>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</si>
  <si>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</si>
  <si>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</si>
  <si>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</si>
  <si>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</si>
  <si>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</si>
  <si>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</si>
  <si>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</si>
  <si>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</si>
  <si>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</si>
  <si>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</si>
  <si>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</si>
  <si>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</si>
  <si>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</si>
  <si>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</si>
  <si>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</si>
  <si>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</si>
  <si>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</si>
  <si>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</si>
  <si>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</si>
  <si>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</si>
  <si>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</si>
  <si>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</si>
  <si>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</si>
  <si>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</si>
  <si>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</si>
  <si>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</si>
  <si>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</si>
  <si>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</si>
  <si>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</si>
  <si>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</si>
  <si>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</si>
  <si>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</si>
  <si>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</si>
  <si>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</si>
  <si>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</si>
  <si>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</si>
  <si>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</si>
  <si>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</si>
  <si>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</si>
  <si>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</si>
  <si>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</si>
  <si>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</si>
  <si>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</si>
  <si>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</si>
  <si>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</si>
  <si>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</si>
  <si>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</si>
  <si>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</si>
  <si>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</si>
  <si>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</si>
  <si>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</si>
  <si>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</si>
  <si>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</si>
  <si>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</si>
  <si>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</si>
  <si>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</si>
  <si>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</si>
  <si>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</si>
  <si>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</si>
  <si>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</si>
  <si>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</si>
  <si>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</si>
  <si>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</si>
  <si>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</si>
  <si>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</si>
  <si>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</si>
  <si>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</si>
  <si>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</si>
  <si>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</si>
  <si>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</si>
  <si>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</si>
  <si>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</si>
  <si>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</si>
  <si>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</si>
  <si>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</si>
  <si>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</si>
  <si>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</si>
  <si>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</si>
  <si>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</si>
  <si>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</si>
  <si>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</si>
  <si>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</si>
  <si>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</si>
  <si>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</si>
  <si>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</si>
  <si>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</si>
  <si>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</si>
  <si>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</si>
  <si>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</si>
  <si>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</si>
  <si>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</si>
  <si>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</si>
  <si>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</si>
  <si>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</si>
  <si>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</si>
  <si>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</si>
  <si>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</si>
  <si>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</si>
  <si>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</si>
  <si>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</si>
  <si>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</si>
  <si>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</si>
  <si>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</si>
  <si>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</si>
  <si>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</si>
  <si>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</si>
  <si>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</si>
  <si>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</si>
  <si>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</si>
  <si>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</si>
  <si>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</si>
  <si>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</si>
  <si>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</si>
  <si>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</si>
  <si>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</si>
  <si>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</si>
  <si>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</si>
  <si>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</si>
  <si>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</si>
  <si>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</si>
  <si>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</si>
  <si>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</si>
  <si>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</si>
  <si>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</si>
  <si>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</si>
  <si>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</si>
  <si>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</si>
  <si>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</si>
  <si>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</si>
  <si>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</si>
  <si>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</si>
  <si>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</si>
  <si>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</si>
  <si>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</si>
  <si>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</si>
  <si>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</si>
  <si>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</si>
  <si>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</si>
  <si>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</si>
  <si>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</si>
  <si>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</si>
  <si>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</si>
  <si>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</si>
  <si>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</si>
  <si>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</si>
  <si>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</si>
  <si>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</si>
  <si>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</si>
  <si>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</si>
  <si>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</si>
  <si>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</si>
  <si>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</si>
  <si>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</si>
  <si>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</si>
  <si>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</si>
  <si>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</si>
  <si>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</si>
  <si>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</si>
  <si>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</si>
  <si>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</si>
  <si>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</si>
  <si>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</si>
  <si>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</si>
  <si>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</si>
  <si>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</si>
  <si>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</si>
  <si>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</si>
  <si>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</si>
  <si>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</si>
  <si>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</si>
  <si>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</si>
  <si>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</si>
  <si>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</si>
  <si>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</si>
  <si>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</si>
  <si>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</si>
  <si>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</si>
  <si>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</si>
  <si>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</si>
  <si>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</si>
  <si>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</si>
  <si>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</si>
  <si>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</si>
  <si>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</si>
  <si>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</si>
  <si>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</si>
  <si>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</si>
  <si>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</si>
  <si>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</si>
  <si>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</si>
  <si>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</si>
  <si>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</si>
  <si>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</si>
  <si>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</si>
  <si>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</si>
  <si>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</si>
  <si>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</si>
  <si>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</si>
  <si>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</si>
  <si>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</si>
  <si>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</si>
  <si>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</si>
  <si>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</si>
  <si>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</si>
  <si>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</si>
  <si>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</si>
  <si>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</si>
  <si>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</si>
  <si>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</si>
  <si>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</si>
  <si>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</si>
  <si>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</si>
  <si>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</si>
  <si>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</si>
  <si>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</si>
  <si>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</si>
  <si>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</si>
  <si>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</si>
  <si>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</si>
  <si>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</si>
  <si>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</si>
  <si>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</si>
  <si>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</si>
  <si>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</si>
  <si>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</si>
  <si>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</si>
  <si>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</si>
  <si>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</si>
  <si>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</si>
  <si>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</si>
  <si>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</si>
  <si>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</si>
  <si>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</si>
  <si>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</si>
  <si>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</si>
  <si>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</si>
  <si>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</si>
  <si>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</si>
  <si>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</si>
  <si>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</si>
  <si>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</si>
  <si>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</si>
  <si>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</si>
  <si>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</si>
  <si>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</si>
  <si>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</si>
  <si>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</si>
  <si>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</si>
  <si>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</si>
  <si>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</si>
  <si>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</si>
  <si>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</si>
  <si>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</si>
  <si>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</si>
  <si>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</si>
  <si>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</si>
  <si>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</si>
  <si>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</si>
  <si>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</si>
  <si>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</si>
  <si>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</si>
  <si>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</si>
  <si>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</si>
  <si>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</si>
  <si>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</si>
  <si>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</si>
  <si>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</si>
  <si>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</si>
  <si>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</si>
  <si>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</si>
  <si>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</si>
  <si>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</si>
  <si>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</si>
  <si>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</si>
  <si>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</si>
  <si>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</si>
  <si>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</si>
  <si>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</si>
  <si>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</si>
  <si>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</si>
  <si>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</si>
  <si>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</si>
  <si>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</si>
  <si>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</si>
  <si>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</si>
  <si>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</si>
  <si>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</si>
  <si>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</si>
  <si>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</si>
  <si>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</si>
  <si>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</si>
  <si>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</si>
  <si>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</si>
  <si>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</si>
  <si>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</si>
  <si>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</si>
  <si>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</si>
  <si>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</si>
  <si>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</si>
  <si>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</si>
  <si>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</si>
  <si>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</si>
  <si>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</si>
  <si>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</si>
  <si>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</si>
  <si>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</si>
  <si>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</si>
  <si>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</si>
  <si>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</si>
  <si>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</si>
  <si>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</si>
  <si>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</si>
  <si>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</si>
  <si>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</si>
  <si>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</si>
  <si>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</si>
  <si>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</si>
  <si>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</si>
  <si>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</si>
  <si>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</si>
  <si>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</si>
  <si>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</si>
  <si>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</si>
  <si>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</si>
  <si>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</si>
  <si>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</si>
  <si>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</si>
  <si>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</si>
  <si>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</si>
  <si>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</si>
  <si>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</si>
  <si>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</si>
  <si>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</si>
  <si>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</si>
  <si>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</si>
  <si>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</si>
  <si>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</si>
  <si>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</si>
  <si>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</si>
  <si>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</si>
  <si>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</si>
  <si>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</si>
  <si>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</si>
  <si>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</si>
  <si>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</si>
  <si>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</si>
  <si>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</si>
  <si>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</si>
  <si>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</si>
  <si>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</si>
  <si>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</si>
  <si>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</si>
  <si>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</si>
  <si>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</si>
  <si>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</si>
  <si>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</si>
  <si>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</si>
  <si>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</si>
  <si>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</si>
  <si>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</si>
  <si>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</si>
  <si>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</si>
  <si>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</si>
  <si>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</si>
  <si>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</si>
  <si>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</si>
  <si>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</si>
  <si>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</si>
  <si>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</si>
  <si>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</si>
  <si>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</si>
  <si>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</si>
  <si>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</si>
  <si>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</si>
  <si>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</si>
  <si>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</si>
  <si>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</si>
  <si>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</si>
  <si>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</si>
  <si>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</si>
  <si>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</si>
  <si>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</si>
  <si>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</si>
  <si>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</si>
  <si>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</si>
  <si>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</si>
  <si>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</si>
  <si>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</si>
  <si>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</si>
  <si>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</si>
  <si>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</si>
  <si>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</si>
  <si>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</si>
  <si>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</si>
  <si>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</si>
  <si>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</si>
  <si>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</si>
  <si>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</si>
  <si>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</si>
  <si>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</si>
  <si>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</si>
  <si>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</si>
  <si>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</si>
  <si>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</si>
  <si>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</si>
  <si>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</si>
  <si>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</si>
  <si>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</si>
  <si>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</si>
  <si>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</si>
  <si>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</si>
  <si>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</si>
  <si>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</si>
  <si>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</si>
  <si>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</si>
  <si>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</si>
  <si>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</si>
  <si>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</si>
  <si>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</si>
  <si>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</si>
  <si>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</si>
  <si>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</si>
  <si>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</si>
  <si>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</si>
  <si>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</si>
  <si>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</si>
  <si>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</si>
  <si>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</si>
  <si>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</si>
  <si>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</si>
  <si>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</si>
  <si>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</si>
  <si>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</si>
  <si>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</si>
  <si>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</si>
  <si>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</si>
  <si>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</si>
  <si>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</si>
  <si>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</si>
  <si>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</si>
  <si>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</si>
  <si>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</si>
  <si>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</si>
  <si>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</si>
  <si>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</si>
  <si>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</si>
  <si>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</si>
  <si>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</si>
  <si>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</si>
  <si>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</si>
  <si>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</si>
  <si>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</si>
  <si>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</si>
  <si>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</si>
  <si>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</si>
  <si>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</si>
  <si>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</si>
  <si>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</si>
  <si>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</si>
  <si>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</si>
  <si>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</si>
  <si>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</si>
  <si>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</si>
  <si>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</si>
  <si>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</si>
  <si>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</si>
  <si>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</si>
  <si>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</si>
  <si>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</si>
  <si>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</si>
  <si>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</si>
  <si>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</si>
  <si>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</si>
  <si>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</si>
  <si>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</si>
  <si>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</si>
  <si>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</si>
  <si>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</si>
  <si>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</si>
  <si>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</si>
  <si>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</si>
  <si>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</si>
  <si>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</si>
  <si>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</si>
  <si>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</si>
  <si>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</si>
  <si>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</si>
  <si>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</si>
  <si>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</si>
  <si>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</si>
  <si>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</si>
  <si>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</si>
  <si>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</si>
  <si>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</si>
  <si>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</si>
  <si>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</si>
  <si>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</si>
  <si>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</si>
  <si>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</si>
  <si>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</si>
  <si>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</si>
  <si>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</si>
  <si>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</si>
  <si>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</si>
  <si>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</si>
  <si>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</si>
  <si>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</si>
  <si>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</si>
  <si>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</si>
  <si>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</si>
  <si>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</si>
  <si>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</si>
  <si>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</si>
  <si>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</si>
  <si>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</si>
  <si>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</si>
  <si>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</si>
  <si>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</si>
  <si>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</si>
  <si>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</si>
  <si>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</si>
  <si>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</si>
  <si>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</si>
  <si>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</si>
  <si>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</si>
  <si>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</si>
  <si>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</si>
  <si>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</si>
  <si>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</si>
  <si>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</si>
  <si>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</si>
  <si>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</si>
  <si>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</si>
  <si>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</si>
  <si>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</si>
  <si>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</si>
  <si>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</si>
  <si>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</si>
  <si>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</si>
  <si>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</si>
  <si>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</si>
  <si>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</si>
  <si>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</si>
  <si>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</si>
  <si>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</si>
  <si>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</si>
  <si>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</si>
  <si>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</si>
  <si>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</si>
  <si>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</si>
  <si>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</si>
  <si>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</si>
  <si>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</si>
  <si>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</si>
  <si>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</si>
  <si>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</si>
  <si>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</si>
  <si>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</si>
  <si>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</si>
  <si>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</si>
  <si>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</si>
  <si>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</si>
  <si>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</si>
  <si>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</si>
  <si>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</si>
  <si>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</si>
  <si>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</si>
  <si>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</si>
  <si>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</si>
  <si>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</si>
  <si>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</si>
  <si>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</si>
  <si>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</si>
  <si>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</si>
  <si>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</si>
  <si>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</si>
  <si>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</si>
  <si>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</si>
  <si>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</si>
  <si>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</si>
  <si>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</si>
  <si>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</si>
  <si>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</si>
  <si>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</si>
  <si>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</si>
  <si>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</si>
  <si>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</si>
  <si>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</si>
  <si>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</si>
  <si>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</si>
  <si>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</si>
  <si>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</si>
  <si>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</si>
  <si>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</si>
  <si>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</si>
  <si>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</si>
  <si>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</si>
  <si>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</si>
  <si>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</si>
  <si>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</si>
  <si>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</si>
  <si>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</si>
  <si>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</si>
  <si>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</si>
  <si>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</si>
  <si>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</si>
  <si>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</si>
  <si>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</si>
  <si>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</si>
  <si>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</si>
  <si>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</si>
  <si>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</si>
  <si>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</si>
  <si>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</si>
  <si>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</si>
  <si>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</si>
  <si>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</si>
  <si>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</si>
  <si>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</si>
  <si>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</si>
  <si>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</si>
  <si>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</si>
  <si>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</si>
  <si>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</si>
  <si>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</si>
  <si>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</si>
  <si>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</si>
  <si>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</si>
  <si>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</si>
  <si>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</si>
  <si>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</si>
  <si>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</si>
  <si>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</si>
  <si>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</si>
  <si>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</si>
  <si>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</si>
  <si>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</si>
  <si>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</si>
  <si>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</si>
  <si>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</si>
  <si>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</si>
  <si>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</si>
  <si>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</si>
  <si>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</si>
  <si>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</si>
  <si>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</si>
  <si>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</si>
  <si>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</si>
  <si>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</si>
  <si>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</si>
  <si>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</si>
  <si>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</si>
  <si>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</si>
  <si>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</si>
  <si>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</si>
  <si>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</si>
  <si>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</si>
  <si>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</si>
  <si>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</si>
  <si>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</si>
  <si>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</si>
  <si>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</si>
  <si>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</si>
  <si>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</si>
  <si>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</si>
  <si>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</si>
  <si>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</si>
  <si>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</si>
  <si>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</si>
  <si>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</si>
  <si>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</si>
  <si>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</si>
  <si>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</si>
  <si>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</si>
  <si>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</si>
  <si>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</si>
  <si>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</si>
  <si>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</si>
  <si>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</si>
  <si>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</si>
  <si>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</si>
  <si>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</si>
  <si>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</si>
  <si>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</si>
  <si>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</si>
  <si>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</si>
  <si>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</si>
  <si>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</si>
  <si>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</si>
  <si>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</si>
  <si>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</si>
  <si>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</si>
  <si>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</si>
  <si>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</si>
  <si>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</si>
  <si>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</si>
  <si>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</si>
  <si>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</si>
  <si>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</si>
  <si>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</si>
  <si>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</si>
  <si>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</si>
  <si>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</si>
  <si>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</si>
  <si>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</si>
  <si>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</si>
  <si>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</si>
  <si>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</si>
  <si>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</si>
  <si>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</si>
  <si>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</si>
  <si>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</si>
  <si>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</si>
  <si>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</si>
  <si>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</si>
  <si>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</si>
  <si>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</si>
  <si>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</si>
  <si>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</si>
  <si>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</si>
  <si>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</si>
  <si>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</si>
  <si>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</si>
  <si>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</si>
  <si>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</si>
  <si>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</si>
  <si>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</si>
  <si>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</si>
  <si>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</si>
  <si>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</si>
  <si>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</si>
  <si>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</si>
  <si>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</si>
  <si>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</si>
  <si>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</si>
  <si>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</si>
  <si>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</si>
  <si>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</si>
  <si>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</si>
  <si>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</si>
  <si>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</si>
  <si>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</si>
  <si>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</si>
  <si>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</si>
  <si>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</si>
  <si>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</si>
  <si>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</si>
  <si>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</si>
  <si>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</si>
  <si>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</si>
  <si>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</si>
  <si>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</si>
  <si>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</si>
  <si>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</si>
  <si>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</si>
  <si>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</si>
  <si>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</si>
  <si>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</si>
  <si>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</si>
  <si>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</si>
  <si>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</si>
  <si>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</si>
  <si>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</si>
  <si>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</si>
  <si>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</si>
  <si>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</si>
  <si>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</si>
  <si>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</si>
  <si>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</si>
  <si>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</si>
  <si>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</si>
  <si>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</si>
  <si>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</si>
  <si>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</si>
  <si>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</si>
  <si>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</si>
  <si>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</si>
  <si>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</si>
  <si>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</si>
  <si>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</si>
  <si>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</si>
  <si>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</si>
  <si>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</si>
  <si>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</si>
  <si>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</si>
  <si>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</si>
  <si>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</si>
  <si>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</si>
  <si>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</si>
  <si>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</si>
  <si>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</si>
  <si>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</si>
  <si>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</si>
  <si>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</si>
  <si>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</si>
  <si>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</si>
  <si>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</si>
  <si>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</si>
  <si>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</si>
  <si>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</si>
  <si>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</si>
  <si>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</si>
  <si>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</si>
  <si>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</si>
  <si>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</si>
  <si>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</si>
  <si>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</si>
  <si>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</si>
  <si>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</si>
  <si>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</si>
  <si>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</si>
  <si>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</si>
  <si>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</si>
  <si>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</si>
  <si>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</si>
  <si>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</si>
  <si>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</si>
  <si>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</si>
  <si>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</si>
  <si>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</si>
  <si>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</si>
  <si>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</si>
  <si>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</si>
  <si>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</si>
  <si>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</si>
  <si>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</si>
  <si>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</si>
  <si>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</si>
  <si>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</si>
  <si>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</si>
  <si>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</si>
  <si>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</si>
  <si>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</si>
  <si>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</si>
  <si>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</si>
  <si>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</si>
  <si>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</si>
  <si>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</si>
  <si>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</si>
  <si>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</si>
  <si>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</si>
  <si>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</si>
  <si>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</si>
  <si>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</si>
  <si>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</si>
  <si>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</si>
  <si>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</si>
  <si>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</si>
  <si>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</si>
  <si>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</si>
  <si>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</si>
  <si>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</si>
  <si>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</si>
  <si>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</si>
  <si>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</si>
  <si>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</si>
  <si>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</si>
  <si>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</si>
  <si>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</si>
  <si>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</si>
  <si>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</si>
  <si>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</si>
  <si>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</si>
  <si>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</si>
  <si>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</si>
  <si>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</si>
  <si>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</si>
  <si>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</si>
  <si>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</si>
  <si>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</si>
  <si>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</si>
  <si>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</si>
  <si>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</si>
  <si>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</si>
  <si>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</si>
  <si>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</si>
  <si>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</si>
  <si>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</si>
  <si>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</si>
  <si>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</si>
  <si>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</si>
  <si>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</si>
  <si>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</si>
  <si>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</si>
  <si>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</si>
  <si>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</si>
  <si>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</si>
  <si>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</si>
  <si>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</si>
  <si>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</si>
  <si>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</si>
  <si>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</si>
  <si>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</si>
  <si>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</si>
  <si>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</si>
  <si>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</si>
  <si>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</si>
  <si>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</si>
  <si>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</si>
  <si>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</si>
  <si>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</si>
  <si>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</si>
  <si>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</si>
  <si>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</si>
  <si>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</si>
  <si>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</si>
  <si>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</si>
  <si>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</si>
  <si>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</si>
  <si>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</si>
  <si>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</si>
  <si>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</si>
  <si>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</si>
  <si>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</si>
  <si>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</si>
  <si>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</si>
  <si>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</si>
  <si>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</si>
  <si>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</si>
  <si>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</si>
  <si>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</si>
  <si>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</si>
  <si>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</si>
  <si>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</si>
  <si>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</si>
  <si>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</si>
  <si>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</si>
  <si>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</si>
  <si>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</si>
  <si>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</si>
  <si>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</si>
  <si>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</si>
  <si>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</si>
  <si>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</si>
  <si>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</si>
  <si>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</si>
  <si>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</si>
  <si>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</si>
  <si>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</si>
  <si>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</si>
  <si>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</si>
  <si>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</si>
  <si>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</si>
  <si>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</si>
  <si>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</si>
  <si>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</si>
  <si>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</si>
  <si>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</si>
  <si>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</si>
  <si>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</si>
  <si>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</si>
  <si>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</si>
  <si>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</si>
  <si>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</si>
  <si>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</si>
  <si>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</si>
  <si>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</si>
  <si>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</si>
  <si>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</si>
  <si>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</si>
  <si>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</si>
  <si>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</si>
  <si>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</si>
  <si>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</si>
  <si>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</si>
  <si>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</si>
  <si>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</si>
  <si>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</si>
  <si>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</si>
  <si>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</si>
  <si>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</si>
  <si>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</si>
  <si>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</si>
  <si>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</si>
  <si>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</si>
  <si>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</si>
  <si>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</si>
  <si>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</si>
  <si>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</si>
  <si>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</si>
  <si>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</si>
  <si>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</si>
  <si>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</si>
  <si>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</si>
  <si>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</si>
  <si>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</si>
  <si>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</si>
  <si>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</si>
  <si>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</si>
  <si>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</si>
  <si>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</si>
  <si>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</si>
  <si>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</si>
  <si>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</si>
  <si>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</si>
  <si>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</si>
  <si>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</si>
  <si>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</si>
  <si>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</si>
  <si>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</si>
  <si>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</si>
  <si>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</si>
  <si>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</si>
  <si>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</si>
  <si>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</si>
  <si>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</si>
  <si>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</si>
  <si>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</si>
  <si>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</si>
  <si>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</si>
  <si>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</si>
  <si>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</si>
  <si>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</si>
  <si>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</si>
  <si>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</si>
  <si>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</si>
  <si>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</si>
  <si>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</si>
  <si>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</si>
  <si>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</si>
  <si>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</si>
  <si>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</si>
  <si>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</si>
  <si>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</si>
  <si>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</si>
  <si>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</si>
  <si>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</si>
  <si>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</si>
  <si>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</si>
  <si>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</si>
  <si>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</si>
  <si>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</si>
  <si>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</si>
  <si>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</si>
  <si>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</si>
  <si>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</si>
  <si>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</si>
  <si>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</si>
  <si>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</si>
  <si>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</si>
  <si>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</si>
  <si>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</si>
  <si>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</si>
  <si>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</si>
  <si>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</si>
  <si>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</si>
  <si>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</si>
  <si>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</si>
  <si>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</si>
  <si>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</si>
  <si>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</si>
  <si>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</si>
  <si>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</si>
  <si>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</si>
  <si>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</si>
  <si>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</si>
  <si>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</si>
  <si>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</si>
  <si>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</si>
  <si>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</si>
  <si>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</si>
  <si>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</si>
  <si>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</si>
  <si>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</si>
  <si>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</si>
  <si>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</si>
  <si>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</si>
  <si>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</si>
  <si>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</si>
  <si>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</si>
  <si>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</si>
  <si>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</si>
  <si>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</si>
  <si>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</si>
  <si>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</si>
  <si>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</si>
  <si>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</si>
  <si>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</si>
  <si>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</si>
  <si>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</si>
  <si>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</si>
  <si>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</si>
  <si>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</si>
  <si>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</si>
  <si>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</si>
  <si>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</si>
  <si>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</si>
  <si>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</si>
  <si>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</si>
  <si>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</si>
  <si>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</si>
  <si>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</si>
  <si>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</si>
  <si>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</si>
  <si>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</si>
  <si>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</si>
  <si>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</si>
  <si>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</si>
  <si>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</si>
  <si>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</si>
  <si>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</si>
  <si>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</si>
  <si>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</si>
  <si>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</si>
  <si>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</si>
  <si>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</si>
  <si>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</si>
  <si>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</si>
  <si>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</si>
  <si>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</si>
  <si>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</si>
  <si>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</si>
  <si>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</si>
  <si>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</si>
  <si>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</si>
  <si>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</si>
  <si>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</si>
  <si>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</si>
  <si>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</si>
  <si>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</si>
  <si>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</si>
  <si>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</si>
  <si>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</si>
  <si>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</si>
  <si>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</si>
  <si>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</si>
  <si>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</si>
  <si>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</si>
  <si>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</si>
  <si>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</si>
  <si>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</si>
  <si>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</si>
  <si>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</si>
  <si>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</si>
  <si>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</si>
  <si>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</si>
  <si>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</si>
  <si>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</si>
  <si>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</si>
  <si>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</si>
  <si>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</si>
  <si>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</si>
  <si>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</si>
  <si>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</si>
  <si>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</si>
  <si>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</si>
  <si>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</si>
  <si>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</si>
  <si>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</si>
  <si>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</si>
  <si>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</si>
  <si>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</si>
  <si>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</si>
  <si>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</si>
  <si>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</si>
  <si>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</si>
  <si>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</si>
  <si>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</si>
  <si>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</si>
  <si>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</si>
  <si>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</si>
  <si>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</si>
  <si>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</si>
  <si>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</si>
  <si>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</si>
  <si>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</si>
  <si>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</si>
  <si>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</si>
  <si>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</si>
  <si>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</si>
  <si>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</si>
  <si>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</si>
  <si>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</si>
  <si>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</si>
  <si>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</si>
  <si>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</si>
  <si>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</si>
  <si>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</si>
  <si>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</si>
  <si>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</si>
  <si>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</si>
  <si>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</si>
  <si>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</si>
  <si>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</si>
  <si>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</si>
  <si>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</si>
  <si>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</si>
  <si>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</si>
  <si>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</si>
  <si>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</si>
  <si>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</si>
  <si>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</si>
  <si>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</si>
  <si>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</si>
  <si>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</si>
  <si>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</si>
  <si>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</si>
  <si>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</si>
  <si>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</si>
  <si>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</si>
  <si>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</si>
  <si>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</si>
  <si>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</si>
  <si>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</si>
  <si>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</si>
  <si>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</si>
  <si>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</si>
  <si>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</si>
  <si>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</si>
  <si>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</si>
  <si>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</si>
  <si>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</si>
  <si>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</si>
  <si>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</si>
  <si>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</si>
  <si>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</si>
  <si>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</si>
  <si>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</si>
  <si>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</si>
  <si>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</si>
  <si>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</si>
  <si>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</si>
  <si>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</si>
  <si>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</si>
  <si>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</si>
  <si>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</si>
  <si>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</si>
  <si>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</si>
  <si>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</si>
  <si>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</si>
  <si>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</si>
  <si>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</si>
  <si>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</si>
  <si>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</si>
  <si>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</si>
  <si>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</si>
  <si>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</si>
  <si>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</si>
  <si>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</si>
  <si>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</si>
  <si>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</si>
  <si>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</si>
  <si>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</si>
  <si>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</si>
  <si>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</si>
  <si>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</si>
  <si>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</si>
  <si>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</si>
  <si>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</si>
  <si>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</si>
  <si>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</si>
  <si>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</si>
  <si>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</si>
  <si>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</si>
  <si>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</si>
  <si>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</si>
  <si>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</si>
  <si>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</si>
  <si>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</si>
  <si>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</si>
  <si>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</si>
  <si>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</si>
  <si>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</si>
  <si>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</si>
  <si>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</si>
  <si>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</si>
  <si>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</si>
  <si>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</si>
  <si>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</si>
  <si>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</si>
  <si>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</si>
  <si>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</si>
  <si>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</si>
  <si>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</si>
  <si>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</si>
  <si>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</si>
  <si>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</si>
  <si>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</si>
  <si>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</si>
  <si>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</si>
  <si>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</si>
  <si>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</si>
  <si>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</si>
  <si>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</si>
  <si>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</si>
  <si>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</si>
  <si>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</si>
  <si>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</si>
  <si>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</si>
  <si>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</si>
  <si>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</si>
  <si>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</si>
  <si>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</si>
  <si>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</si>
  <si>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</si>
  <si>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</si>
  <si>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</si>
  <si>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</si>
  <si>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</si>
  <si>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</si>
  <si>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</si>
  <si>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</si>
  <si>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</si>
  <si>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</si>
  <si>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</si>
  <si>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</si>
  <si>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</si>
  <si>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</si>
  <si>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</si>
  <si>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</si>
  <si>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</si>
  <si>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</si>
  <si>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</si>
  <si>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</si>
  <si>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</si>
  <si>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</si>
  <si>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</si>
  <si>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</si>
  <si>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</si>
  <si>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</si>
  <si>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</si>
  <si>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</si>
  <si>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</si>
  <si>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</si>
  <si>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</si>
  <si>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</si>
  <si>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</si>
  <si>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</si>
  <si>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</si>
  <si>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</si>
  <si>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</si>
  <si>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</si>
  <si>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</si>
  <si>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</si>
  <si>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</si>
  <si>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</si>
  <si>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</si>
  <si>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</si>
  <si>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</si>
  <si>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</si>
  <si>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</si>
  <si>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</si>
  <si>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</si>
  <si>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</si>
  <si>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</si>
  <si>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</si>
  <si>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</si>
  <si>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</si>
  <si>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</si>
  <si>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</si>
  <si>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</si>
  <si>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</si>
  <si>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</si>
  <si>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</si>
  <si>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</si>
  <si>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</si>
  <si>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</si>
  <si>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</si>
  <si>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</si>
  <si>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</si>
  <si>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</si>
  <si>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</si>
  <si>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</si>
  <si>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</si>
  <si>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</si>
  <si>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</si>
  <si>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</si>
  <si>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</si>
  <si>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</si>
  <si>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</si>
  <si>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</si>
  <si>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</si>
  <si>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</si>
  <si>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</si>
  <si>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</si>
  <si>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</si>
  <si>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</si>
  <si>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</si>
  <si>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</si>
  <si>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</si>
  <si>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</si>
  <si>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</si>
  <si>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</si>
  <si>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</si>
  <si>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</si>
  <si>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</si>
  <si>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</si>
  <si>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</si>
  <si>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</si>
  <si>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</si>
  <si>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</si>
  <si>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</si>
  <si>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</si>
  <si>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</si>
  <si>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</si>
  <si>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</si>
  <si>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</si>
  <si>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</si>
  <si>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</si>
  <si>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</si>
  <si>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</si>
  <si>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</si>
  <si>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</si>
  <si>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</si>
  <si>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</si>
  <si>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</si>
  <si>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</si>
  <si>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</si>
  <si>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</si>
  <si>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</si>
  <si>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</si>
  <si>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</si>
  <si>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</si>
  <si>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</si>
  <si>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</si>
  <si>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</si>
  <si>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</si>
  <si>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</si>
  <si>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</si>
  <si>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</si>
  <si>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</si>
  <si>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</si>
  <si>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</si>
  <si>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</si>
  <si>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</si>
  <si>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</si>
  <si>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</si>
  <si>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</si>
  <si>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</si>
  <si>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</si>
  <si>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</si>
  <si>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</si>
  <si>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</si>
  <si>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</si>
  <si>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</si>
  <si>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</si>
  <si>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</si>
  <si>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</si>
  <si>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</si>
  <si>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</si>
  <si>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</si>
  <si>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</si>
  <si>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</si>
  <si>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</si>
  <si>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</si>
  <si>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</si>
  <si>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</si>
  <si>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</si>
  <si>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</si>
  <si>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</si>
  <si>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</si>
  <si>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</si>
  <si>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</si>
  <si>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</si>
  <si>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</si>
  <si>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</si>
  <si>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</si>
  <si>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</si>
  <si>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</si>
  <si>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</si>
  <si>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</si>
  <si>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</si>
  <si>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</si>
  <si>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</si>
  <si>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</si>
  <si>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</si>
  <si>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</si>
  <si>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</si>
  <si>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</si>
  <si>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</si>
  <si>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</si>
  <si>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</si>
  <si>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</si>
  <si>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</si>
  <si>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</si>
  <si>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</si>
  <si>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</si>
  <si>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</si>
  <si>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</si>
  <si>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</si>
  <si>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</si>
  <si>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</si>
  <si>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</si>
  <si>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</si>
  <si>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</si>
  <si>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</si>
  <si>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</si>
  <si>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</si>
  <si>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</si>
  <si>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</si>
  <si>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</si>
  <si>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</si>
  <si>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</si>
  <si>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</si>
  <si>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</si>
  <si>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</si>
  <si>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</si>
  <si>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</si>
  <si>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</si>
  <si>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</si>
  <si>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</si>
  <si>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</si>
  <si>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</si>
  <si>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</si>
  <si>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</si>
  <si>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</si>
  <si>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</si>
  <si>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</si>
  <si>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</si>
  <si>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</si>
  <si>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</si>
  <si>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</si>
  <si>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</si>
  <si>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</si>
  <si>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</si>
  <si>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</si>
  <si>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</si>
  <si>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</si>
  <si>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</si>
  <si>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</si>
  <si>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</si>
  <si>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</si>
  <si>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</si>
  <si>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</si>
  <si>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</si>
  <si>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</si>
  <si>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</si>
  <si>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</si>
  <si>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</si>
  <si>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</si>
  <si>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</si>
  <si>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</si>
  <si>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</si>
  <si>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</si>
  <si>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</si>
  <si>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</si>
  <si>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</si>
  <si>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</si>
  <si>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</si>
  <si>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</si>
  <si>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</si>
  <si>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</si>
  <si>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</si>
  <si>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</si>
  <si>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</si>
  <si>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</si>
  <si>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</si>
  <si>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</si>
  <si>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</si>
  <si>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</si>
  <si>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</si>
  <si>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</si>
  <si>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</si>
  <si>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</si>
  <si>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</si>
  <si>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</si>
  <si>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</si>
  <si>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</si>
  <si>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</si>
  <si>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</si>
  <si>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</si>
  <si>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</si>
  <si>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</si>
  <si>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</si>
  <si>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</si>
  <si>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</si>
  <si>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</si>
  <si>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</si>
  <si>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</si>
  <si>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</si>
  <si>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</si>
  <si>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</si>
  <si>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</si>
  <si>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</si>
  <si>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</si>
  <si>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</si>
  <si>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</si>
  <si>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</si>
  <si>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</si>
  <si>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</si>
  <si>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</si>
  <si>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</si>
  <si>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</si>
  <si>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</si>
  <si>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</si>
  <si>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</si>
  <si>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</si>
  <si>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</si>
  <si>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</si>
  <si>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</si>
  <si>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</si>
  <si>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</si>
  <si>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</si>
  <si>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</si>
  <si>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</si>
  <si>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</si>
  <si>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</si>
  <si>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</si>
  <si>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</si>
  <si>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</si>
  <si>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</si>
  <si>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</si>
  <si>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</si>
  <si>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</si>
  <si>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</si>
  <si>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</si>
  <si>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</si>
  <si>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</si>
  <si>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</si>
  <si>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</si>
  <si>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</si>
  <si>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</si>
  <si>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</si>
  <si>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</si>
  <si>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</si>
  <si>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</si>
  <si>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</si>
  <si>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</si>
  <si>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</si>
  <si>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</si>
  <si>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</si>
  <si>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</si>
  <si>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</si>
  <si>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</si>
  <si>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</si>
  <si>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</si>
  <si>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</si>
  <si>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</si>
  <si>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</si>
  <si>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</si>
  <si>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</si>
  <si>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</si>
  <si>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</si>
  <si>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</si>
  <si>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</si>
  <si>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</si>
  <si>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</si>
  <si>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</si>
  <si>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</si>
  <si>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</si>
  <si>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</si>
  <si>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</si>
  <si>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</si>
  <si>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</si>
  <si>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</si>
  <si>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</si>
  <si>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</si>
  <si>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</si>
  <si>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</si>
  <si>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</si>
  <si>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</si>
  <si>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</si>
  <si>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</si>
  <si>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</si>
  <si>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</si>
  <si>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</si>
  <si>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</si>
  <si>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</si>
  <si>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</si>
  <si>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</si>
  <si>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</si>
  <si>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</si>
  <si>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</si>
  <si>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</si>
  <si>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</si>
  <si>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</si>
  <si>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</si>
  <si>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</si>
  <si>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</si>
  <si>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</si>
  <si>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</si>
  <si>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</si>
  <si>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</si>
  <si>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</si>
  <si>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</si>
  <si>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</si>
  <si>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</si>
  <si>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</si>
  <si>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</si>
  <si>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</si>
  <si>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</si>
  <si>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</si>
  <si>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</si>
  <si>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</si>
  <si>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</si>
  <si>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</si>
  <si>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</si>
  <si>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</si>
  <si>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</si>
  <si>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</si>
  <si>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</si>
  <si>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</si>
  <si>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</si>
  <si>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</si>
  <si>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</si>
  <si>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</si>
  <si>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</si>
  <si>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</si>
  <si>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</si>
  <si>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</si>
  <si>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</si>
  <si>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</si>
  <si>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</si>
  <si>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</si>
  <si>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</si>
  <si>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</si>
  <si>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</si>
  <si>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</si>
  <si>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</si>
  <si>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</si>
  <si>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</si>
  <si>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</si>
  <si>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</si>
  <si>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</si>
  <si>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</si>
  <si>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</si>
  <si>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</si>
  <si>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</si>
  <si>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</si>
  <si>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</si>
  <si>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</si>
  <si>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</si>
  <si>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</si>
  <si>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</si>
  <si>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</si>
  <si>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</si>
  <si>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</si>
  <si>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</si>
  <si>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</si>
  <si>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</si>
  <si>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</si>
  <si>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</si>
  <si>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</si>
  <si>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</si>
  <si>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</si>
  <si>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</si>
  <si>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</si>
  <si>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</si>
  <si>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</si>
  <si>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</si>
  <si>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</si>
  <si>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</si>
  <si>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</si>
  <si>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</si>
  <si>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</si>
  <si>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</si>
  <si>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</si>
  <si>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</si>
  <si>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</si>
  <si>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</si>
  <si>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</si>
  <si>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</si>
  <si>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</si>
  <si>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</si>
  <si>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</si>
  <si>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</si>
  <si>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</si>
  <si>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</si>
  <si>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</si>
  <si>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</si>
  <si>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</si>
  <si>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</si>
  <si>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</si>
  <si>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</si>
  <si>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</si>
  <si>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</si>
  <si>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</si>
  <si>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</si>
  <si>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</si>
  <si>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</si>
  <si>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</si>
  <si>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</si>
  <si>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</si>
  <si>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</si>
  <si>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</si>
  <si>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</si>
  <si>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</si>
  <si>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</si>
  <si>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</si>
  <si>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</si>
  <si>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</si>
  <si>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</si>
  <si>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</si>
  <si>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</si>
  <si>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</si>
  <si>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</si>
  <si>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</si>
  <si>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</si>
  <si>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</si>
  <si>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</si>
  <si>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</si>
  <si>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</si>
  <si>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</si>
  <si>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</si>
  <si>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</si>
  <si>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</si>
  <si>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</si>
  <si>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</si>
  <si>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</si>
  <si>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</si>
  <si>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</si>
  <si>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</si>
  <si>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</si>
  <si>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</si>
  <si>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</si>
  <si>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</si>
  <si>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</si>
  <si>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</si>
  <si>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</si>
  <si>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</si>
  <si>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</si>
  <si>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</si>
  <si>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</si>
  <si>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</si>
  <si>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</si>
  <si>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</si>
  <si>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</si>
  <si>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</si>
  <si>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</si>
  <si>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</si>
  <si>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</si>
  <si>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</si>
  <si>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</si>
  <si>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</si>
  <si>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</si>
  <si>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</si>
  <si>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</si>
  <si>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</si>
  <si>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</si>
  <si>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</si>
  <si>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</si>
  <si>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</si>
  <si>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</si>
  <si>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</si>
  <si>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</si>
  <si>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</si>
  <si>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</si>
  <si>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</si>
  <si>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</si>
  <si>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</si>
  <si>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</si>
  <si>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</si>
  <si>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</si>
  <si>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</si>
  <si>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</si>
  <si>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</si>
  <si>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</si>
  <si>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</si>
  <si>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</si>
  <si>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</si>
  <si>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</si>
  <si>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</si>
  <si>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</si>
  <si>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</si>
  <si>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</si>
  <si>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</si>
  <si>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</si>
  <si>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</si>
  <si>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</si>
  <si>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</si>
  <si>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</si>
  <si>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</si>
  <si>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</si>
  <si>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</si>
  <si>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</si>
  <si>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</si>
  <si>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</si>
  <si>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</si>
  <si>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</si>
  <si>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</si>
  <si>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</si>
  <si>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</si>
  <si>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</si>
  <si>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</si>
  <si>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</si>
  <si>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</si>
  <si>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</si>
  <si>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</si>
  <si>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</si>
  <si>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</si>
  <si>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</si>
  <si>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</si>
  <si>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</si>
  <si>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</si>
  <si>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</si>
  <si>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</si>
  <si>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</si>
  <si>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</si>
  <si>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</si>
  <si>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</si>
  <si>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</si>
  <si>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</si>
  <si>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</si>
  <si>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</si>
  <si>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</si>
  <si>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</si>
  <si>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</si>
  <si>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</si>
  <si>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</si>
  <si>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</si>
  <si>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</si>
  <si>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</si>
  <si>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</si>
  <si>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</si>
  <si>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</si>
  <si>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</si>
  <si>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</si>
  <si>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</si>
  <si>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</si>
  <si>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</si>
  <si>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</si>
  <si>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</si>
  <si>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</si>
  <si>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</si>
  <si>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</si>
  <si>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</si>
  <si>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</si>
  <si>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</si>
  <si>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</si>
  <si>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</si>
  <si>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</si>
  <si>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</si>
  <si>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</si>
  <si>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</si>
  <si>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</si>
  <si>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</si>
  <si>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</si>
  <si>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</si>
  <si>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</si>
  <si>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</si>
  <si>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</si>
  <si>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</si>
  <si>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</si>
  <si>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</si>
  <si>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</si>
  <si>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</si>
  <si>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</si>
  <si>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</si>
  <si>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</si>
  <si>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</si>
  <si>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</si>
  <si>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</si>
  <si>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</si>
  <si>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</si>
  <si>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</si>
  <si>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</si>
  <si>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</si>
  <si>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</si>
  <si>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</si>
  <si>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</si>
  <si>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</si>
  <si>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</si>
  <si>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</si>
  <si>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</si>
  <si>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</si>
  <si>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</si>
  <si>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</si>
  <si>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</si>
  <si>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</si>
  <si>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</si>
  <si>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</si>
  <si>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</si>
  <si>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</si>
  <si>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</si>
  <si>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</si>
  <si>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</si>
  <si>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</si>
  <si>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</si>
  <si>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</si>
  <si>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</si>
  <si>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</si>
  <si>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</si>
  <si>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</si>
  <si>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</si>
  <si>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</si>
  <si>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</si>
  <si>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</si>
  <si>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</si>
  <si>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</si>
  <si>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</si>
  <si>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</si>
  <si>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</si>
  <si>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</si>
  <si>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</si>
  <si>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</si>
  <si>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</si>
  <si>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</si>
  <si>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</si>
  <si>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</si>
  <si>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</si>
  <si>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</si>
  <si>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</si>
  <si>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</si>
  <si>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</si>
  <si>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</si>
  <si>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</si>
  <si>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</si>
  <si>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</si>
  <si>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</si>
  <si>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</si>
  <si>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</si>
  <si>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</si>
  <si>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</si>
  <si>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</si>
  <si>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</si>
  <si>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</si>
  <si>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</si>
  <si>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</si>
  <si>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</si>
  <si>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</si>
  <si>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</si>
  <si>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</si>
  <si>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</si>
  <si>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</si>
  <si>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</si>
  <si>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</si>
  <si>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</si>
  <si>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</si>
  <si>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</si>
  <si>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</si>
  <si>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</si>
  <si>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</si>
  <si>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</si>
  <si>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</si>
  <si>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</si>
  <si>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</si>
  <si>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</si>
  <si>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</si>
  <si>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</si>
  <si>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</si>
  <si>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</si>
  <si>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</si>
  <si>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</si>
  <si>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</si>
  <si>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</si>
  <si>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</si>
  <si>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</si>
  <si>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</si>
  <si>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</si>
  <si>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</si>
  <si>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</si>
  <si>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</si>
  <si>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</si>
  <si>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</si>
  <si>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</si>
  <si>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</si>
  <si>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</si>
  <si>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</si>
  <si>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</si>
  <si>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</si>
  <si>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</si>
  <si>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</si>
  <si>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</si>
  <si>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</si>
  <si>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</si>
  <si>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</si>
  <si>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</si>
  <si>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</si>
  <si>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</si>
  <si>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</si>
  <si>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</si>
  <si>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</si>
  <si>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</si>
  <si>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</si>
  <si>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</si>
  <si>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</si>
  <si>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</si>
  <si>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</si>
  <si>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</si>
  <si>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</si>
  <si>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</si>
  <si>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</si>
  <si>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</si>
  <si>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</si>
  <si>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</si>
  <si>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</si>
  <si>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</si>
  <si>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</si>
  <si>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</si>
  <si>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</si>
  <si>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</si>
  <si>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</si>
  <si>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</si>
  <si>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</si>
  <si>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</si>
  <si>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</si>
  <si>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</si>
  <si>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</si>
  <si>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</si>
  <si>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</si>
  <si>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</si>
  <si>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</si>
  <si>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</si>
  <si>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</si>
  <si>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</si>
  <si>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</si>
  <si>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</si>
  <si>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</si>
  <si>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</si>
  <si>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</si>
  <si>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</si>
  <si>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</si>
  <si>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</si>
  <si>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</si>
  <si>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</si>
  <si>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</si>
  <si>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</si>
  <si>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</si>
  <si>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</si>
  <si>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</si>
  <si>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</si>
  <si>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</si>
  <si>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</si>
  <si>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</si>
  <si>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</si>
  <si>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</si>
  <si>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</si>
  <si>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</si>
  <si>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</si>
  <si>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</si>
  <si>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</si>
  <si>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</si>
  <si>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</si>
  <si>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</si>
  <si>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</si>
  <si>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</si>
  <si>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</si>
  <si>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</si>
  <si>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</si>
  <si>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</si>
  <si>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</si>
  <si>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</si>
  <si>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</si>
  <si>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</si>
  <si>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</si>
  <si>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</si>
  <si>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</si>
  <si>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</si>
  <si>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</si>
  <si>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</si>
  <si>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</si>
  <si>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</si>
  <si>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</si>
  <si>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</si>
  <si>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</si>
  <si>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</si>
  <si>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</si>
  <si>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</si>
  <si>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</si>
  <si>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</si>
  <si>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</si>
  <si>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</si>
  <si>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</si>
  <si>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</si>
  <si>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</si>
  <si>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</si>
  <si>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</si>
  <si>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</si>
  <si>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</si>
  <si>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</si>
  <si>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</si>
  <si>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</si>
  <si>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</si>
  <si>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</si>
  <si>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</si>
  <si>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</si>
  <si>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</si>
  <si>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</si>
  <si>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</si>
  <si>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</si>
  <si>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</si>
  <si>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</si>
  <si>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</si>
  <si>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</si>
  <si>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</si>
  <si>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</si>
  <si>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</si>
  <si>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</si>
  <si>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</si>
  <si>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</si>
  <si>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</si>
  <si>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</si>
  <si>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</si>
  <si>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</si>
  <si>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</si>
  <si>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</si>
  <si>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</si>
  <si>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</si>
  <si>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</si>
  <si>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</si>
  <si>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</si>
  <si>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</si>
  <si>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</si>
  <si>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</si>
  <si>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</si>
  <si>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</si>
  <si>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</si>
  <si>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</si>
  <si>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</si>
  <si>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</si>
  <si>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</si>
  <si>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</si>
  <si>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</si>
  <si>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</si>
  <si>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</si>
  <si>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</si>
  <si>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</si>
  <si>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</si>
  <si>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</si>
  <si>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</si>
  <si>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</si>
  <si>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</si>
  <si>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</si>
  <si>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</si>
  <si>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</si>
  <si>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</si>
  <si>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</si>
  <si>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</si>
  <si>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</si>
  <si>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</si>
  <si>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</si>
  <si>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</si>
  <si>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</si>
  <si>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</si>
  <si>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</si>
  <si>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</si>
  <si>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</si>
  <si>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</si>
  <si>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</si>
  <si>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</si>
  <si>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</si>
  <si>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</si>
  <si>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</si>
  <si>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</si>
  <si>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</si>
  <si>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</si>
  <si>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</si>
  <si>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</si>
  <si>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</si>
  <si>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</si>
  <si>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</si>
  <si>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</si>
  <si>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</si>
  <si>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</si>
  <si>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</si>
  <si>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</si>
  <si>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</si>
  <si>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</si>
  <si>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</si>
  <si>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</si>
  <si>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</si>
  <si>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</si>
  <si>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</si>
  <si>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</si>
  <si>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</si>
  <si>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</si>
  <si>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</si>
  <si>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</si>
  <si>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</si>
  <si>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</si>
  <si>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</si>
  <si>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</si>
  <si>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</si>
  <si>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</si>
  <si>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</si>
  <si>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</si>
  <si>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</si>
  <si>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</si>
  <si>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</si>
  <si>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</si>
  <si>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</si>
  <si>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</si>
  <si>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</si>
  <si>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</si>
  <si>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</si>
  <si>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</si>
  <si>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</si>
  <si>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</si>
  <si>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</si>
  <si>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</si>
  <si>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</si>
  <si>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</si>
  <si>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</si>
  <si>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</si>
  <si>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</si>
  <si>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</si>
  <si>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</si>
  <si>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</si>
  <si>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</si>
  <si>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</si>
  <si>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</si>
  <si>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</si>
  <si>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</si>
  <si>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</si>
  <si>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</si>
  <si>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</si>
  <si>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</si>
  <si>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</si>
  <si>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</si>
  <si>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</si>
  <si>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</si>
  <si>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</si>
  <si>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</si>
  <si>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</si>
  <si>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</si>
  <si>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</si>
  <si>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</si>
  <si>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</si>
  <si>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</si>
  <si>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</si>
  <si>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</si>
  <si>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</si>
  <si>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</si>
  <si>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</si>
  <si>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</si>
  <si>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</si>
  <si>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</si>
  <si>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</si>
  <si>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</si>
  <si>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</si>
  <si>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</si>
  <si>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</si>
  <si>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</si>
  <si>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</si>
  <si>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</si>
  <si>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</si>
  <si>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</si>
  <si>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</si>
  <si>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</si>
  <si>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</si>
  <si>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</si>
  <si>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</si>
  <si>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</si>
  <si>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</si>
  <si>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</si>
  <si>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</si>
  <si>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</si>
  <si>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</si>
  <si>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</si>
  <si>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</si>
  <si>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</si>
  <si>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</si>
  <si>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</si>
  <si>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</si>
  <si>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</si>
  <si>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</si>
  <si>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</si>
  <si>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</si>
  <si>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</si>
  <si>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</si>
  <si>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</si>
  <si>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</si>
  <si>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</si>
  <si>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</si>
  <si>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</si>
  <si>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</si>
  <si>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</si>
  <si>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</si>
  <si>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</si>
  <si>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</si>
  <si>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</si>
  <si>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</si>
  <si>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</si>
  <si>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</si>
  <si>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</si>
  <si>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</si>
  <si>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</si>
  <si>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</si>
  <si>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</si>
  <si>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</si>
  <si>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</si>
  <si>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</si>
  <si>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</si>
  <si>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</si>
  <si>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</si>
  <si>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</si>
  <si>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</si>
  <si>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</si>
  <si>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</si>
  <si>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</si>
  <si>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</si>
  <si>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</si>
  <si>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</si>
  <si>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</si>
  <si>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</si>
  <si>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</si>
  <si>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</si>
  <si>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</si>
  <si>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</si>
  <si>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</si>
  <si>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</si>
  <si>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</si>
  <si>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</si>
  <si>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</si>
  <si>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</si>
  <si>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</si>
  <si>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</si>
  <si>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</si>
  <si>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</si>
  <si>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</si>
  <si>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</si>
  <si>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</si>
  <si>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</si>
  <si>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</si>
  <si>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</si>
  <si>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</si>
  <si>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</si>
  <si>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</si>
  <si>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</si>
  <si>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</si>
  <si>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</si>
  <si>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</si>
  <si>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</si>
  <si>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</si>
  <si>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</si>
  <si>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</si>
  <si>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</si>
  <si>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</si>
  <si>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</si>
  <si>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</si>
  <si>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</si>
  <si>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</si>
  <si>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</si>
  <si>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</si>
  <si>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</si>
  <si>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</si>
  <si>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</si>
  <si>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</si>
  <si>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</si>
  <si>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</si>
  <si>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</si>
  <si>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</si>
  <si>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</si>
  <si>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</si>
  <si>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</si>
  <si>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</si>
  <si>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</si>
  <si>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</si>
  <si>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</si>
  <si>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</si>
  <si>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</si>
  <si>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</si>
  <si>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</si>
  <si>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</si>
  <si>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</si>
  <si>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</si>
  <si>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</si>
  <si>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</si>
  <si>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</si>
  <si>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</si>
  <si>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</si>
  <si>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</si>
  <si>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</si>
  <si>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</si>
  <si>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</si>
  <si>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</si>
  <si>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</si>
  <si>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</si>
  <si>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</si>
  <si>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</si>
  <si>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</si>
  <si>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</si>
  <si>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</si>
  <si>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</si>
  <si>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</si>
  <si>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</si>
  <si>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</si>
  <si>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</si>
  <si>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</si>
  <si>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</si>
  <si>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</si>
  <si>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</si>
  <si>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</si>
  <si>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</si>
  <si>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</si>
  <si>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</si>
  <si>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</si>
  <si>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</si>
  <si>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</si>
  <si>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</si>
  <si>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</si>
  <si>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</si>
  <si>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</si>
  <si>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</si>
  <si>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</si>
  <si>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</si>
  <si>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</si>
  <si>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</si>
  <si>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</si>
  <si>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</si>
  <si>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</si>
  <si>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</si>
  <si>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</si>
  <si>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</si>
  <si>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</si>
  <si>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</si>
  <si>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</si>
  <si>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</si>
  <si>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</si>
  <si>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</si>
  <si>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</si>
  <si>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</si>
  <si>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</si>
  <si>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</si>
  <si>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</si>
  <si>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</si>
  <si>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</si>
  <si>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</si>
  <si>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</si>
  <si>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</si>
  <si>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</si>
  <si>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</si>
  <si>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</si>
  <si>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</si>
  <si>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</si>
  <si>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</si>
  <si>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</si>
  <si>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</si>
  <si>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</si>
  <si>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</si>
  <si>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</si>
  <si>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</si>
  <si>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</si>
  <si>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</si>
  <si>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</si>
  <si>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</si>
  <si>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</si>
  <si>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</si>
  <si>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</si>
  <si>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</si>
  <si>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</si>
  <si>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</si>
  <si>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</si>
  <si>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</si>
  <si>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</si>
  <si>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</si>
  <si>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</si>
  <si>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</si>
  <si>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</si>
  <si>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</si>
  <si>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</si>
  <si>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</si>
  <si>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</si>
  <si>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</si>
  <si>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</si>
  <si>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</si>
  <si>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</si>
  <si>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</si>
  <si>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</si>
  <si>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</si>
  <si>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</si>
  <si>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</si>
  <si>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</si>
  <si>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</si>
  <si>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</si>
  <si>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</si>
  <si>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</si>
  <si>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</si>
  <si>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</si>
  <si>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</si>
  <si>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</si>
  <si>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</si>
  <si>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</si>
  <si>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</si>
  <si>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</si>
  <si>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</si>
  <si>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</si>
  <si>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</si>
  <si>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</si>
  <si>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</si>
  <si>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</si>
  <si>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</si>
  <si>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</si>
  <si>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</si>
  <si>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</si>
  <si>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</si>
  <si>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</si>
  <si>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</si>
  <si>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</si>
  <si>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</si>
  <si>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</si>
  <si>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</si>
  <si>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</si>
  <si>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</si>
  <si>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</si>
  <si>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</si>
  <si>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</si>
  <si>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</si>
  <si>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</si>
  <si>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</si>
  <si>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</si>
  <si>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</si>
  <si>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</si>
  <si>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</si>
  <si>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</si>
  <si>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</si>
  <si>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</si>
  <si>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</si>
  <si>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</si>
  <si>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</si>
  <si>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</si>
  <si>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</si>
  <si>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</si>
  <si>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</si>
  <si>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</si>
  <si>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</si>
  <si>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</si>
  <si>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</si>
  <si>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</si>
  <si>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</si>
  <si>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</si>
  <si>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</si>
  <si>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</si>
  <si>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</si>
  <si>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</si>
  <si>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</si>
  <si>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</si>
  <si>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</si>
  <si>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</si>
  <si>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</si>
  <si>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</si>
  <si>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</si>
  <si>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</si>
  <si>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</si>
  <si>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</si>
  <si>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</si>
  <si>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</si>
  <si>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</si>
  <si>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</si>
  <si>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</si>
  <si>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</si>
  <si>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</si>
  <si>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</si>
  <si>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</si>
  <si>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</si>
  <si>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</si>
  <si>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</si>
  <si>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</si>
  <si>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</si>
  <si>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</si>
  <si>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</si>
  <si>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</si>
  <si>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</si>
  <si>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</si>
  <si>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</si>
  <si>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</si>
  <si>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</si>
  <si>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</si>
  <si>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</si>
  <si>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</si>
  <si>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</si>
  <si>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</si>
  <si>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</si>
  <si>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</si>
  <si>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</si>
  <si>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</si>
  <si>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</si>
  <si>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</si>
  <si>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</si>
  <si>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</si>
  <si>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</si>
  <si>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</si>
  <si>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</si>
  <si>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</si>
  <si>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</si>
  <si>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</si>
  <si>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</si>
  <si>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</si>
  <si>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</si>
  <si>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</si>
  <si>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</si>
  <si>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</si>
  <si>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</si>
  <si>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</si>
  <si>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</si>
  <si>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</si>
  <si>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</si>
  <si>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</si>
  <si>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</si>
  <si>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</si>
  <si>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</si>
  <si>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</si>
  <si>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</si>
  <si>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</si>
  <si>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</si>
  <si>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</si>
  <si>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</si>
  <si>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</si>
  <si>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</si>
  <si>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</si>
  <si>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</si>
  <si>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</si>
  <si>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</si>
  <si>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</si>
  <si>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</si>
  <si>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</si>
  <si>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</si>
  <si>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</si>
  <si>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</si>
  <si>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</si>
  <si>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</si>
  <si>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</si>
  <si>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</si>
  <si>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</si>
  <si>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</si>
  <si>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</si>
  <si>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</si>
  <si>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</si>
  <si>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</si>
  <si>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</si>
  <si>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</si>
  <si>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</si>
  <si>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</si>
  <si>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</si>
  <si>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</si>
  <si>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</si>
  <si>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</si>
  <si>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</si>
  <si>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</si>
  <si>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</si>
  <si>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</si>
  <si>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</si>
  <si>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</si>
  <si>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</si>
  <si>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</si>
  <si>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</si>
  <si>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</si>
  <si>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</si>
  <si>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</si>
  <si>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</si>
  <si>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</si>
  <si>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</si>
  <si>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</si>
  <si>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</si>
  <si>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</si>
  <si>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</si>
  <si>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</si>
  <si>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</si>
  <si>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</si>
  <si>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</si>
  <si>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</si>
  <si>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</si>
  <si>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</si>
  <si>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</si>
  <si>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</si>
  <si>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</si>
  <si>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</si>
  <si>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</si>
  <si>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</si>
  <si>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</si>
  <si>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</si>
  <si>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</si>
  <si>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</si>
  <si>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</si>
  <si>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</si>
  <si>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</si>
  <si>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</si>
  <si>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</si>
  <si>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</si>
  <si>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</si>
  <si>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</si>
  <si>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</si>
  <si>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</si>
  <si>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</si>
  <si>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</si>
  <si>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</si>
  <si>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</si>
  <si>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</si>
  <si>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</si>
  <si>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</si>
  <si>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</si>
  <si>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</si>
  <si>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</si>
  <si>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</si>
  <si>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</si>
  <si>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</si>
  <si>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</si>
  <si>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</si>
  <si>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</si>
  <si>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</si>
  <si>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</si>
  <si>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</si>
  <si>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</si>
  <si>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</si>
  <si>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</si>
  <si>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</si>
  <si>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</si>
  <si>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</si>
  <si>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</si>
  <si>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</si>
  <si>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</si>
  <si>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</si>
  <si>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</si>
  <si>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</si>
  <si>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</si>
  <si>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</si>
  <si>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</si>
  <si>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</si>
  <si>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</si>
  <si>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</si>
  <si>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</si>
  <si>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</si>
  <si>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</si>
  <si>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</si>
  <si>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</si>
  <si>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</si>
  <si>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</si>
  <si>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</si>
  <si>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</si>
  <si>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</si>
  <si>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</si>
  <si>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</si>
  <si>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</si>
  <si>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</si>
  <si>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</si>
  <si>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</si>
  <si>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</si>
  <si>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</si>
  <si>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</si>
  <si>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</si>
  <si>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</si>
  <si>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</si>
  <si>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</si>
  <si>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</si>
  <si>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</si>
  <si>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</si>
  <si>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</si>
  <si>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</si>
  <si>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</si>
  <si>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</si>
  <si>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</si>
  <si>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</si>
  <si>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</si>
  <si>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</si>
  <si>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</si>
  <si>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</si>
  <si>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</si>
  <si>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</si>
  <si>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</si>
  <si>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</si>
  <si>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</si>
  <si>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</si>
  <si>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</si>
  <si>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</si>
  <si>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</si>
  <si>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</si>
  <si>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</si>
  <si>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</si>
  <si>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</si>
  <si>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</si>
  <si>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</si>
  <si>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</si>
  <si>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</si>
  <si>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</si>
  <si>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</si>
  <si>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</si>
  <si>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</si>
  <si>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</si>
  <si>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</si>
  <si>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</si>
  <si>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</si>
  <si>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</si>
  <si>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</si>
  <si>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</si>
  <si>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</si>
  <si>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</si>
  <si>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</si>
  <si>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</si>
  <si>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</si>
  <si>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</si>
  <si>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</si>
  <si>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</si>
  <si>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</si>
  <si>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</si>
  <si>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</si>
  <si>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</si>
  <si>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</si>
  <si>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</si>
  <si>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</si>
  <si>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</si>
  <si>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</si>
  <si>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</si>
  <si>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</si>
  <si>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</si>
  <si>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</si>
  <si>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</si>
  <si>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</si>
  <si>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</si>
  <si>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</si>
  <si>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</si>
  <si>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</si>
  <si>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</si>
  <si>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</si>
  <si>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</si>
  <si>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</si>
  <si>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</si>
  <si>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</si>
  <si>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</si>
  <si>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</si>
  <si>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</si>
  <si>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</si>
  <si>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</si>
  <si>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</si>
  <si>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</si>
  <si>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</si>
  <si>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</si>
  <si>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</si>
  <si>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</si>
  <si>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</si>
  <si>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</si>
  <si>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</si>
  <si>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</si>
  <si>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</si>
  <si>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</si>
  <si>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</si>
  <si>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</si>
  <si>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</si>
  <si>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</si>
  <si>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</si>
  <si>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</si>
  <si>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</si>
  <si>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</si>
  <si>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</si>
  <si>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</si>
  <si>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</si>
  <si>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</si>
  <si>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</si>
  <si>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</si>
  <si>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</si>
  <si>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</si>
  <si>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</si>
  <si>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</si>
  <si>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</si>
  <si>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</si>
  <si>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</si>
  <si>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</si>
  <si>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</si>
  <si>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</si>
  <si>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</si>
  <si>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</si>
  <si>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</si>
  <si>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</si>
  <si>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</si>
  <si>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</si>
  <si>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</si>
  <si>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</si>
  <si>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</si>
  <si>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</si>
  <si>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</si>
  <si>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</si>
  <si>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</si>
  <si>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</si>
  <si>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</si>
  <si>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</si>
  <si>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</si>
  <si>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</si>
  <si>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</si>
  <si>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</si>
  <si>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</si>
  <si>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</si>
  <si>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</si>
  <si>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</si>
  <si>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</si>
  <si>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</si>
  <si>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</si>
  <si>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</si>
  <si>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</si>
  <si>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</si>
  <si>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</si>
  <si>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</si>
  <si>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</si>
  <si>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</si>
  <si>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</si>
  <si>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</si>
  <si>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</si>
  <si>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</si>
  <si>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</si>
  <si>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</si>
  <si>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</si>
  <si>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</si>
  <si>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</si>
  <si>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</si>
  <si>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</si>
  <si>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</si>
  <si>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</si>
  <si>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</si>
  <si>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</si>
  <si>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</si>
  <si>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</si>
  <si>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</si>
  <si>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</si>
  <si>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</si>
  <si>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</si>
  <si>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</si>
  <si>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</si>
  <si>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</si>
  <si>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</si>
  <si>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</si>
  <si>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</si>
  <si>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</si>
  <si>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</si>
  <si>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</si>
  <si>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</si>
  <si>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</si>
  <si>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</si>
  <si>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</si>
  <si>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</si>
  <si>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</si>
  <si>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</si>
  <si>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</si>
  <si>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</si>
  <si>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</si>
  <si>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</si>
  <si>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</si>
  <si>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</si>
  <si>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</si>
  <si>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</si>
  <si>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</si>
  <si>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</si>
  <si>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</si>
  <si>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</si>
  <si>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</si>
  <si>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</si>
  <si>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</si>
  <si>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</si>
  <si>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</si>
  <si>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</si>
  <si>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</si>
  <si>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</si>
  <si>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</si>
  <si>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</si>
  <si>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</si>
  <si>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</si>
  <si>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</si>
  <si>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</si>
  <si>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</si>
  <si>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</si>
  <si>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</si>
  <si>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</si>
  <si>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</si>
  <si>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</si>
  <si>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</si>
  <si>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</si>
  <si>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</si>
  <si>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</si>
  <si>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</si>
  <si>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</si>
  <si>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</si>
  <si>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</si>
  <si>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</si>
  <si>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</si>
  <si>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</si>
  <si>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</si>
  <si>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</si>
  <si>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</si>
  <si>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</si>
  <si>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</si>
  <si>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</si>
  <si>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</si>
  <si>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</si>
  <si>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</si>
  <si>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</si>
  <si>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</si>
  <si>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</si>
  <si>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</si>
  <si>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</si>
  <si>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</si>
  <si>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</si>
  <si>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</si>
  <si>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</si>
  <si>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</si>
  <si>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</si>
  <si>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</si>
  <si>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</si>
  <si>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</si>
  <si>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</si>
  <si>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</si>
  <si>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</si>
  <si>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</si>
  <si>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</si>
  <si>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</si>
  <si>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</si>
  <si>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</si>
  <si>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</si>
  <si>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</si>
  <si>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</si>
  <si>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</si>
  <si>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</si>
  <si>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</si>
  <si>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</si>
  <si>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</si>
  <si>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</si>
  <si>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</si>
  <si>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</si>
  <si>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</si>
  <si>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</si>
  <si>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</si>
  <si>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</si>
  <si>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</si>
  <si>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</si>
  <si>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</si>
  <si>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</si>
  <si>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</si>
  <si>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</si>
  <si>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</si>
  <si>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</si>
  <si>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</si>
  <si>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</si>
  <si>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</si>
  <si>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</si>
  <si>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</si>
  <si>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</si>
  <si>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</si>
  <si>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</si>
  <si>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</si>
  <si>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</si>
  <si>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</si>
  <si>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</si>
  <si>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</si>
  <si>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</si>
  <si>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</si>
  <si>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</si>
  <si>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</si>
  <si>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</si>
  <si>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</si>
  <si>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</si>
  <si>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</si>
  <si>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</si>
  <si>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</si>
  <si>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</si>
  <si>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</si>
  <si>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</si>
  <si>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</si>
  <si>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</si>
  <si>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</si>
  <si>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</si>
  <si>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</si>
  <si>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</si>
  <si>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</si>
  <si>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</si>
  <si>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</si>
  <si>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</si>
  <si>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</si>
  <si>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</si>
  <si>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</si>
  <si>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</si>
  <si>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</si>
  <si>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</si>
  <si>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</si>
  <si>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</si>
  <si>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</si>
  <si>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</si>
  <si>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</si>
  <si>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</si>
  <si>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</si>
  <si>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</si>
  <si>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</si>
  <si>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</si>
  <si>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</si>
  <si>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</si>
  <si>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</si>
  <si>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</si>
  <si>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</si>
  <si>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</si>
  <si>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</si>
  <si>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</si>
  <si>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</si>
  <si>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</si>
  <si>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</si>
  <si>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</si>
  <si>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</si>
  <si>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</si>
  <si>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</si>
  <si>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</si>
  <si>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</si>
  <si>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</si>
  <si>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</si>
  <si>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</si>
  <si>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</si>
  <si>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</si>
  <si>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</si>
  <si>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</si>
  <si>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</si>
  <si>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</si>
  <si>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</si>
  <si>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</si>
  <si>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</si>
  <si>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</si>
  <si>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</si>
  <si>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</si>
  <si>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</si>
  <si>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</si>
  <si>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</si>
  <si>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</si>
  <si>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</si>
  <si>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</si>
  <si>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</si>
  <si>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</si>
  <si>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</si>
  <si>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</si>
  <si>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</si>
  <si>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</si>
  <si>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</si>
  <si>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</si>
  <si>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</si>
  <si>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</si>
  <si>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</si>
  <si>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</si>
  <si>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</si>
  <si>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</si>
  <si>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</si>
  <si>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</si>
  <si>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</si>
  <si>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</si>
  <si>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</si>
  <si>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</si>
  <si>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</si>
  <si>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</si>
  <si>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</si>
  <si>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</si>
  <si>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</si>
  <si>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</si>
  <si>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</si>
  <si>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</si>
  <si>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</si>
  <si>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</si>
  <si>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</si>
  <si>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</si>
  <si>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</si>
  <si>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</si>
  <si>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</si>
  <si>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</si>
  <si>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</si>
  <si>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</si>
  <si>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</si>
  <si>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</si>
  <si>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</si>
  <si>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</si>
  <si>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</si>
  <si>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</si>
  <si>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</si>
  <si>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</si>
  <si>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</si>
  <si>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</si>
  <si>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</si>
  <si>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</si>
  <si>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</si>
  <si>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</si>
  <si>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</si>
  <si>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</si>
  <si>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</si>
  <si>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</si>
  <si>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</si>
  <si>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</si>
  <si>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</si>
  <si>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</si>
  <si>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</si>
  <si>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</si>
  <si>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</si>
  <si>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</si>
  <si>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</si>
  <si>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</si>
  <si>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</si>
  <si>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</si>
  <si>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</si>
  <si>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</si>
  <si>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</si>
  <si>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</si>
  <si>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</si>
  <si>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</si>
  <si>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</si>
  <si>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</si>
  <si>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</si>
  <si>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</si>
  <si>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</si>
  <si>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</si>
  <si>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</si>
  <si>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</si>
  <si>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</si>
  <si>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</si>
  <si>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</si>
  <si>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</si>
  <si>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</si>
  <si>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</si>
  <si>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</si>
  <si>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</si>
  <si>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</si>
  <si>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</si>
  <si>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</si>
  <si>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</si>
  <si>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</si>
  <si>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</si>
  <si>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</si>
  <si>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</si>
  <si>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</si>
  <si>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</si>
  <si>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</si>
  <si>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</si>
  <si>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</si>
  <si>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</si>
  <si>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</si>
  <si>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</si>
  <si>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</si>
  <si>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</si>
  <si>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</si>
  <si>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</si>
  <si>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</si>
  <si>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</si>
  <si>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</si>
  <si>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</si>
  <si>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</si>
  <si>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</si>
  <si>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</si>
  <si>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</si>
  <si>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</si>
  <si>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</si>
  <si>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</si>
  <si>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</si>
  <si>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</si>
  <si>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</si>
  <si>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</si>
  <si>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</si>
  <si>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</si>
  <si>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</si>
  <si>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</si>
  <si>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</si>
  <si>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</si>
  <si>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</si>
  <si>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</si>
  <si>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</si>
  <si>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</si>
  <si>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</si>
  <si>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</si>
  <si>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</si>
  <si>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</si>
  <si>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</si>
  <si>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</si>
  <si>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</si>
  <si>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</si>
  <si>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</si>
  <si>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</si>
  <si>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</si>
  <si>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</si>
  <si>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</si>
  <si>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</si>
  <si>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</si>
  <si>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</si>
  <si>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</si>
  <si>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</si>
  <si>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</si>
  <si>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</si>
  <si>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</si>
  <si>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</si>
  <si>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</si>
  <si>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</si>
  <si>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</si>
  <si>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</si>
  <si>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</si>
  <si>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</si>
  <si>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</si>
  <si>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</si>
  <si>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</si>
  <si>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</si>
  <si>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</si>
  <si>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</si>
  <si>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</si>
  <si>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</si>
  <si>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</si>
  <si>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</si>
  <si>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</si>
  <si>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</si>
  <si>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</si>
  <si>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</si>
  <si>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</si>
  <si>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</si>
  <si>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</si>
  <si>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</si>
  <si>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</si>
  <si>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</si>
  <si>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</si>
  <si>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</si>
  <si>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</si>
  <si>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</si>
  <si>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</si>
  <si>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</si>
  <si>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</si>
  <si>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</si>
  <si>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</si>
  <si>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</si>
  <si>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</si>
  <si>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</si>
  <si>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</si>
  <si>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</si>
  <si>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</si>
  <si>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</si>
  <si>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</si>
  <si>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</si>
  <si>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</si>
  <si>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</si>
  <si>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</si>
  <si>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</si>
  <si>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</si>
  <si>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</si>
  <si>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</si>
  <si>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</si>
  <si>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</si>
  <si>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</si>
  <si>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</si>
  <si>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</si>
  <si>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</si>
  <si>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</si>
  <si>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</si>
  <si>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</si>
  <si>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</si>
  <si>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</si>
  <si>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</si>
  <si>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</si>
  <si>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</si>
  <si>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</si>
  <si>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</si>
  <si>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</si>
  <si>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</si>
  <si>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</si>
  <si>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</si>
  <si>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</si>
  <si>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</si>
  <si>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</si>
  <si>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</si>
  <si>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</si>
  <si>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</si>
  <si>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</si>
  <si>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</si>
  <si>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</si>
  <si>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</si>
  <si>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</si>
  <si>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</si>
  <si>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</si>
  <si>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</si>
  <si>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</si>
  <si>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</si>
  <si>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</si>
  <si>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</si>
  <si>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</si>
  <si>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</si>
  <si>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</si>
  <si>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</si>
  <si>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</si>
  <si>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</si>
  <si>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</si>
  <si>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</si>
  <si>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</si>
  <si>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</si>
  <si>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</si>
  <si>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</si>
  <si>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</si>
  <si>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</si>
  <si>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</si>
  <si>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</si>
  <si>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</si>
  <si>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</si>
  <si>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</si>
  <si>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</si>
  <si>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</si>
  <si>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</si>
  <si>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</si>
  <si>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</si>
  <si>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</si>
  <si>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</si>
  <si>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</si>
  <si>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</si>
  <si>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</si>
  <si>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</si>
  <si>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</si>
  <si>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</si>
  <si>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</si>
  <si>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</si>
  <si>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</si>
  <si>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</si>
  <si>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</si>
  <si>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</si>
  <si>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</si>
  <si>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</si>
  <si>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</si>
  <si>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</si>
  <si>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</si>
  <si>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</si>
  <si>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</si>
  <si>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</si>
  <si>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</si>
  <si>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</si>
  <si>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</si>
  <si>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</si>
  <si>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</si>
  <si>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</si>
  <si>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</si>
  <si>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</si>
  <si>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</si>
  <si>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</si>
  <si>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</si>
  <si>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</si>
  <si>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</si>
  <si>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</si>
  <si>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</si>
  <si>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</si>
  <si>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</si>
  <si>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</si>
  <si>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</si>
  <si>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</si>
  <si>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</si>
  <si>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</si>
  <si>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</si>
  <si>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</si>
  <si>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</si>
  <si>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</si>
  <si>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</si>
  <si>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</si>
  <si>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</si>
  <si>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</si>
  <si>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</si>
  <si>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</si>
  <si>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</si>
  <si>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</si>
  <si>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</si>
  <si>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</si>
  <si>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</si>
  <si>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</si>
  <si>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</si>
  <si>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</si>
  <si>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</si>
  <si>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</si>
  <si>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</si>
  <si>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</si>
  <si>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</si>
  <si>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</si>
  <si>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</si>
  <si>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</si>
  <si>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</si>
  <si>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</si>
  <si>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</si>
  <si>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</si>
  <si>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</si>
  <si>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</si>
  <si>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</si>
  <si>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</si>
  <si>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</si>
  <si>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</si>
  <si>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</si>
  <si>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</si>
  <si>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</si>
  <si>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</si>
  <si>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</si>
  <si>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</si>
  <si>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</si>
  <si>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</si>
  <si>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</si>
  <si>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</si>
  <si>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</si>
  <si>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</si>
  <si>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</si>
  <si>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</si>
  <si>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</si>
  <si>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</si>
  <si>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</si>
  <si>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</si>
  <si>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</si>
  <si>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</si>
  <si>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</si>
  <si>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</si>
  <si>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</si>
  <si>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</si>
  <si>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</si>
  <si>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</si>
  <si>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</si>
  <si>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</si>
  <si>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</si>
  <si>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</si>
  <si>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</si>
  <si>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</si>
  <si>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</si>
  <si>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</si>
  <si>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</si>
  <si>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</si>
  <si>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</si>
  <si>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</si>
  <si>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</si>
  <si>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</si>
  <si>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</si>
  <si>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</si>
  <si>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</si>
  <si>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</si>
  <si>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</si>
  <si>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</si>
  <si>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</si>
  <si>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</si>
  <si>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</si>
  <si>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</si>
  <si>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</si>
  <si>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</si>
  <si>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</si>
  <si>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</si>
  <si>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</si>
  <si>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</si>
  <si>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</si>
  <si>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</si>
  <si>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</si>
  <si>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</si>
  <si>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</si>
  <si>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</si>
  <si>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</si>
  <si>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</si>
  <si>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</si>
  <si>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</si>
  <si>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</si>
  <si>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</si>
  <si>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</si>
  <si>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</si>
  <si>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</si>
  <si>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</si>
  <si>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</si>
  <si>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</si>
  <si>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</si>
  <si>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</si>
  <si>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</si>
  <si>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</si>
  <si>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</si>
  <si>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</si>
  <si>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</si>
  <si>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</si>
  <si>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</si>
  <si>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</si>
  <si>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</si>
  <si>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</si>
  <si>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</si>
  <si>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</si>
  <si>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</si>
  <si>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</si>
  <si>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</si>
  <si>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</si>
  <si>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</si>
  <si>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</si>
  <si>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</si>
  <si>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</si>
  <si>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</si>
  <si>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</si>
  <si>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</si>
  <si>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</si>
  <si>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</si>
  <si>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</si>
  <si>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</si>
  <si>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</si>
  <si>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</si>
  <si>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</si>
  <si>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</si>
  <si>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</si>
  <si>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</si>
  <si>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</si>
  <si>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</si>
  <si>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</si>
  <si>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</si>
  <si>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</si>
  <si>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</si>
  <si>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</si>
  <si>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</si>
  <si>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</si>
  <si>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</si>
  <si>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</si>
  <si>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</si>
  <si>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</si>
  <si>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</si>
  <si>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</si>
  <si>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</si>
  <si>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</si>
  <si>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</si>
  <si>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</si>
  <si>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</si>
  <si>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</si>
  <si>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</si>
  <si>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</si>
  <si>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</si>
  <si>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</si>
  <si>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</si>
  <si>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</si>
  <si>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</si>
  <si>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</si>
  <si>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</si>
  <si>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</si>
  <si>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</si>
  <si>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</si>
  <si>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</si>
  <si>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</si>
  <si>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</si>
  <si>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</si>
  <si>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</si>
  <si>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</si>
  <si>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</si>
  <si>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</si>
  <si>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</si>
  <si>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</si>
  <si>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</si>
  <si>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</si>
  <si>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</si>
  <si>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</si>
  <si>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</si>
  <si>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</si>
  <si>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</si>
  <si>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</si>
  <si>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</si>
  <si>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</si>
  <si>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</si>
  <si>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</si>
  <si>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</si>
  <si>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</si>
  <si>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</si>
  <si>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</si>
  <si>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</si>
  <si>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</si>
  <si>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</si>
  <si>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</si>
  <si>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</si>
  <si>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</si>
  <si>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</si>
  <si>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</si>
  <si>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</si>
  <si>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</si>
  <si>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</si>
  <si>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</si>
  <si>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</si>
  <si>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</si>
  <si>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</si>
  <si>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</si>
  <si>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</si>
  <si>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</si>
  <si>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</si>
  <si>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</si>
  <si>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</si>
  <si>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</si>
  <si>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</si>
  <si>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</si>
  <si>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</si>
  <si>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</si>
  <si>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</si>
  <si>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</si>
  <si>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</si>
  <si>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</si>
  <si>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</si>
  <si>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</si>
  <si>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</si>
  <si>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</si>
  <si>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</si>
  <si>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</si>
  <si>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</si>
  <si>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</si>
  <si>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</si>
  <si>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</si>
  <si>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</si>
  <si>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</si>
  <si>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</si>
  <si>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</si>
  <si>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</si>
  <si>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</si>
  <si>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</si>
  <si>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</si>
  <si>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</si>
  <si>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</si>
  <si>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</si>
  <si>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</si>
  <si>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</si>
  <si>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</si>
  <si>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</si>
  <si>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</si>
  <si>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</si>
  <si>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</si>
  <si>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</si>
  <si>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</si>
  <si>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</si>
  <si>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</si>
  <si>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</si>
  <si>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</si>
  <si>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</si>
  <si>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</si>
  <si>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</si>
  <si>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</si>
  <si>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</si>
  <si>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</si>
  <si>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</si>
  <si>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</si>
  <si>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</si>
  <si>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</si>
  <si>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</si>
  <si>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</si>
  <si>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</si>
  <si>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</si>
  <si>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</si>
  <si>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</si>
  <si>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</si>
  <si>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</si>
  <si>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</si>
  <si>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</si>
  <si>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</si>
  <si>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</si>
  <si>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</si>
  <si>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</si>
  <si>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</si>
  <si>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</si>
  <si>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</si>
  <si>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</si>
  <si>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</si>
  <si>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</si>
  <si>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</si>
  <si>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</si>
  <si>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</si>
  <si>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</si>
  <si>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</si>
  <si>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</si>
  <si>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</si>
  <si>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</si>
  <si>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</si>
  <si>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</si>
  <si>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</si>
  <si>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</si>
  <si>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</si>
  <si>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</si>
  <si>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</si>
  <si>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</si>
  <si>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</si>
  <si>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</si>
  <si>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</si>
  <si>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</si>
  <si>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</si>
  <si>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</si>
  <si>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</si>
  <si>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</si>
  <si>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</si>
  <si>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</si>
  <si>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</si>
  <si>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</si>
  <si>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</si>
  <si>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</si>
  <si>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</si>
  <si>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</si>
  <si>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</si>
  <si>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</si>
  <si>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</si>
  <si>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</si>
  <si>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</si>
  <si>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</si>
  <si>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</si>
  <si>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</si>
  <si>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</si>
  <si>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</si>
  <si>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</si>
  <si>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</si>
  <si>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</si>
  <si>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</si>
  <si>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</si>
  <si>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</si>
  <si>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</si>
  <si>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</si>
  <si>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</si>
  <si>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</si>
  <si>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</si>
  <si>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</si>
  <si>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</si>
  <si>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</si>
  <si>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</si>
  <si>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</si>
  <si>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</si>
  <si>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</si>
  <si>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</si>
  <si>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</si>
  <si>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</si>
  <si>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</si>
  <si>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</si>
  <si>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</si>
  <si>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</si>
  <si>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</si>
  <si>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</si>
  <si>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</si>
  <si>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</si>
  <si>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</si>
  <si>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</si>
  <si>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</si>
  <si>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</si>
  <si>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</si>
  <si>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</si>
  <si>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</si>
  <si>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</si>
  <si>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</si>
  <si>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</si>
  <si>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</si>
  <si>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</si>
  <si>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</si>
  <si>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</si>
  <si>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</si>
  <si>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</si>
  <si>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</si>
  <si>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</si>
  <si>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</si>
  <si>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</si>
  <si>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</si>
  <si>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</si>
  <si>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</si>
  <si>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</si>
  <si>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</si>
  <si>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</si>
  <si>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</si>
  <si>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</si>
  <si>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</si>
  <si>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</si>
  <si>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</si>
  <si>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</si>
  <si>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</si>
  <si>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</si>
  <si>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</si>
  <si>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</si>
  <si>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</si>
  <si>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</si>
  <si>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</si>
  <si>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</si>
  <si>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</si>
  <si>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</si>
  <si>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</si>
  <si>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</si>
  <si>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</si>
  <si>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</si>
  <si>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</si>
  <si>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</si>
  <si>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</si>
  <si>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</si>
  <si>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</si>
  <si>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</si>
  <si>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</si>
  <si>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</si>
  <si>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</si>
  <si>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</si>
  <si>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</si>
  <si>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</si>
  <si>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</si>
  <si>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</si>
  <si>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</si>
  <si>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</si>
  <si>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</si>
  <si>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</si>
  <si>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</si>
  <si>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</si>
  <si>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</si>
  <si>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</si>
  <si>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</si>
  <si>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</si>
  <si>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</si>
  <si>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</si>
  <si>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</si>
  <si>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</si>
  <si>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</si>
  <si>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</si>
  <si>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</si>
  <si>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</si>
  <si>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</si>
  <si>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</si>
  <si>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</si>
  <si>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</si>
  <si>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</si>
  <si>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</si>
  <si>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</si>
  <si>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</si>
  <si>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</si>
  <si>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</si>
  <si>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</si>
  <si>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</si>
  <si>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</si>
  <si>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</si>
  <si>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</si>
  <si>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</si>
  <si>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</si>
  <si>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</si>
  <si>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</si>
  <si>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</si>
  <si>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</si>
  <si>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</si>
  <si>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</si>
  <si>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</si>
  <si>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</si>
  <si>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</si>
  <si>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</si>
  <si>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</si>
  <si>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</si>
  <si>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</si>
  <si>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</si>
  <si>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</si>
  <si>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</si>
  <si>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</si>
  <si>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</si>
  <si>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</si>
  <si>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</si>
  <si>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</si>
  <si>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</si>
  <si>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</si>
  <si>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</si>
  <si>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</si>
  <si>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</si>
  <si>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</si>
  <si>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</si>
  <si>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</si>
  <si>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</si>
  <si>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</si>
  <si>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</si>
  <si>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</si>
  <si>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</si>
  <si>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</si>
  <si>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</si>
  <si>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</si>
  <si>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</si>
  <si>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</si>
  <si>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</si>
  <si>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</si>
  <si>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</si>
  <si>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</si>
  <si>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</si>
  <si>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</si>
  <si>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</si>
  <si>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</si>
  <si>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</si>
  <si>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</si>
  <si>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</si>
  <si>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</si>
  <si>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</si>
  <si>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</si>
  <si>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</si>
  <si>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</si>
  <si>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</si>
  <si>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</si>
  <si>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</si>
  <si>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</si>
  <si>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</si>
  <si>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</si>
  <si>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</si>
  <si>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</si>
  <si>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</si>
  <si>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</si>
  <si>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</si>
  <si>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</si>
  <si>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</si>
  <si>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</si>
  <si>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</si>
  <si>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</si>
  <si>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</si>
  <si>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</si>
  <si>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</si>
  <si>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</si>
  <si>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</si>
  <si>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</si>
  <si>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</si>
  <si>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</si>
  <si>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</si>
  <si>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</si>
  <si>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</si>
  <si>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</si>
  <si>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</si>
  <si>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</si>
  <si>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</si>
  <si>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</si>
  <si>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</si>
  <si>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</si>
  <si>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</si>
  <si>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</si>
  <si>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</si>
  <si>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</si>
  <si>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</si>
  <si>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</si>
  <si>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</si>
  <si>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</si>
  <si>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</si>
  <si>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</si>
  <si>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</si>
  <si>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</si>
  <si>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</si>
  <si>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</si>
  <si>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</si>
  <si>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</si>
  <si>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</si>
  <si>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</si>
  <si>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</si>
  <si>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</si>
  <si>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</si>
  <si>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</si>
  <si>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</si>
  <si>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</si>
  <si>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</si>
  <si>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</si>
  <si>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</si>
  <si>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</si>
  <si>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</si>
  <si>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</si>
  <si>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</si>
  <si>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</si>
  <si>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</si>
  <si>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</si>
  <si>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</si>
  <si>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</si>
  <si>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</si>
  <si>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</si>
  <si>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</si>
  <si>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</si>
  <si>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</si>
  <si>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</si>
  <si>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</si>
  <si>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</si>
  <si>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</si>
  <si>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</si>
  <si>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</si>
  <si>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</si>
  <si>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</si>
  <si>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</si>
  <si>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</si>
  <si>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</si>
  <si>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</si>
  <si>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</si>
  <si>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</si>
  <si>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</si>
  <si>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</si>
  <si>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</si>
  <si>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</si>
  <si>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</si>
  <si>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</si>
  <si>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</si>
  <si>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</si>
  <si>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</si>
  <si>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</si>
  <si>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</si>
  <si>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</si>
  <si>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</si>
  <si>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</si>
  <si>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</si>
  <si>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</si>
  <si>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</si>
  <si>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</si>
  <si>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</si>
  <si>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</si>
  <si>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</si>
  <si>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</si>
  <si>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</si>
  <si>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</si>
  <si>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</si>
  <si>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</si>
  <si>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</si>
  <si>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</si>
  <si>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</si>
  <si>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</si>
  <si>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</si>
  <si>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</si>
  <si>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</si>
  <si>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</si>
  <si>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</si>
  <si>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</si>
  <si>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</si>
  <si>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</si>
  <si>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</si>
  <si>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</si>
  <si>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</si>
  <si>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</si>
  <si>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</si>
  <si>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</si>
  <si>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</si>
  <si>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</si>
  <si>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</si>
  <si>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</si>
  <si>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</si>
  <si>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</si>
  <si>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</si>
  <si>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</si>
  <si>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</si>
  <si>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</si>
  <si>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</si>
  <si>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</si>
  <si>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</si>
  <si>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</si>
  <si>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</si>
  <si>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</si>
  <si>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</si>
  <si>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</si>
  <si>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</si>
  <si>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</si>
  <si>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</si>
  <si>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</si>
  <si>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</si>
  <si>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</si>
  <si>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</si>
  <si>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</si>
  <si>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</si>
  <si>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</si>
  <si>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</si>
  <si>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</si>
  <si>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</si>
  <si>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</si>
  <si>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</si>
  <si>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</si>
  <si>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</si>
  <si>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</si>
  <si>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</si>
  <si>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</si>
  <si>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</si>
  <si>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</si>
  <si>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</si>
  <si>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</si>
  <si>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</si>
  <si>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</si>
  <si>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</si>
  <si>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</si>
  <si>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</si>
  <si>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</si>
  <si>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</si>
  <si>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</si>
  <si>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</si>
  <si>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</si>
  <si>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</si>
  <si>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</si>
  <si>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</si>
  <si>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</si>
  <si>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</si>
  <si>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</si>
  <si>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</si>
  <si>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</si>
  <si>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</si>
  <si>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</si>
  <si>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</si>
  <si>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</si>
  <si>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</si>
  <si>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</si>
  <si>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</si>
  <si>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</si>
  <si>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</si>
  <si>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</si>
  <si>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</si>
  <si>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</si>
  <si>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</si>
  <si>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</si>
  <si>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</si>
  <si>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</si>
  <si>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</si>
  <si>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</si>
  <si>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</si>
  <si>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</si>
  <si>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</si>
  <si>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</si>
  <si>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</si>
  <si>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</si>
  <si>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</si>
  <si>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</si>
  <si>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</si>
  <si>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</si>
  <si>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</si>
  <si>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</si>
  <si>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</si>
  <si>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</si>
  <si>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</si>
  <si>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</si>
  <si>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</si>
  <si>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</si>
  <si>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</si>
  <si>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</si>
  <si>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</si>
  <si>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</si>
  <si>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</si>
  <si>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</si>
  <si>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</si>
  <si>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</si>
  <si>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</si>
  <si>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</si>
  <si>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</si>
  <si>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</si>
  <si>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</si>
  <si>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</si>
  <si>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</si>
  <si>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</si>
  <si>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</si>
  <si>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</si>
  <si>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</si>
  <si>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</si>
  <si>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</si>
  <si>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</si>
  <si>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</si>
  <si>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</si>
  <si>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</si>
  <si>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</si>
  <si>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</si>
  <si>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</si>
  <si>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</si>
  <si>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</si>
  <si>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</si>
  <si>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</si>
  <si>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</si>
  <si>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</si>
  <si>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</si>
  <si>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</si>
  <si>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</si>
  <si>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</si>
  <si>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</si>
  <si>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</si>
  <si>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</si>
  <si>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</si>
  <si>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</si>
  <si>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</si>
  <si>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</si>
  <si>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</si>
  <si>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</si>
  <si>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</si>
  <si>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</si>
  <si>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</si>
  <si>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</si>
  <si>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</si>
  <si>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</si>
  <si>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</si>
  <si>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</si>
  <si>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</si>
  <si>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</si>
  <si>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</si>
  <si>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</si>
  <si>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</si>
  <si>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</si>
  <si>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</si>
  <si>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</si>
  <si>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</si>
  <si>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</si>
  <si>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</si>
  <si>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</si>
  <si>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</si>
  <si>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</si>
  <si>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</si>
  <si>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</si>
  <si>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</si>
  <si>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</si>
  <si>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</si>
  <si>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</si>
  <si>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</si>
  <si>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</si>
  <si>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</si>
  <si>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</si>
  <si>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</si>
  <si>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</si>
  <si>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</si>
  <si>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</si>
  <si>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</si>
  <si>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</si>
  <si>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</si>
  <si>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</si>
  <si>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</si>
  <si>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</si>
  <si>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</si>
  <si>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</si>
  <si>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</si>
  <si>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</si>
  <si>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</si>
  <si>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</si>
  <si>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</si>
  <si>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</si>
  <si>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</si>
  <si>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</si>
  <si>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</si>
  <si>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</si>
  <si>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</si>
  <si>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</si>
  <si>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</si>
  <si>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</si>
  <si>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</si>
  <si>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</si>
  <si>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</si>
  <si>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</si>
  <si>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</si>
  <si>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</si>
  <si>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</si>
  <si>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</si>
  <si>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</si>
  <si>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</si>
  <si>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</si>
  <si>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</si>
  <si>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</si>
  <si>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</si>
  <si>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</si>
  <si>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</si>
  <si>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</si>
  <si>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</si>
  <si>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</si>
  <si>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</si>
  <si>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</si>
  <si>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</si>
  <si>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</si>
  <si>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</si>
  <si>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</si>
  <si>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</si>
  <si>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</si>
  <si>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</si>
  <si>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</si>
  <si>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</si>
  <si>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</si>
  <si>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</si>
  <si>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</si>
  <si>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</si>
  <si>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</si>
  <si>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</si>
  <si>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</si>
  <si>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</si>
  <si>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</si>
  <si>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</si>
  <si>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</si>
  <si>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</si>
  <si>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</si>
  <si>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</si>
  <si>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</si>
  <si>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</si>
  <si>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</si>
  <si>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</si>
  <si>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</si>
  <si>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</si>
  <si>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</si>
  <si>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</si>
  <si>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</si>
  <si>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</si>
  <si>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</si>
  <si>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</si>
  <si>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</si>
  <si>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</si>
  <si>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</si>
  <si>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</si>
  <si>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</si>
  <si>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</si>
  <si>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</si>
  <si>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</si>
  <si>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</si>
  <si>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</si>
  <si>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</si>
  <si>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</si>
  <si>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</si>
  <si>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</si>
  <si>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</si>
  <si>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</si>
  <si>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</si>
  <si>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</si>
  <si>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</si>
  <si>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</si>
  <si>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</si>
  <si>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</si>
  <si>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</si>
  <si>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</si>
  <si>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</si>
  <si>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</si>
  <si>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</si>
  <si>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</si>
  <si>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</si>
  <si>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</si>
  <si>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</si>
  <si>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</si>
  <si>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</si>
  <si>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</si>
  <si>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</si>
  <si>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</si>
  <si>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</si>
  <si>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</si>
  <si>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</si>
  <si>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</si>
  <si>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</si>
  <si>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</si>
  <si>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</si>
  <si>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</si>
  <si>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</si>
  <si>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</si>
  <si>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</si>
  <si>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</si>
  <si>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</si>
  <si>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</si>
  <si>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</si>
  <si>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</si>
  <si>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</si>
  <si>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</si>
  <si>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</si>
  <si>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</si>
  <si>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</si>
  <si>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</si>
  <si>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</si>
  <si>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</si>
  <si>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</si>
  <si>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</si>
  <si>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</si>
  <si>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</si>
  <si>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</si>
  <si>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</si>
  <si>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</si>
  <si>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</si>
  <si>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</si>
  <si>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</si>
  <si>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</si>
  <si>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</si>
  <si>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</si>
  <si>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</si>
  <si>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</si>
  <si>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</si>
  <si>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</si>
  <si>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</si>
  <si>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</si>
  <si>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</si>
  <si>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</si>
  <si>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</si>
  <si>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</si>
  <si>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</si>
  <si>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</si>
  <si>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</si>
  <si>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</si>
  <si>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</si>
  <si>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</si>
  <si>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</si>
  <si>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</si>
  <si>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</si>
  <si>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</si>
  <si>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</si>
  <si>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</si>
  <si>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</si>
  <si>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</si>
  <si>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</si>
  <si>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</si>
  <si>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</si>
  <si>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</si>
  <si>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</si>
  <si>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</si>
  <si>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</si>
  <si>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</si>
  <si>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</si>
  <si>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</si>
  <si>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</si>
  <si>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</si>
  <si>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</si>
  <si>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</si>
  <si>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</si>
  <si>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</si>
  <si>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</si>
  <si>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</si>
  <si>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</si>
  <si>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</si>
  <si>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</si>
  <si>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</si>
  <si>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</si>
  <si>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</si>
  <si>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</si>
  <si>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</si>
  <si>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</si>
  <si>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</si>
  <si>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</si>
  <si>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</si>
  <si>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</si>
  <si>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</si>
  <si>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</si>
  <si>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</si>
  <si>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</si>
  <si>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</si>
  <si>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</si>
  <si>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</si>
  <si>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</si>
  <si>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</si>
  <si>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</si>
  <si>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</si>
  <si>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</si>
  <si>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</si>
  <si>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</si>
  <si>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</si>
  <si>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</si>
  <si>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</si>
  <si>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</si>
  <si>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</si>
  <si>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</si>
  <si>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</si>
  <si>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</si>
  <si>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</si>
  <si>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</si>
  <si>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</si>
  <si>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</si>
  <si>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</si>
  <si>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</si>
  <si>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</si>
  <si>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</si>
  <si>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</si>
  <si>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</si>
  <si>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</si>
  <si>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</si>
  <si>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</si>
  <si>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</si>
  <si>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</si>
  <si>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</si>
  <si>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</si>
  <si>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</si>
  <si>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</si>
  <si>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</si>
  <si>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</si>
  <si>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</si>
  <si>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</si>
  <si>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</si>
  <si>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</si>
  <si>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</si>
  <si>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</si>
  <si>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</si>
  <si>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</si>
  <si>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</si>
  <si>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</si>
  <si>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</si>
  <si>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</si>
  <si>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</si>
  <si>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</si>
  <si>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</si>
  <si>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</si>
  <si>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</si>
  <si>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</si>
  <si>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</si>
  <si>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</si>
  <si>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</si>
  <si>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</si>
  <si>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</si>
  <si>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</si>
  <si>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</si>
  <si>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</si>
  <si>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</si>
  <si>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</si>
  <si>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</si>
  <si>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</si>
  <si>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</si>
  <si>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</si>
  <si>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</si>
  <si>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</si>
  <si>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</si>
  <si>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</si>
  <si>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</si>
  <si>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</si>
  <si>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</si>
  <si>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</si>
  <si>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</si>
  <si>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</si>
  <si>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</si>
  <si>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</si>
  <si>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</si>
  <si>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</si>
  <si>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</si>
  <si>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</si>
  <si>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</si>
  <si>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</si>
  <si>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</si>
  <si>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</si>
  <si>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</si>
  <si>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</si>
  <si>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</si>
  <si>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</si>
  <si>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</si>
  <si>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</si>
  <si>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</si>
  <si>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</si>
  <si>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</si>
  <si>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</si>
  <si>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</si>
  <si>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</si>
  <si>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</si>
  <si>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</si>
  <si>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</si>
  <si>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</si>
  <si>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</si>
  <si>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</si>
  <si>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</si>
  <si>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</si>
  <si>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</si>
  <si>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</si>
  <si>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</si>
  <si>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</si>
  <si>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</si>
  <si>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</si>
  <si>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</si>
  <si>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</si>
  <si>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</si>
  <si>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</si>
  <si>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</si>
  <si>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</si>
  <si>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</si>
  <si>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</si>
  <si>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</si>
  <si>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</si>
  <si>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</si>
  <si>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</si>
  <si>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</si>
  <si>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</si>
  <si>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</si>
  <si>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</si>
  <si>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</si>
  <si>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</si>
  <si>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</si>
  <si>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</si>
  <si>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</si>
  <si>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</si>
  <si>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</si>
  <si>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</si>
  <si>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</si>
  <si>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</si>
  <si>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</si>
  <si>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</si>
  <si>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</si>
  <si>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</si>
  <si>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</si>
  <si>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</si>
  <si>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</si>
  <si>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</si>
  <si>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</si>
  <si>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</si>
  <si>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</si>
  <si>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</si>
  <si>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</si>
  <si>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</si>
  <si>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</si>
  <si>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</si>
  <si>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</si>
  <si>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</si>
  <si>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</si>
  <si>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</si>
  <si>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</si>
  <si>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</si>
  <si>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</si>
  <si>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</si>
  <si>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</si>
  <si>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</si>
  <si>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</si>
  <si>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</si>
  <si>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</si>
  <si>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</si>
  <si>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</si>
  <si>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</si>
  <si>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</si>
  <si>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</si>
  <si>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</si>
  <si>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</si>
  <si>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</si>
  <si>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</si>
  <si>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</si>
  <si>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</si>
  <si>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</si>
  <si>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</si>
  <si>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</si>
  <si>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</si>
  <si>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</si>
  <si>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</si>
  <si>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</si>
  <si>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</si>
  <si>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</si>
  <si>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</si>
  <si>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</si>
  <si>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</si>
  <si>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</si>
  <si>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</si>
  <si>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</si>
  <si>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</si>
  <si>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</si>
  <si>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</si>
  <si>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</si>
  <si>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</si>
  <si>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</si>
  <si>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</si>
  <si>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</si>
  <si>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</si>
  <si>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</si>
  <si>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</si>
  <si>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</si>
  <si>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</si>
  <si>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</si>
  <si>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</si>
  <si>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</si>
  <si>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</si>
  <si>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</si>
  <si>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</si>
  <si>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</si>
  <si>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</si>
  <si>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</si>
  <si>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</si>
  <si>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</si>
  <si>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</si>
  <si>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</si>
  <si>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</si>
  <si>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</si>
  <si>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</si>
  <si>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</si>
  <si>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</si>
  <si>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</si>
  <si>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</si>
  <si>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</si>
  <si>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</si>
  <si>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</si>
  <si>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</si>
  <si>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</si>
  <si>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</si>
  <si>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</si>
  <si>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</si>
  <si>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</si>
  <si>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</si>
  <si>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</si>
  <si>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</si>
  <si>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</si>
  <si>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</si>
  <si>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</si>
  <si>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</si>
  <si>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</si>
  <si>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</si>
  <si>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</si>
  <si>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</si>
  <si>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</si>
  <si>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</si>
  <si>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</si>
  <si>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</si>
  <si>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</si>
  <si>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</si>
  <si>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</si>
  <si>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</si>
  <si>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</si>
  <si>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</si>
  <si>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</si>
  <si>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</si>
  <si>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</si>
  <si>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</si>
  <si>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</si>
  <si>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</si>
  <si>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</si>
  <si>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</si>
  <si>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</si>
  <si>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</si>
  <si>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</si>
  <si>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</si>
  <si>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</si>
  <si>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</si>
  <si>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</si>
  <si>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</si>
  <si>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</si>
  <si>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</si>
  <si>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</si>
  <si>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</si>
  <si>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</si>
  <si>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</si>
  <si>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</si>
  <si>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</si>
  <si>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</si>
  <si>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</si>
  <si>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</si>
  <si>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</si>
  <si>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</si>
  <si>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</si>
  <si>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</si>
  <si>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</si>
  <si>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</si>
  <si>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</si>
  <si>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</si>
  <si>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</si>
  <si>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</si>
  <si>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</si>
  <si>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</si>
  <si>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</si>
  <si>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</si>
  <si>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</si>
  <si>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</si>
  <si>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</si>
  <si>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</si>
  <si>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</si>
  <si>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</si>
  <si>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</si>
  <si>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</si>
  <si>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</si>
  <si>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</si>
  <si>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</si>
  <si>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</si>
  <si>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</si>
  <si>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</si>
  <si>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</si>
  <si>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</si>
  <si>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</si>
  <si>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</si>
  <si>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</si>
  <si>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</si>
  <si>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</si>
  <si>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</si>
  <si>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</si>
  <si>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</si>
  <si>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</si>
  <si>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</si>
  <si>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</si>
  <si>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</si>
  <si>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</si>
  <si>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</si>
  <si>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</si>
  <si>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</si>
  <si>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</si>
  <si>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</si>
  <si>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</si>
  <si>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</si>
  <si>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</si>
  <si>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</si>
  <si>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</si>
  <si>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</si>
  <si>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</si>
  <si>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</si>
  <si>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</si>
  <si>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</si>
  <si>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</si>
  <si>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</si>
  <si>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</si>
  <si>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</si>
  <si>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</si>
  <si>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</si>
  <si>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</si>
  <si>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</si>
  <si>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</si>
  <si>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</si>
  <si>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</si>
  <si>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</si>
  <si>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</si>
  <si>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</si>
  <si>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</si>
  <si>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</si>
  <si>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</si>
  <si>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</si>
  <si>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</si>
  <si>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</si>
  <si>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</si>
  <si>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</si>
  <si>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</si>
  <si>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</si>
  <si>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</si>
  <si>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</si>
  <si>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</si>
  <si>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</si>
  <si>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</si>
  <si>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</si>
  <si>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</si>
  <si>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</si>
  <si>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</si>
  <si>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</si>
  <si>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</si>
  <si>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</si>
  <si>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</si>
  <si>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</si>
  <si>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</si>
  <si>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</si>
  <si>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</si>
  <si>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</si>
  <si>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</si>
  <si>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</si>
  <si>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</si>
  <si>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</si>
  <si>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</si>
  <si>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</si>
  <si>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</si>
  <si>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</si>
  <si>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</si>
  <si>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</si>
  <si>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</si>
  <si>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</si>
  <si>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</si>
  <si>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</si>
  <si>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</si>
  <si>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</si>
  <si>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</si>
  <si>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</si>
  <si>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</si>
  <si>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</si>
  <si>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</si>
  <si>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</si>
  <si>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</si>
  <si>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</si>
  <si>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</si>
  <si>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</si>
  <si>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</si>
  <si>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</si>
  <si>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</si>
  <si>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</si>
  <si>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</si>
  <si>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</si>
  <si>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</si>
  <si>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</si>
  <si>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</si>
  <si>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</si>
  <si>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</si>
  <si>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</si>
  <si>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</si>
  <si>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</si>
  <si>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</si>
  <si>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</si>
  <si>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</si>
  <si>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</si>
  <si>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</si>
  <si>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</si>
  <si>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</si>
  <si>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</si>
  <si>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</si>
  <si>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</si>
  <si>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</si>
  <si>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</si>
  <si>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</si>
  <si>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</si>
  <si>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</si>
  <si>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</si>
  <si>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</si>
  <si>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</si>
  <si>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</si>
  <si>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</si>
  <si>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</si>
  <si>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</si>
  <si>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</si>
  <si>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</si>
  <si>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</si>
  <si>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</si>
  <si>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</si>
  <si>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</si>
  <si>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</si>
  <si>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</si>
  <si>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</si>
  <si>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</si>
  <si>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</si>
  <si>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</si>
  <si>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</si>
  <si>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</si>
  <si>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</si>
  <si>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</si>
  <si>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</si>
  <si>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</si>
  <si>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</si>
  <si>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</si>
  <si>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</si>
  <si>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</si>
  <si>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</si>
  <si>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</si>
  <si>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</si>
  <si>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</si>
  <si>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</si>
  <si>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</si>
  <si>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</si>
  <si>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</si>
  <si>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</si>
  <si>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</si>
  <si>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</si>
  <si>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</si>
  <si>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</si>
  <si>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</si>
  <si>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</si>
  <si>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</si>
  <si>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</si>
  <si>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</si>
  <si>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</si>
  <si>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</si>
  <si>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</si>
  <si>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</si>
  <si>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</si>
  <si>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</si>
  <si>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</si>
  <si>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</si>
  <si>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</si>
  <si>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</si>
  <si>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</si>
  <si>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</si>
  <si>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</si>
  <si>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</si>
  <si>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</si>
  <si>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</si>
  <si>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</si>
  <si>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</si>
  <si>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</si>
  <si>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</si>
  <si>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</si>
  <si>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</si>
  <si>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</si>
  <si>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</si>
  <si>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</si>
  <si>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</si>
  <si>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</si>
  <si>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</si>
  <si>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</si>
  <si>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</si>
  <si>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</si>
  <si>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</si>
  <si>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</si>
  <si>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</si>
  <si>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</si>
  <si>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</si>
  <si>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</si>
  <si>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</si>
  <si>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</si>
  <si>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</si>
  <si>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</si>
  <si>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</si>
  <si>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</si>
  <si>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</si>
  <si>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</si>
  <si>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</si>
  <si>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</si>
  <si>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</si>
  <si>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</si>
  <si>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</si>
  <si>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</si>
  <si>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</si>
  <si>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</si>
  <si>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</si>
  <si>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</si>
  <si>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</si>
  <si>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</si>
  <si>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</si>
  <si>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</si>
  <si>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</si>
  <si>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</si>
  <si>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</si>
  <si>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</si>
  <si>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</si>
  <si>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</si>
  <si>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</si>
  <si>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</si>
  <si>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</si>
  <si>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</si>
  <si>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</si>
  <si>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</si>
  <si>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</si>
  <si>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</si>
  <si>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</si>
  <si>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</si>
  <si>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</si>
  <si>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</si>
  <si>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</si>
  <si>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</si>
  <si>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</si>
  <si>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</si>
  <si>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</si>
  <si>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</si>
  <si>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</si>
  <si>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</si>
  <si>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</si>
  <si>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</si>
  <si>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</si>
  <si>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</si>
  <si>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</si>
  <si>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</si>
  <si>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</si>
  <si>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</si>
  <si>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</si>
  <si>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</si>
  <si>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</si>
  <si>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</si>
  <si>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</si>
  <si>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</si>
  <si>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</si>
  <si>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</si>
  <si>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</si>
  <si>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</si>
  <si>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</si>
  <si>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</si>
  <si>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</si>
  <si>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</si>
  <si>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</si>
  <si>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</si>
  <si>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</si>
  <si>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</si>
  <si>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</si>
  <si>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</si>
  <si>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</si>
  <si>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</si>
  <si>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</si>
  <si>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</si>
  <si>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</si>
  <si>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</si>
  <si>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</si>
  <si>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</si>
  <si>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</si>
  <si>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</si>
  <si>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</si>
  <si>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</si>
  <si>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</si>
  <si>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</si>
  <si>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</si>
  <si>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</si>
  <si>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</si>
  <si>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</si>
  <si>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</si>
  <si>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</si>
  <si>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</si>
  <si>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</si>
  <si>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</si>
  <si>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</si>
  <si>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</si>
  <si>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</si>
  <si>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</si>
  <si>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</si>
  <si>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</si>
  <si>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</si>
  <si>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</si>
  <si>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</si>
  <si>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</si>
  <si>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</si>
  <si>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</si>
  <si>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</si>
  <si>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</si>
  <si>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</si>
  <si>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</si>
  <si>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</si>
  <si>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</si>
  <si>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</si>
  <si>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</si>
  <si>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</si>
  <si>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</si>
  <si>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</si>
  <si>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</si>
  <si>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</si>
  <si>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</si>
  <si>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</si>
  <si>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</si>
  <si>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</si>
  <si>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</si>
  <si>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</si>
  <si>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</si>
  <si>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</si>
  <si>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</si>
  <si>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</si>
  <si>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</si>
  <si>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</si>
  <si>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</si>
  <si>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</si>
  <si>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</si>
  <si>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</si>
  <si>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</si>
  <si>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</si>
  <si>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</si>
  <si>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</si>
  <si>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</si>
  <si>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</si>
  <si>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</si>
  <si>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</si>
  <si>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</si>
  <si>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</si>
  <si>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</si>
  <si>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</si>
  <si>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</si>
  <si>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</si>
  <si>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</si>
  <si>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</si>
  <si>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</si>
  <si>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</si>
  <si>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</si>
  <si>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</si>
  <si>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</si>
  <si>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</si>
  <si>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</si>
  <si>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</si>
  <si>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</si>
  <si>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</si>
  <si>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</si>
  <si>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</si>
  <si>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</si>
  <si>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</si>
  <si>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</si>
  <si>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</si>
  <si>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</si>
  <si>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</si>
  <si>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</si>
  <si>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</si>
  <si>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</si>
  <si>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</si>
  <si>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</si>
  <si>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</si>
  <si>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</si>
  <si>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</si>
  <si>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</si>
  <si>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</si>
  <si>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</si>
  <si>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</si>
  <si>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</si>
  <si>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</si>
  <si>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</si>
  <si>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</si>
  <si>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</si>
  <si>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</si>
  <si>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</si>
  <si>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</si>
  <si>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</si>
  <si>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</si>
  <si>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</si>
  <si>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</si>
  <si>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</si>
  <si>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</si>
  <si>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</si>
  <si>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</si>
  <si>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</si>
  <si>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</si>
  <si>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</si>
  <si>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</si>
  <si>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</si>
  <si>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</si>
  <si>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</si>
  <si>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</si>
  <si>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</si>
  <si>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</si>
  <si>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</si>
  <si>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</si>
  <si>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</si>
  <si>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</si>
  <si>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</si>
  <si>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</si>
  <si>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</si>
  <si>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</si>
  <si>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</si>
  <si>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</si>
  <si>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</si>
  <si>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</si>
  <si>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</si>
  <si>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</si>
  <si>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</si>
  <si>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</si>
  <si>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</si>
  <si>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</si>
  <si>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</si>
  <si>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</si>
  <si>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</si>
  <si>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</si>
  <si>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</si>
  <si>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</si>
  <si>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</si>
  <si>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</si>
  <si>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</si>
  <si>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</si>
  <si>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</si>
  <si>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</si>
  <si>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</si>
  <si>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</si>
  <si>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</si>
  <si>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</si>
  <si>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</si>
  <si>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</si>
  <si>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</si>
  <si>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</si>
  <si>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</si>
  <si>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</si>
  <si>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</si>
  <si>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</si>
  <si>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</si>
  <si>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</si>
  <si>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</si>
  <si>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</si>
  <si>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</si>
  <si>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</si>
  <si>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</si>
  <si>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</si>
  <si>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music</t>
  </si>
  <si>
    <t>fiction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</si>
  <si>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</si>
  <si>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</si>
  <si>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</si>
  <si>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</si>
  <si>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</si>
  <si>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</si>
  <si>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</si>
  <si>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</si>
  <si>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</si>
  <si>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</si>
  <si>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</si>
  <si>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</si>
  <si>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</si>
  <si>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</si>
  <si>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</si>
  <si>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</si>
  <si>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</si>
  <si>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</si>
  <si>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</si>
  <si>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</si>
  <si>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</si>
  <si>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</si>
  <si>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</si>
  <si>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</si>
  <si>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</si>
  <si>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</si>
  <si>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</si>
  <si>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</si>
  <si>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</si>
  <si>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</si>
  <si>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</si>
  <si>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</si>
  <si>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</si>
  <si>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</si>
  <si>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</si>
  <si>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</si>
  <si>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</si>
  <si>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</si>
  <si>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</si>
  <si>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 xml:space="preserve">Parent Category 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</si>
  <si>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</si>
  <si>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</si>
  <si>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</si>
  <si>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</si>
  <si>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</si>
  <si>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</si>
  <si>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</si>
  <si>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</si>
  <si>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</si>
  <si>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</si>
  <si>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</si>
  <si>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</si>
  <si>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</si>
  <si>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</si>
  <si>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</si>
  <si>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</si>
  <si>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</si>
  <si>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</si>
  <si>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</si>
  <si>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</si>
  <si>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</si>
  <si>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</si>
  <si>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</si>
  <si>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</si>
  <si>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</si>
  <si>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</si>
  <si>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</si>
  <si>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</si>
  <si>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</si>
  <si>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</si>
  <si>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</si>
  <si>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</si>
  <si>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</si>
  <si>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</si>
  <si>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</si>
  <si>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</si>
  <si>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</si>
  <si>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</si>
  <si>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outcome</t>
  </si>
  <si>
    <t>Mean:</t>
  </si>
  <si>
    <t>median:</t>
  </si>
  <si>
    <t>Minimum:</t>
  </si>
  <si>
    <t>Maximum:</t>
  </si>
  <si>
    <t>Variance:</t>
  </si>
  <si>
    <t>Standard Deviation: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</si>
</sst>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[$$-1009]* #,##0.00_-;\-[$$-1009]* #,##0.00_-;_-[$$-1009]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1" applyNumberFormat="1" applyFont="1"/>
    <xf numFmtId="164" fontId="0" fillId="0" borderId="0" xfId="0" applyNumberFormat="1"/>
    <xf numFmtId="164" fontId="1" fillId="0" borderId="0" xfId="2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0" fillId="2" borderId="1" xfId="0" applyFill="1" applyBorder="1"/>
    <xf numFmtId="0" fontId="0" fillId="3" borderId="1" xfId="0" applyFill="1" applyBorder="1"/>
    <xf numFmtId="0" fontId="0" fillId="4" borderId="0" xfId="0" applyFill="1" applyBorder="1"/>
    <xf numFmtId="2" fontId="0" fillId="0" borderId="0" xfId="3" applyNumberFormat="1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8"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70C0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C0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70C0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</dxfs>
  <tableStyles count="0" defaultTableStyle="TableStyleMedium2" defaultPivotStyle="PivotStyleLight16"/>
  <colors>
    <mruColors>
      <color rgb="FF990000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[AmosJohnson_Excel_Assignment1.xlsx]Sheet2!PivotTable2</c:name>
    <c:fmtId val="1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8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6920384951881"/>
          <c:y val="0.21555118110236221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A-44D3-8A82-8829C40FEAD7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DA-44D3-8A82-8829C40FEAD7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800000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DA-44D3-8A82-8829C40FEAD7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DA-44D3-8A82-8829C40FE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9778383"/>
        <c:axId val="610769567"/>
      </c:barChart>
      <c:catAx>
        <c:axId val="38977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69567"/>
        <c:crosses val="autoZero"/>
        <c:auto val="1"/>
        <c:lblAlgn val="ctr"/>
        <c:lblOffset val="100"/>
        <c:noMultiLvlLbl val="0"/>
      </c:catAx>
      <c:valAx>
        <c:axId val="61076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77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[AmosJohnson_Excel_Assignment1.xlsx]Sheet3!PivotTable3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9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68-4D92-9FB7-A28693C16C2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068-4D92-9FB7-A28693C16C2F}"/>
              </c:ext>
            </c:extLst>
          </c:dPt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68-4D92-9FB7-A28693C16C2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99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68-4D92-9FB7-A28693C16C2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68-4D92-9FB7-A28693C16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0058607"/>
        <c:axId val="312370159"/>
      </c:barChart>
      <c:catAx>
        <c:axId val="39005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370159"/>
        <c:crosses val="autoZero"/>
        <c:auto val="1"/>
        <c:lblAlgn val="ctr"/>
        <c:lblOffset val="100"/>
        <c:noMultiLvlLbl val="0"/>
      </c:catAx>
      <c:valAx>
        <c:axId val="31237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5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[AmosJohnson_Excel_Assignment1.xlsx]Sheet4!PivotTable4</c:name>
    <c:fmtId val="5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8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914260717410318E-2"/>
          <c:y val="0.21092155147273259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62-4472-900A-DDB57821612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800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62-4472-900A-DDB57821612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62-4472-900A-DDB578216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885631"/>
        <c:axId val="610762495"/>
      </c:lineChart>
      <c:catAx>
        <c:axId val="39188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62495"/>
        <c:crosses val="autoZero"/>
        <c:auto val="1"/>
        <c:lblAlgn val="ctr"/>
        <c:lblOffset val="100"/>
        <c:noMultiLvlLbl val="0"/>
      </c:catAx>
      <c:valAx>
        <c:axId val="61076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8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layout>
        <c:manualLayout>
          <c:xMode val="edge"/>
          <c:yMode val="edge"/>
          <c:x val="0.41384891572874954"/>
          <c:y val="2.52305599694319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397523509817459E-2"/>
          <c:y val="0.10111146907749854"/>
          <c:w val="0.93962013993559701"/>
          <c:h val="0.79994599600615468"/>
        </c:manualLayout>
      </c:layout>
      <c:lineChart>
        <c:grouping val="standard"/>
        <c:varyColors val="0"/>
        <c:ser>
          <c:idx val="4"/>
          <c:order val="4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0.00</c:formatCode>
                <c:ptCount val="12"/>
                <c:pt idx="0">
                  <c:v>72</c:v>
                </c:pt>
                <c:pt idx="1">
                  <c:v>67</c:v>
                </c:pt>
                <c:pt idx="2">
                  <c:v>54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41</c:v>
                </c:pt>
                <c:pt idx="7">
                  <c:v>40</c:v>
                </c:pt>
                <c:pt idx="8">
                  <c:v>48</c:v>
                </c:pt>
                <c:pt idx="9">
                  <c:v>49</c:v>
                </c:pt>
                <c:pt idx="10">
                  <c:v>29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B2-4364-861D-52AD6B8A0AF7}"/>
            </c:ext>
          </c:extLst>
        </c:ser>
        <c:ser>
          <c:idx val="5"/>
          <c:order val="5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rgbClr val="99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800000"/>
              </a:solidFill>
              <a:ln w="9525">
                <a:solidFill>
                  <a:srgbClr val="99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0.00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46</c:v>
                </c:pt>
                <c:pt idx="8">
                  <c:v>40</c:v>
                </c:pt>
                <c:pt idx="9">
                  <c:v>38</c:v>
                </c:pt>
                <c:pt idx="10">
                  <c:v>53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B2-4364-861D-52AD6B8A0AF7}"/>
            </c:ext>
          </c:extLst>
        </c:ser>
        <c:ser>
          <c:idx val="6"/>
          <c:order val="6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FF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0.00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8</c:v>
                </c:pt>
                <c:pt idx="3">
                  <c:v>12</c:v>
                </c:pt>
                <c:pt idx="4">
                  <c:v>9</c:v>
                </c:pt>
                <c:pt idx="5">
                  <c:v>10</c:v>
                </c:pt>
                <c:pt idx="6">
                  <c:v>14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20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B2-4364-861D-52AD6B8A0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5198191"/>
        <c:axId val="61075999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1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3B2-4364-861D-52AD6B8A0AF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3B2-4364-861D-52AD6B8A0AF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3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3B2-4364-861D-52AD6B8A0AF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4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3B2-4364-861D-52AD6B8A0AF7}"/>
                  </c:ext>
                </c:extLst>
              </c15:ser>
            </c15:filteredLineSeries>
          </c:ext>
        </c:extLst>
      </c:lineChart>
      <c:catAx>
        <c:axId val="25519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59999"/>
        <c:crosses val="autoZero"/>
        <c:auto val="1"/>
        <c:lblAlgn val="ctr"/>
        <c:lblOffset val="100"/>
        <c:noMultiLvlLbl val="0"/>
      </c:catAx>
      <c:valAx>
        <c:axId val="61075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198191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3</xdr:row>
      <xdr:rowOff>9525</xdr:rowOff>
    </xdr:from>
    <xdr:to>
      <xdr:col>13</xdr:col>
      <xdr:colOff>547687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297CB1-5216-4893-830B-E466907D0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594752</xdr:colOff>
      <xdr:row>3</xdr:row>
      <xdr:rowOff>7003</xdr:rowOff>
    </xdr:from>
    <xdr:to>
      <xdr:col>19</xdr:col>
      <xdr:colOff>303068</xdr:colOff>
      <xdr:row>39</xdr:row>
      <xdr:rowOff>86591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A7A1D0-2C53-4830-ADBD-EA26F01CB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3</xdr:row>
      <xdr:rowOff>142875</xdr:rowOff>
    </xdr:from>
    <xdr:to>
      <xdr:col>19</xdr:col>
      <xdr:colOff>47625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0F5CE-8268-4DC5-BF7A-69F1F2062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506556</xdr:colOff>
      <xdr:row>15</xdr:row>
      <xdr:rowOff>122092</xdr:rowOff>
    </xdr:from>
    <xdr:to>
      <xdr:col>8</xdr:col>
      <xdr:colOff>86591</xdr:colOff>
      <xdr:row>47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EB2C3B-976C-4294-B408-B418A6CB8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os Johnson" refreshedDate="43966.014528356478" createdVersion="6" refreshedVersion="6" minRefreshableVersion="3" recordCount="4114" xr:uid="{E2678708-1858-4C7D-8B49-9A3049F40AC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os Johnson" refreshedDate="43966.041134837964" createdVersion="6" refreshedVersion="6" minRefreshableVersion="3" recordCount="4114" xr:uid="{42927D24-083A-4E0F-BAC1-B630C5F997C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7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2"/>
    <n v="159.8245614035087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6"/>
    <n v="59.961305925030231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1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6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10"/>
    <n v="199.900990099009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4"/>
    <n v="57.142857142857146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6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2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1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3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4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1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7"/>
    <n v="223.48076923076923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8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1"/>
    <n v="606.82242424242418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9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6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4"/>
    <n v="30.666666666666668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8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6"/>
    <n v="123.285714285714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7"/>
    <n v="53.125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7"/>
    <n v="56.666666666666664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7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6"/>
    <n v="27.897959183673468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8"/>
    <n v="39.38333333333333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3"/>
    <n v="111.37681159420291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4"/>
    <n v="88.571428571428569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1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1"/>
    <n v="167.48962962962963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1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4"/>
    <n v="81.241379310344826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4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5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7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1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7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9"/>
    <n v="54.285714285714285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7"/>
    <n v="76.470588235294116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6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6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4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4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7"/>
    <n v="120.909090909090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8"/>
    <n v="97.636363636363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2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2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8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9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1"/>
    <n v="75.444794952681391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8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2"/>
    <n v="254.3854748603351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10"/>
    <n v="121.2814814814814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7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4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1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4"/>
    <n v="100.0820451127819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1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8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1"/>
    <n v="51.71957671957672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5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6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2"/>
    <n v="200.888888888888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4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9"/>
    <n v="72.865168539325836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6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7"/>
    <n v="246.60606060606059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1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5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3"/>
    <n v="709.41860465116281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5"/>
    <n v="161.25517890772127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6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7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3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7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9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4"/>
    <n v="133.1439114391143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2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6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3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1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1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40"/>
    <n v="393.58823529411762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3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3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20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7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1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1"/>
    <n v="71.666666666666671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1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1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4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6"/>
    <n v="725.02941176470586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3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1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6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1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1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2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1"/>
    <n v="73.48626836434867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8"/>
    <n v="125.94117647058823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8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5"/>
    <n v="109.33695652173913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4"/>
    <n v="84.944444444444443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3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4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1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2"/>
    <n v="90.857142857142861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7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3"/>
    <n v="23.94850948509484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1"/>
    <n v="44.687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3"/>
    <n v="215.7254901960784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6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3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1"/>
    <n v="17.82248520710059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3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8"/>
    <n v="169.57894736842104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3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80"/>
    <n v="53.729729729729726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2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1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7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2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9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5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1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5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6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1"/>
    <n v="178.60714285714286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5"/>
    <n v="117.6760563380281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6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8"/>
    <n v="45.464285714285715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20"/>
    <n v="51.811594202898547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5"/>
    <n v="39.81666666666666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8"/>
    <n v="58.625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6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5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5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1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3"/>
    <n v="28.553404255319148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1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5"/>
    <n v="22.737763157894737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5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1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4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1"/>
    <n v="50.333333333333336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4"/>
    <n v="32.666666666666664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8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4"/>
    <n v="69.40625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9"/>
    <n v="58.416666666666664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9"/>
    <n v="158.63636363636363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2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9"/>
    <n v="19.243243243243242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3"/>
    <n v="51.375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4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5"/>
    <n v="30.285714285714285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6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8"/>
    <n v="80.66666666666667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2"/>
    <n v="8.125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7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6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5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6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4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8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8"/>
    <n v="45.988235294117644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8"/>
    <n v="108.484848484848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3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3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6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4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7"/>
    <n v="113.56666666666666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3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10"/>
    <n v="18.581632653061224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5"/>
    <n v="43.41727891156463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5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9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1"/>
    <n v="6.7142857142857144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8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1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6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1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1"/>
    <n v="17.852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5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1"/>
    <n v="24.333333333333332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1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20"/>
    <n v="358.875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1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5"/>
    <n v="130.15714285714284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10"/>
    <n v="89.242424242424249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3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2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2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3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6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5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3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7"/>
    <n v="71.592003642987251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3"/>
    <n v="174.2134831460674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60"/>
    <n v="102.86166007905139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2"/>
    <n v="23.796213592233013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1"/>
    <n v="81.268115942028984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3"/>
    <n v="116.21465968586388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8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3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5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1"/>
    <n v="118.2007874015748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3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4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6"/>
    <n v="77.638095238095232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20"/>
    <n v="63.184393939393942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3"/>
    <n v="62.522107969151669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2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1"/>
    <n v="65.868852459016395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6"/>
    <n v="36.076923076923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6"/>
    <n v="201.60393258426967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2"/>
    <n v="29.894736842105264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6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5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4"/>
    <n v="66.06666666666666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8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3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5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5"/>
    <n v="66.698717948717942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7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1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6"/>
    <n v="38.553846153846152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1"/>
    <n v="81.739130434782609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6"/>
    <n v="83.967068965517228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8"/>
    <n v="107.0714285714285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6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9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2"/>
    <n v="62.871559633027523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7"/>
    <n v="48.70967741935484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4"/>
    <n v="30.578947368421051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8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5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1"/>
    <n v="65.914104477611943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6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10"/>
    <n v="160.78947368421052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1"/>
    <n v="42.384615384615387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3"/>
    <n v="53.882352941176471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7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8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10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1"/>
    <n v="6.1764705882352944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1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9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1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2"/>
    <n v="44.66673529411765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4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3"/>
    <n v="33.191126279863482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3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2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8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6"/>
    <n v="46.733333333333334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7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2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1"/>
    <n v="55.82093023255814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7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6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4"/>
    <n v="64.156896551724131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4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1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1"/>
    <n v="55.222142857142863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5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6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5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6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30"/>
    <n v="44.478260869565219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8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9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1"/>
    <n v="46.95312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2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5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5"/>
    <n v="66.36942675159235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4"/>
    <n v="86.956521739130437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2"/>
    <n v="42.111111111111114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6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5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3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2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8"/>
    <n v="40.416470588235299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1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5"/>
    <n v="253.142857142857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4"/>
    <n v="264.26315789473682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7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6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1"/>
    <n v="62.222222222222221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2"/>
    <n v="56.666666666666664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1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9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1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6"/>
    <n v="81.098039215686271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60"/>
    <n v="72.1697087378640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7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6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6"/>
    <n v="63.875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2"/>
    <n v="55.388888888888886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6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7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2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2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1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4"/>
    <n v="37.608695652173914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50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3"/>
    <n v="84.833333333333329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9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6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6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8"/>
    <n v="134.2083333333333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1"/>
    <n v="37.625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3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5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9"/>
    <n v="90.9375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7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3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1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40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60"/>
    <n v="70.595238095238102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4"/>
    <n v="40.980952380952381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6"/>
    <n v="27.3896261682243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8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7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9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9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1"/>
    <n v="188.50671378091872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7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3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9"/>
    <n v="101.8553225806451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5"/>
    <n v="483.34246575342468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6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1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80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4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5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6"/>
    <n v="186.8139303482587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3"/>
    <n v="83.428571428571431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7"/>
    <n v="218.33333333333334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5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6"/>
    <n v="383.3643216080402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4"/>
    <n v="50.22228395061728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3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6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2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2"/>
    <n v="220.74074074074073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1"/>
    <n v="223.0964749536178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7"/>
    <n v="47.911392405063289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7"/>
    <n v="118.6144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5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1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7"/>
    <n v="449.2638522427440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7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2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9"/>
    <n v="91.82989803350327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4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3"/>
    <n v="45.547792792792798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4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2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6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9"/>
    <n v="20.465926829268295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4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3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1"/>
    <n v="188.125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3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8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8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9"/>
    <n v="26.5973782771535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1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9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3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3"/>
    <n v="75.11363636363636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7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7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2"/>
    <n v="76.85714285714286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4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90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3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4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3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8"/>
    <n v="61.203872437357631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1"/>
    <n v="48.130434782608695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2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5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3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3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8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8"/>
    <n v="69.569620253164558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7"/>
    <n v="49.472392638036808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8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1"/>
    <n v="43.912280701754383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8"/>
    <n v="58.6328125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6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7"/>
    <n v="94.103550295857985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1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4"/>
    <n v="42.63403614457831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2"/>
    <n v="57.932367149758456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7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2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5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8"/>
    <n v="46.630652173913049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7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6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50"/>
    <n v="71.96551724137931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1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2"/>
    <n v="115.714285714285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10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5"/>
    <n v="90.096153846153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4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5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3"/>
    <n v="219.92638036809817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5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1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2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6"/>
    <n v="168.39393939393941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4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6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2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4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6"/>
    <n v="61.103999999999999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2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2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4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2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10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7"/>
    <n v="54.153846153846153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3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8"/>
    <n v="52.962839506172834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4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8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7"/>
    <n v="30.076923076923077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8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9"/>
    <n v="29.61111111111111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7"/>
    <n v="80.022494887525568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5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2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2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8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1"/>
    <n v="44.095238095238095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8"/>
    <n v="34.904761904761905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7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2"/>
    <n v="73.37209302325581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6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2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4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1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1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1"/>
    <n v="13.0050000000000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5"/>
    <n v="132.34615384615384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7"/>
    <n v="163.5714285714285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4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3"/>
    <n v="108.00140845070422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7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9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4"/>
    <n v="69.76096181046676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5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5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5"/>
    <n v="22.120418848167539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4"/>
    <n v="18.23529411764705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30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6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1"/>
    <n v="31.757575757575758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5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1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3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9"/>
    <n v="47.456140350877192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7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9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8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1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1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9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6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1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10"/>
    <n v="29.41176470588235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1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5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2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4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3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6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1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9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1"/>
    <n v="74.534883720930239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6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1"/>
    <n v="70.884955752212392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30"/>
    <n v="60.6875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2"/>
    <n v="110.21739130434783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1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4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4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1"/>
    <n v="108.24237288135593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8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4"/>
    <n v="50.764811490125673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7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3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4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10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1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1"/>
    <n v="55.833333333333336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2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5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4"/>
    <n v="20.875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1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1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1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4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6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8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40"/>
    <n v="69.533333333333331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6"/>
    <n v="58.18421052631578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9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5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6"/>
    <n v="251.33333333333334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2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1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6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8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2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1"/>
    <n v="60.3008924731182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7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5"/>
    <n v="50.901639344262293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5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7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3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60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1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3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2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1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1"/>
    <n v="57.171428571428571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7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3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1"/>
    <n v="168.25210084033614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4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3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2"/>
    <n v="50.461538461538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4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6"/>
    <n v="58.68862275449102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8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5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2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9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7"/>
    <n v="51.853414634146333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10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1"/>
    <n v="67.65306122448979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4"/>
    <n v="93.81343283582089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3"/>
    <n v="41.237647058823526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3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5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8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1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5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1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7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1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9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5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7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6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3"/>
    <n v="75.087719298245617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7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1"/>
    <n v="93.977440000000001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7"/>
    <n v="61.944444444444443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7"/>
    <n v="292.7777777777777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1"/>
    <n v="79.619047619047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1"/>
    <n v="81.029411764705884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3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5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9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20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7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7"/>
    <n v="184.78260869565219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4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2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1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3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5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2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10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9"/>
    <n v="46.609195402298852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6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4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2"/>
    <n v="358.6875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7"/>
    <n v="17.527777777777779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3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8"/>
    <n v="72.950819672131146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4"/>
    <n v="50.396825396825399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3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9"/>
    <n v="51.875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6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3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7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7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1"/>
    <n v="50.020909090909093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2"/>
    <n v="72.3928571428571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7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7"/>
    <n v="78.875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7"/>
    <n v="38.28431372549019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4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9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5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4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9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3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6"/>
    <n v="21.09800000000000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1"/>
    <n v="122.53658536585365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20"/>
    <n v="176.08695652173913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1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8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1"/>
    <n v="61.0625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5"/>
    <n v="126.666666666666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6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1"/>
    <n v="47.666190476190479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6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5"/>
    <n v="176.94444444444446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7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5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7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1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40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4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10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9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3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1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4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9"/>
    <n v="30.928571428571427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2"/>
    <n v="67.962962962962962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40"/>
    <n v="26.021739130434781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2"/>
    <n v="47.657142857142858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10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2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3"/>
    <n v="59.038461538461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1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7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4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1"/>
    <n v="166.969696969696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9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1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4"/>
    <n v="48.542372881355931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6"/>
    <n v="70.02777777777777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5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2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1"/>
    <n v="61.823529411764703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20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7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1"/>
    <n v="72.381578947368425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6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1"/>
    <n v="62.625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7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10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3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2"/>
    <n v="63.28125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2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3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7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8"/>
    <n v="75.464285714285708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4"/>
    <n v="57.647058823529413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4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4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8"/>
    <n v="83.138888888888886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7"/>
    <n v="33.66666666666666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3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2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8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5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8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8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20"/>
    <n v="64.166666666666671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5"/>
    <n v="33.076923076923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4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8"/>
    <n v="22.833333333333332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2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966CC-31F4-4A40-909E-8C672A21BDD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4">
  <location ref="A4:F15" firstHeaderRow="1" firstDataRow="2" firstDataCol="1" rowPageCount="1" colPageCount="1"/>
  <pivotFields count="18">
    <pivotField showAll="0"/>
    <pivotField showAll="0"/>
    <pivotField showAll="0"/>
    <pivotField numFmtId="16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name="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89C8D-8918-4933-B183-232D0356A4B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name="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3E0D1-E506-4154-9BC3-6D1CDB98123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20" baseItem="1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46" zoomScaleNormal="46" workbookViewId="0">
      <selection activeCell="V12" sqref="V1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style="7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7109375" customWidth="1"/>
    <col min="16" max="16" width="23.85546875" customWidth="1"/>
    <col min="17" max="18" width="19.140625" customWidth="1"/>
    <col min="19" max="19" width="26.7109375" customWidth="1"/>
    <col min="20" max="20" width="23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8363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ROUNDUP(100*(E2/D2),0)</f>
        <v>137</v>
      </c>
      <c r="P2" s="7">
        <f>E2/L2</f>
        <v>63.917582417582416</v>
      </c>
      <c r="Q2" t="s">
        <v>8325</v>
      </c>
      <c r="R2" t="s">
        <v>8326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ROUNDUP(100*(E3/D3),0)</f>
        <v>143</v>
      </c>
      <c r="P3" s="7">
        <f t="shared" ref="P3:P66" si="1">E3/L3</f>
        <v>185.48101265822785</v>
      </c>
      <c r="Q3" t="s">
        <v>8325</v>
      </c>
      <c r="R3" t="s">
        <v>8326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7">
        <f t="shared" si="1"/>
        <v>15</v>
      </c>
      <c r="Q4" t="s">
        <v>8325</v>
      </c>
      <c r="R4" t="s">
        <v>8326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7">
        <f t="shared" si="1"/>
        <v>69.266666666666666</v>
      </c>
      <c r="Q5" t="s">
        <v>8325</v>
      </c>
      <c r="R5" t="s">
        <v>8326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7">
        <f t="shared" si="1"/>
        <v>190.55028169014085</v>
      </c>
      <c r="Q6" t="s">
        <v>8325</v>
      </c>
      <c r="R6" t="s">
        <v>8326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7">
        <f t="shared" si="1"/>
        <v>93.40425531914893</v>
      </c>
      <c r="Q7" t="s">
        <v>8325</v>
      </c>
      <c r="R7" t="s">
        <v>8326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107</v>
      </c>
      <c r="P8" s="7">
        <f t="shared" si="1"/>
        <v>146.87931034482759</v>
      </c>
      <c r="Q8" t="s">
        <v>8325</v>
      </c>
      <c r="R8" t="s">
        <v>8326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102</v>
      </c>
      <c r="P9" s="7">
        <f t="shared" si="1"/>
        <v>159.82456140350877</v>
      </c>
      <c r="Q9" t="s">
        <v>8325</v>
      </c>
      <c r="R9" t="s">
        <v>8326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101</v>
      </c>
      <c r="P10" s="7">
        <f t="shared" si="1"/>
        <v>291.79333333333335</v>
      </c>
      <c r="Q10" t="s">
        <v>8325</v>
      </c>
      <c r="R10" t="s">
        <v>8326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7">
        <f t="shared" si="1"/>
        <v>31.499500000000001</v>
      </c>
      <c r="Q11" t="s">
        <v>8325</v>
      </c>
      <c r="R11" t="s">
        <v>8326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7">
        <f t="shared" si="1"/>
        <v>158.68421052631578</v>
      </c>
      <c r="Q12" t="s">
        <v>8325</v>
      </c>
      <c r="R12" t="s">
        <v>8326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7">
        <f t="shared" si="1"/>
        <v>80.333333333333329</v>
      </c>
      <c r="Q13" t="s">
        <v>8325</v>
      </c>
      <c r="R13" t="s">
        <v>8326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166</v>
      </c>
      <c r="P14" s="7">
        <f t="shared" si="1"/>
        <v>59.961305925030231</v>
      </c>
      <c r="Q14" t="s">
        <v>8325</v>
      </c>
      <c r="R14" t="s">
        <v>8326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7">
        <f t="shared" si="1"/>
        <v>109.78431372549019</v>
      </c>
      <c r="Q15" t="s">
        <v>8325</v>
      </c>
      <c r="R15" t="s">
        <v>8326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7">
        <f t="shared" si="1"/>
        <v>147.70731707317074</v>
      </c>
      <c r="Q16" t="s">
        <v>8325</v>
      </c>
      <c r="R16" t="s">
        <v>8326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7">
        <f t="shared" si="1"/>
        <v>21.755102040816325</v>
      </c>
      <c r="Q17" t="s">
        <v>8325</v>
      </c>
      <c r="R17" t="s">
        <v>8326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101</v>
      </c>
      <c r="P18" s="7">
        <f t="shared" si="1"/>
        <v>171.84285714285716</v>
      </c>
      <c r="Q18" t="s">
        <v>8325</v>
      </c>
      <c r="R18" t="s">
        <v>8326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7">
        <f t="shared" si="1"/>
        <v>41.944444444444443</v>
      </c>
      <c r="Q19" t="s">
        <v>8325</v>
      </c>
      <c r="R19" t="s">
        <v>8326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107</v>
      </c>
      <c r="P20" s="7">
        <f t="shared" si="1"/>
        <v>93.264122807017543</v>
      </c>
      <c r="Q20" t="s">
        <v>8325</v>
      </c>
      <c r="R20" t="s">
        <v>8326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146</v>
      </c>
      <c r="P21" s="7">
        <f t="shared" si="1"/>
        <v>56.136363636363633</v>
      </c>
      <c r="Q21" t="s">
        <v>8325</v>
      </c>
      <c r="R21" t="s">
        <v>8326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101</v>
      </c>
      <c r="P22" s="7">
        <f t="shared" si="1"/>
        <v>80.16</v>
      </c>
      <c r="Q22" t="s">
        <v>8325</v>
      </c>
      <c r="R22" t="s">
        <v>8326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110</v>
      </c>
      <c r="P23" s="7">
        <f t="shared" si="1"/>
        <v>199.9009900990099</v>
      </c>
      <c r="Q23" t="s">
        <v>8325</v>
      </c>
      <c r="R23" t="s">
        <v>8326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118</v>
      </c>
      <c r="P24" s="7">
        <f t="shared" si="1"/>
        <v>51.25</v>
      </c>
      <c r="Q24" t="s">
        <v>8325</v>
      </c>
      <c r="R24" t="s">
        <v>8326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7">
        <f t="shared" si="1"/>
        <v>103.04347826086956</v>
      </c>
      <c r="Q25" t="s">
        <v>8325</v>
      </c>
      <c r="R25" t="s">
        <v>8326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7">
        <f t="shared" si="1"/>
        <v>66.346149825783982</v>
      </c>
      <c r="Q26" t="s">
        <v>8325</v>
      </c>
      <c r="R26" t="s">
        <v>8326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134</v>
      </c>
      <c r="P27" s="7">
        <f t="shared" si="1"/>
        <v>57.142857142857146</v>
      </c>
      <c r="Q27" t="s">
        <v>8325</v>
      </c>
      <c r="R27" t="s">
        <v>8326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156</v>
      </c>
      <c r="P28" s="7">
        <f t="shared" si="1"/>
        <v>102.10526315789474</v>
      </c>
      <c r="Q28" t="s">
        <v>8325</v>
      </c>
      <c r="R28" t="s">
        <v>8326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7">
        <f t="shared" si="1"/>
        <v>148.96666666666667</v>
      </c>
      <c r="Q29" t="s">
        <v>8325</v>
      </c>
      <c r="R29" t="s">
        <v>8326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101</v>
      </c>
      <c r="P30" s="7">
        <f t="shared" si="1"/>
        <v>169.6056338028169</v>
      </c>
      <c r="Q30" t="s">
        <v>8325</v>
      </c>
      <c r="R30" t="s">
        <v>8326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124</v>
      </c>
      <c r="P31" s="7">
        <f t="shared" si="1"/>
        <v>31.623931623931625</v>
      </c>
      <c r="Q31" t="s">
        <v>8325</v>
      </c>
      <c r="R31" t="s">
        <v>8326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102</v>
      </c>
      <c r="P32" s="7">
        <f t="shared" si="1"/>
        <v>76.45264150943396</v>
      </c>
      <c r="Q32" t="s">
        <v>8325</v>
      </c>
      <c r="R32" t="s">
        <v>8326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7">
        <f t="shared" si="1"/>
        <v>13</v>
      </c>
      <c r="Q33" t="s">
        <v>8325</v>
      </c>
      <c r="R33" t="s">
        <v>8326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101</v>
      </c>
      <c r="P34" s="7">
        <f t="shared" si="1"/>
        <v>320.44943820224717</v>
      </c>
      <c r="Q34" t="s">
        <v>8325</v>
      </c>
      <c r="R34" t="s">
        <v>8326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103</v>
      </c>
      <c r="P35" s="7">
        <f t="shared" si="1"/>
        <v>83.75</v>
      </c>
      <c r="Q35" t="s">
        <v>8325</v>
      </c>
      <c r="R35" t="s">
        <v>8326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131</v>
      </c>
      <c r="P36" s="7">
        <f t="shared" si="1"/>
        <v>49.882352941176471</v>
      </c>
      <c r="Q36" t="s">
        <v>8325</v>
      </c>
      <c r="R36" t="s">
        <v>8326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7">
        <f t="shared" si="1"/>
        <v>59.464285714285715</v>
      </c>
      <c r="Q37" t="s">
        <v>8325</v>
      </c>
      <c r="R37" t="s">
        <v>8326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143</v>
      </c>
      <c r="P38" s="7">
        <f t="shared" si="1"/>
        <v>193.84090909090909</v>
      </c>
      <c r="Q38" t="s">
        <v>8325</v>
      </c>
      <c r="R38" t="s">
        <v>8326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184</v>
      </c>
      <c r="P39" s="7">
        <f t="shared" si="1"/>
        <v>159.51383399209487</v>
      </c>
      <c r="Q39" t="s">
        <v>8325</v>
      </c>
      <c r="R39" t="s">
        <v>8326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111</v>
      </c>
      <c r="P40" s="7">
        <f t="shared" si="1"/>
        <v>41.68181818181818</v>
      </c>
      <c r="Q40" t="s">
        <v>8325</v>
      </c>
      <c r="R40" t="s">
        <v>8326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7">
        <f t="shared" si="1"/>
        <v>150.89861751152074</v>
      </c>
      <c r="Q41" t="s">
        <v>8325</v>
      </c>
      <c r="R41" t="s">
        <v>8326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102</v>
      </c>
      <c r="P42" s="7">
        <f t="shared" si="1"/>
        <v>126.6875</v>
      </c>
      <c r="Q42" t="s">
        <v>8325</v>
      </c>
      <c r="R42" t="s">
        <v>8326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7">
        <f t="shared" si="1"/>
        <v>105.26315789473684</v>
      </c>
      <c r="Q43" t="s">
        <v>8325</v>
      </c>
      <c r="R43" t="s">
        <v>8326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7">
        <f t="shared" si="1"/>
        <v>117.51479289940828</v>
      </c>
      <c r="Q44" t="s">
        <v>8325</v>
      </c>
      <c r="R44" t="s">
        <v>8326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7">
        <f t="shared" si="1"/>
        <v>117.36121673003802</v>
      </c>
      <c r="Q45" t="s">
        <v>8325</v>
      </c>
      <c r="R45" t="s">
        <v>8326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7">
        <f t="shared" si="1"/>
        <v>133.33333333333334</v>
      </c>
      <c r="Q46" t="s">
        <v>8325</v>
      </c>
      <c r="R46" t="s">
        <v>8326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7">
        <f t="shared" si="1"/>
        <v>98.360655737704917</v>
      </c>
      <c r="Q47" t="s">
        <v>8325</v>
      </c>
      <c r="R47" t="s">
        <v>8326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105</v>
      </c>
      <c r="P48" s="7">
        <f t="shared" si="1"/>
        <v>194.44444444444446</v>
      </c>
      <c r="Q48" t="s">
        <v>8325</v>
      </c>
      <c r="R48" t="s">
        <v>8326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7">
        <f t="shared" si="1"/>
        <v>76.865000000000009</v>
      </c>
      <c r="Q49" t="s">
        <v>8325</v>
      </c>
      <c r="R49" t="s">
        <v>8326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7">
        <f t="shared" si="1"/>
        <v>56.815789473684212</v>
      </c>
      <c r="Q50" t="s">
        <v>8325</v>
      </c>
      <c r="R50" t="s">
        <v>8326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7">
        <f t="shared" si="1"/>
        <v>137.93103448275863</v>
      </c>
      <c r="Q51" t="s">
        <v>8325</v>
      </c>
      <c r="R51" t="s">
        <v>8326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7">
        <f t="shared" si="1"/>
        <v>27.272727272727273</v>
      </c>
      <c r="Q52" t="s">
        <v>8325</v>
      </c>
      <c r="R52" t="s">
        <v>8326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129</v>
      </c>
      <c r="P53" s="7">
        <f t="shared" si="1"/>
        <v>118.33613445378151</v>
      </c>
      <c r="Q53" t="s">
        <v>8325</v>
      </c>
      <c r="R53" t="s">
        <v>8326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117</v>
      </c>
      <c r="P54" s="7">
        <f t="shared" si="1"/>
        <v>223.48076923076923</v>
      </c>
      <c r="Q54" t="s">
        <v>8325</v>
      </c>
      <c r="R54" t="s">
        <v>8326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7">
        <f t="shared" si="1"/>
        <v>28.111111111111111</v>
      </c>
      <c r="Q55" t="s">
        <v>8325</v>
      </c>
      <c r="R55" t="s">
        <v>8326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7">
        <f t="shared" si="1"/>
        <v>194.23076923076923</v>
      </c>
      <c r="Q56" t="s">
        <v>8325</v>
      </c>
      <c r="R56" t="s">
        <v>8326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7">
        <f t="shared" si="1"/>
        <v>128.95348837209303</v>
      </c>
      <c r="Q57" t="s">
        <v>8325</v>
      </c>
      <c r="R57" t="s">
        <v>8326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108</v>
      </c>
      <c r="P58" s="7">
        <f t="shared" si="1"/>
        <v>49.316091954022987</v>
      </c>
      <c r="Q58" t="s">
        <v>8325</v>
      </c>
      <c r="R58" t="s">
        <v>8326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7">
        <f t="shared" si="1"/>
        <v>221.52173913043478</v>
      </c>
      <c r="Q59" t="s">
        <v>8325</v>
      </c>
      <c r="R59" t="s">
        <v>8326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7">
        <f t="shared" si="1"/>
        <v>137.21333333333334</v>
      </c>
      <c r="Q60" t="s">
        <v>8325</v>
      </c>
      <c r="R60" t="s">
        <v>8326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101</v>
      </c>
      <c r="P61" s="7">
        <f t="shared" si="1"/>
        <v>606.82242424242418</v>
      </c>
      <c r="Q61" t="s">
        <v>8325</v>
      </c>
      <c r="R61" t="s">
        <v>8326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104</v>
      </c>
      <c r="P62" s="7">
        <f t="shared" si="1"/>
        <v>43.040092592592593</v>
      </c>
      <c r="Q62" t="s">
        <v>8325</v>
      </c>
      <c r="R62" t="s">
        <v>8327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149</v>
      </c>
      <c r="P63" s="7">
        <f t="shared" si="1"/>
        <v>322.39130434782606</v>
      </c>
      <c r="Q63" t="s">
        <v>8325</v>
      </c>
      <c r="R63" t="s">
        <v>8327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7">
        <f t="shared" si="1"/>
        <v>96.708333333333329</v>
      </c>
      <c r="Q64" t="s">
        <v>8325</v>
      </c>
      <c r="R64" t="s">
        <v>8327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7">
        <f t="shared" si="1"/>
        <v>35.474531249999998</v>
      </c>
      <c r="Q65" t="s">
        <v>8325</v>
      </c>
      <c r="R65" t="s">
        <v>8327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174</v>
      </c>
      <c r="P66" s="7">
        <f t="shared" si="1"/>
        <v>86.666666666666671</v>
      </c>
      <c r="Q66" t="s">
        <v>8325</v>
      </c>
      <c r="R66" t="s">
        <v>8327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ROUNDUP(100*(E67/D67),0)</f>
        <v>108</v>
      </c>
      <c r="P67" s="7">
        <f t="shared" ref="P67:P130" si="5">E67/L67</f>
        <v>132.05263157894737</v>
      </c>
      <c r="Q67" t="s">
        <v>8325</v>
      </c>
      <c r="R67" t="s">
        <v>8327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7">
        <f t="shared" si="5"/>
        <v>91.230769230769226</v>
      </c>
      <c r="Q68" t="s">
        <v>8325</v>
      </c>
      <c r="R68" t="s">
        <v>8327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117</v>
      </c>
      <c r="P69" s="7">
        <f t="shared" si="5"/>
        <v>116.25</v>
      </c>
      <c r="Q69" t="s">
        <v>8325</v>
      </c>
      <c r="R69" t="s">
        <v>8327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128</v>
      </c>
      <c r="P70" s="7">
        <f t="shared" si="5"/>
        <v>21.194444444444443</v>
      </c>
      <c r="Q70" t="s">
        <v>8325</v>
      </c>
      <c r="R70" t="s">
        <v>8327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7">
        <f t="shared" si="5"/>
        <v>62.327134831460668</v>
      </c>
      <c r="Q71" t="s">
        <v>8325</v>
      </c>
      <c r="R71" t="s">
        <v>8327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128</v>
      </c>
      <c r="P72" s="7">
        <f t="shared" si="5"/>
        <v>37.411764705882355</v>
      </c>
      <c r="Q72" t="s">
        <v>8325</v>
      </c>
      <c r="R72" t="s">
        <v>8327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7">
        <f t="shared" si="5"/>
        <v>69.71875</v>
      </c>
      <c r="Q73" t="s">
        <v>8325</v>
      </c>
      <c r="R73" t="s">
        <v>8327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109</v>
      </c>
      <c r="P74" s="7">
        <f t="shared" si="5"/>
        <v>58.170731707317074</v>
      </c>
      <c r="Q74" t="s">
        <v>8325</v>
      </c>
      <c r="R74" t="s">
        <v>8327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7">
        <f t="shared" si="5"/>
        <v>50</v>
      </c>
      <c r="Q75" t="s">
        <v>8325</v>
      </c>
      <c r="R75" t="s">
        <v>8327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7">
        <f t="shared" si="5"/>
        <v>19.471034482758618</v>
      </c>
      <c r="Q76" t="s">
        <v>8325</v>
      </c>
      <c r="R76" t="s">
        <v>8327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116</v>
      </c>
      <c r="P77" s="7">
        <f t="shared" si="5"/>
        <v>85.957446808510639</v>
      </c>
      <c r="Q77" t="s">
        <v>8325</v>
      </c>
      <c r="R77" t="s">
        <v>8327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154</v>
      </c>
      <c r="P78" s="7">
        <f t="shared" si="5"/>
        <v>30.666666666666668</v>
      </c>
      <c r="Q78" t="s">
        <v>8325</v>
      </c>
      <c r="R78" t="s">
        <v>8327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7">
        <f t="shared" si="5"/>
        <v>60.384615384615387</v>
      </c>
      <c r="Q79" t="s">
        <v>8325</v>
      </c>
      <c r="R79" t="s">
        <v>8327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7">
        <f t="shared" si="5"/>
        <v>38.6</v>
      </c>
      <c r="Q80" t="s">
        <v>8325</v>
      </c>
      <c r="R80" t="s">
        <v>8327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7">
        <f t="shared" si="5"/>
        <v>40.268292682926827</v>
      </c>
      <c r="Q81" t="s">
        <v>8325</v>
      </c>
      <c r="R81" t="s">
        <v>8327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108</v>
      </c>
      <c r="P82" s="7">
        <f t="shared" si="5"/>
        <v>273.82978723404256</v>
      </c>
      <c r="Q82" t="s">
        <v>8325</v>
      </c>
      <c r="R82" t="s">
        <v>8327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7">
        <f t="shared" si="5"/>
        <v>53.035714285714285</v>
      </c>
      <c r="Q83" t="s">
        <v>8325</v>
      </c>
      <c r="R83" t="s">
        <v>8327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101</v>
      </c>
      <c r="P84" s="7">
        <f t="shared" si="5"/>
        <v>40.005000000000003</v>
      </c>
      <c r="Q84" t="s">
        <v>8325</v>
      </c>
      <c r="R84" t="s">
        <v>8327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7">
        <f t="shared" si="5"/>
        <v>15.76923076923077</v>
      </c>
      <c r="Q85" t="s">
        <v>8325</v>
      </c>
      <c r="R85" t="s">
        <v>8327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7">
        <f t="shared" si="5"/>
        <v>71.428571428571431</v>
      </c>
      <c r="Q86" t="s">
        <v>8325</v>
      </c>
      <c r="R86" t="s">
        <v>8327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7">
        <f t="shared" si="5"/>
        <v>71.714285714285708</v>
      </c>
      <c r="Q87" t="s">
        <v>8325</v>
      </c>
      <c r="R87" t="s">
        <v>8327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107</v>
      </c>
      <c r="P88" s="7">
        <f t="shared" si="5"/>
        <v>375.76470588235293</v>
      </c>
      <c r="Q88" t="s">
        <v>8325</v>
      </c>
      <c r="R88" t="s">
        <v>8327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7">
        <f t="shared" si="5"/>
        <v>104.6</v>
      </c>
      <c r="Q89" t="s">
        <v>8325</v>
      </c>
      <c r="R89" t="s">
        <v>8327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7">
        <f t="shared" si="5"/>
        <v>60</v>
      </c>
      <c r="Q90" t="s">
        <v>8325</v>
      </c>
      <c r="R90" t="s">
        <v>8327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116</v>
      </c>
      <c r="P91" s="7">
        <f t="shared" si="5"/>
        <v>123.28571428571429</v>
      </c>
      <c r="Q91" t="s">
        <v>8325</v>
      </c>
      <c r="R91" t="s">
        <v>8327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101</v>
      </c>
      <c r="P92" s="7">
        <f t="shared" si="5"/>
        <v>31.375</v>
      </c>
      <c r="Q92" t="s">
        <v>8325</v>
      </c>
      <c r="R92" t="s">
        <v>8327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7">
        <f t="shared" si="5"/>
        <v>78.260869565217391</v>
      </c>
      <c r="Q93" t="s">
        <v>8325</v>
      </c>
      <c r="R93" t="s">
        <v>8327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106</v>
      </c>
      <c r="P94" s="7">
        <f t="shared" si="5"/>
        <v>122.32558139534883</v>
      </c>
      <c r="Q94" t="s">
        <v>8325</v>
      </c>
      <c r="R94" t="s">
        <v>8327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7">
        <f t="shared" si="5"/>
        <v>73.733333333333334</v>
      </c>
      <c r="Q95" t="s">
        <v>8325</v>
      </c>
      <c r="R95" t="s">
        <v>8327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7">
        <f t="shared" si="5"/>
        <v>21.666666666666668</v>
      </c>
      <c r="Q96" t="s">
        <v>8325</v>
      </c>
      <c r="R96" t="s">
        <v>8327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132</v>
      </c>
      <c r="P97" s="7">
        <f t="shared" si="5"/>
        <v>21.904761904761905</v>
      </c>
      <c r="Q97" t="s">
        <v>8325</v>
      </c>
      <c r="R97" t="s">
        <v>8327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7">
        <f t="shared" si="5"/>
        <v>50.588235294117645</v>
      </c>
      <c r="Q98" t="s">
        <v>8325</v>
      </c>
      <c r="R98" t="s">
        <v>8327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107</v>
      </c>
      <c r="P99" s="7">
        <f t="shared" si="5"/>
        <v>53.125</v>
      </c>
      <c r="Q99" t="s">
        <v>8325</v>
      </c>
      <c r="R99" t="s">
        <v>8327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107</v>
      </c>
      <c r="P100" s="7">
        <f t="shared" si="5"/>
        <v>56.666666666666664</v>
      </c>
      <c r="Q100" t="s">
        <v>8325</v>
      </c>
      <c r="R100" t="s">
        <v>8327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107</v>
      </c>
      <c r="P101" s="7">
        <f t="shared" si="5"/>
        <v>40.776666666666664</v>
      </c>
      <c r="Q101" t="s">
        <v>8325</v>
      </c>
      <c r="R101" t="s">
        <v>8327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7">
        <f t="shared" si="5"/>
        <v>192.30769230769232</v>
      </c>
      <c r="Q102" t="s">
        <v>8325</v>
      </c>
      <c r="R102" t="s">
        <v>8327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7">
        <f t="shared" si="5"/>
        <v>100</v>
      </c>
      <c r="Q103" t="s">
        <v>8325</v>
      </c>
      <c r="R103" t="s">
        <v>8327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7">
        <f t="shared" si="5"/>
        <v>117.92307692307692</v>
      </c>
      <c r="Q104" t="s">
        <v>8325</v>
      </c>
      <c r="R104" t="s">
        <v>8327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106</v>
      </c>
      <c r="P105" s="7">
        <f t="shared" si="5"/>
        <v>27.897959183673468</v>
      </c>
      <c r="Q105" t="s">
        <v>8325</v>
      </c>
      <c r="R105" t="s">
        <v>8327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7">
        <f t="shared" si="5"/>
        <v>60</v>
      </c>
      <c r="Q106" t="s">
        <v>8325</v>
      </c>
      <c r="R106" t="s">
        <v>8327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108</v>
      </c>
      <c r="P107" s="7">
        <f t="shared" si="5"/>
        <v>39.383333333333333</v>
      </c>
      <c r="Q107" t="s">
        <v>8325</v>
      </c>
      <c r="R107" t="s">
        <v>8327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7">
        <f t="shared" si="5"/>
        <v>186.11111111111111</v>
      </c>
      <c r="Q108" t="s">
        <v>8325</v>
      </c>
      <c r="R108" t="s">
        <v>8327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103</v>
      </c>
      <c r="P109" s="7">
        <f t="shared" si="5"/>
        <v>111.37681159420291</v>
      </c>
      <c r="Q109" t="s">
        <v>8325</v>
      </c>
      <c r="R109" t="s">
        <v>8327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7">
        <f t="shared" si="5"/>
        <v>78.723404255319153</v>
      </c>
      <c r="Q110" t="s">
        <v>8325</v>
      </c>
      <c r="R110" t="s">
        <v>8327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7">
        <f t="shared" si="5"/>
        <v>46.702127659574465</v>
      </c>
      <c r="Q111" t="s">
        <v>8325</v>
      </c>
      <c r="R111" t="s">
        <v>8327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7">
        <f t="shared" si="5"/>
        <v>65.384615384615387</v>
      </c>
      <c r="Q112" t="s">
        <v>8325</v>
      </c>
      <c r="R112" t="s">
        <v>8327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7">
        <f t="shared" si="5"/>
        <v>102.0754716981132</v>
      </c>
      <c r="Q113" t="s">
        <v>8325</v>
      </c>
      <c r="R113" t="s">
        <v>8327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7">
        <f t="shared" si="5"/>
        <v>64.197530864197532</v>
      </c>
      <c r="Q114" t="s">
        <v>8325</v>
      </c>
      <c r="R114" t="s">
        <v>8327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7">
        <f t="shared" si="5"/>
        <v>90.384615384615387</v>
      </c>
      <c r="Q115" t="s">
        <v>8325</v>
      </c>
      <c r="R115" t="s">
        <v>8327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104</v>
      </c>
      <c r="P116" s="7">
        <f t="shared" si="5"/>
        <v>88.571428571428569</v>
      </c>
      <c r="Q116" t="s">
        <v>8325</v>
      </c>
      <c r="R116" t="s">
        <v>8327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141</v>
      </c>
      <c r="P117" s="7">
        <f t="shared" si="5"/>
        <v>28.727272727272727</v>
      </c>
      <c r="Q117" t="s">
        <v>8325</v>
      </c>
      <c r="R117" t="s">
        <v>8327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7">
        <f t="shared" si="5"/>
        <v>69.78947368421052</v>
      </c>
      <c r="Q118" t="s">
        <v>8325</v>
      </c>
      <c r="R118" t="s">
        <v>8327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101</v>
      </c>
      <c r="P119" s="7">
        <f t="shared" si="5"/>
        <v>167.48962962962963</v>
      </c>
      <c r="Q119" t="s">
        <v>8325</v>
      </c>
      <c r="R119" t="s">
        <v>8327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114</v>
      </c>
      <c r="P120" s="7">
        <f t="shared" si="5"/>
        <v>144.91230769230768</v>
      </c>
      <c r="Q120" t="s">
        <v>8325</v>
      </c>
      <c r="R120" t="s">
        <v>8327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7">
        <f t="shared" si="5"/>
        <v>91.840540540540545</v>
      </c>
      <c r="Q121" t="s">
        <v>8325</v>
      </c>
      <c r="R121" t="s">
        <v>8327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</v>
      </c>
      <c r="P122" s="7">
        <f t="shared" si="5"/>
        <v>10</v>
      </c>
      <c r="Q122" t="s">
        <v>8325</v>
      </c>
      <c r="R122" t="s">
        <v>8328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1</v>
      </c>
      <c r="P123" s="7">
        <f t="shared" si="5"/>
        <v>1</v>
      </c>
      <c r="Q123" t="s">
        <v>8325</v>
      </c>
      <c r="R123" t="s">
        <v>8328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7" t="e">
        <f t="shared" si="5"/>
        <v>#DIV/0!</v>
      </c>
      <c r="Q124" t="s">
        <v>8325</v>
      </c>
      <c r="R124" t="s">
        <v>8328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1</v>
      </c>
      <c r="P125" s="7">
        <f t="shared" si="5"/>
        <v>25.166666666666668</v>
      </c>
      <c r="Q125" t="s">
        <v>8325</v>
      </c>
      <c r="R125" t="s">
        <v>8328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7" t="e">
        <f t="shared" si="5"/>
        <v>#DIV/0!</v>
      </c>
      <c r="Q126" t="s">
        <v>8325</v>
      </c>
      <c r="R126" t="s">
        <v>8328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7">
        <f t="shared" si="5"/>
        <v>11.666666666666666</v>
      </c>
      <c r="Q127" t="s">
        <v>8325</v>
      </c>
      <c r="R127" t="s">
        <v>8328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7">
        <f t="shared" si="5"/>
        <v>106.69230769230769</v>
      </c>
      <c r="Q128" t="s">
        <v>8325</v>
      </c>
      <c r="R128" t="s">
        <v>8328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3</v>
      </c>
      <c r="P129" s="7">
        <f t="shared" si="5"/>
        <v>47.5</v>
      </c>
      <c r="Q129" t="s">
        <v>8325</v>
      </c>
      <c r="R129" t="s">
        <v>8328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7">
        <f t="shared" si="5"/>
        <v>311.16666666666669</v>
      </c>
      <c r="Q130" t="s">
        <v>8325</v>
      </c>
      <c r="R130" t="s">
        <v>8328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ROUNDUP(100*(E131/D131),0)</f>
        <v>0</v>
      </c>
      <c r="P131" s="7" t="e">
        <f t="shared" ref="P131:P194" si="9">E131/L131</f>
        <v>#DIV/0!</v>
      </c>
      <c r="Q131" t="s">
        <v>8325</v>
      </c>
      <c r="R131" t="s">
        <v>8328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7" t="e">
        <f t="shared" si="9"/>
        <v>#DIV/0!</v>
      </c>
      <c r="Q132" t="s">
        <v>8325</v>
      </c>
      <c r="R132" t="s">
        <v>8328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7" t="e">
        <f t="shared" si="9"/>
        <v>#DIV/0!</v>
      </c>
      <c r="Q133" t="s">
        <v>8325</v>
      </c>
      <c r="R133" t="s">
        <v>8328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7">
        <f t="shared" si="9"/>
        <v>94.506172839506178</v>
      </c>
      <c r="Q134" t="s">
        <v>8325</v>
      </c>
      <c r="R134" t="s">
        <v>8328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7" t="e">
        <f t="shared" si="9"/>
        <v>#DIV/0!</v>
      </c>
      <c r="Q135" t="s">
        <v>8325</v>
      </c>
      <c r="R135" t="s">
        <v>8328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7" t="e">
        <f t="shared" si="9"/>
        <v>#DIV/0!</v>
      </c>
      <c r="Q136" t="s">
        <v>8325</v>
      </c>
      <c r="R136" t="s">
        <v>8328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14</v>
      </c>
      <c r="P137" s="7">
        <f t="shared" si="9"/>
        <v>80.599999999999994</v>
      </c>
      <c r="Q137" t="s">
        <v>8325</v>
      </c>
      <c r="R137" t="s">
        <v>8328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7" t="e">
        <f t="shared" si="9"/>
        <v>#DIV/0!</v>
      </c>
      <c r="Q138" t="s">
        <v>8325</v>
      </c>
      <c r="R138" t="s">
        <v>8328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7" t="e">
        <f t="shared" si="9"/>
        <v>#DIV/0!</v>
      </c>
      <c r="Q139" t="s">
        <v>8325</v>
      </c>
      <c r="R139" t="s">
        <v>8328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4</v>
      </c>
      <c r="P140" s="7">
        <f t="shared" si="9"/>
        <v>81.241379310344826</v>
      </c>
      <c r="Q140" t="s">
        <v>8325</v>
      </c>
      <c r="R140" t="s">
        <v>8328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7">
        <f t="shared" si="9"/>
        <v>500</v>
      </c>
      <c r="Q141" t="s">
        <v>8325</v>
      </c>
      <c r="R141" t="s">
        <v>8328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7" t="e">
        <f t="shared" si="9"/>
        <v>#DIV/0!</v>
      </c>
      <c r="Q142" t="s">
        <v>8325</v>
      </c>
      <c r="R142" t="s">
        <v>8328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7">
        <f t="shared" si="9"/>
        <v>46.178571428571431</v>
      </c>
      <c r="Q143" t="s">
        <v>8325</v>
      </c>
      <c r="R143" t="s">
        <v>8328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1</v>
      </c>
      <c r="P144" s="7">
        <f t="shared" si="9"/>
        <v>10</v>
      </c>
      <c r="Q144" t="s">
        <v>8325</v>
      </c>
      <c r="R144" t="s">
        <v>8328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7" t="e">
        <f t="shared" si="9"/>
        <v>#DIV/0!</v>
      </c>
      <c r="Q145" t="s">
        <v>8325</v>
      </c>
      <c r="R145" t="s">
        <v>8328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7">
        <f t="shared" si="9"/>
        <v>55.945945945945944</v>
      </c>
      <c r="Q146" t="s">
        <v>8325</v>
      </c>
      <c r="R146" t="s">
        <v>8328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7">
        <f t="shared" si="9"/>
        <v>37.555555555555557</v>
      </c>
      <c r="Q147" t="s">
        <v>8325</v>
      </c>
      <c r="R147" t="s">
        <v>8328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7">
        <f t="shared" si="9"/>
        <v>38.333333333333336</v>
      </c>
      <c r="Q148" t="s">
        <v>8325</v>
      </c>
      <c r="R148" t="s">
        <v>8328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7" t="e">
        <f t="shared" si="9"/>
        <v>#DIV/0!</v>
      </c>
      <c r="Q149" t="s">
        <v>8325</v>
      </c>
      <c r="R149" t="s">
        <v>8328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1</v>
      </c>
      <c r="P150" s="7">
        <f t="shared" si="9"/>
        <v>20</v>
      </c>
      <c r="Q150" t="s">
        <v>8325</v>
      </c>
      <c r="R150" t="s">
        <v>8328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7">
        <f t="shared" si="9"/>
        <v>15.333333333333334</v>
      </c>
      <c r="Q151" t="s">
        <v>8325</v>
      </c>
      <c r="R151" t="s">
        <v>8328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24</v>
      </c>
      <c r="P152" s="7">
        <f t="shared" si="9"/>
        <v>449.43283582089555</v>
      </c>
      <c r="Q152" t="s">
        <v>8325</v>
      </c>
      <c r="R152" t="s">
        <v>8328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1</v>
      </c>
      <c r="P153" s="7">
        <f t="shared" si="9"/>
        <v>28</v>
      </c>
      <c r="Q153" t="s">
        <v>8325</v>
      </c>
      <c r="R153" t="s">
        <v>8328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1</v>
      </c>
      <c r="P154" s="7">
        <f t="shared" si="9"/>
        <v>15</v>
      </c>
      <c r="Q154" t="s">
        <v>8325</v>
      </c>
      <c r="R154" t="s">
        <v>8328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7">
        <f t="shared" si="9"/>
        <v>35.9</v>
      </c>
      <c r="Q155" t="s">
        <v>8325</v>
      </c>
      <c r="R155" t="s">
        <v>8328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7">
        <f t="shared" si="9"/>
        <v>13.333333333333334</v>
      </c>
      <c r="Q156" t="s">
        <v>8325</v>
      </c>
      <c r="R156" t="s">
        <v>8328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1</v>
      </c>
      <c r="P157" s="7">
        <f t="shared" si="9"/>
        <v>20.25</v>
      </c>
      <c r="Q157" t="s">
        <v>8325</v>
      </c>
      <c r="R157" t="s">
        <v>8328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6</v>
      </c>
      <c r="P158" s="7">
        <f t="shared" si="9"/>
        <v>119</v>
      </c>
      <c r="Q158" t="s">
        <v>8325</v>
      </c>
      <c r="R158" t="s">
        <v>8328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1</v>
      </c>
      <c r="P159" s="7">
        <f t="shared" si="9"/>
        <v>4</v>
      </c>
      <c r="Q159" t="s">
        <v>8325</v>
      </c>
      <c r="R159" t="s">
        <v>8328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7" t="e">
        <f t="shared" si="9"/>
        <v>#DIV/0!</v>
      </c>
      <c r="Q160" t="s">
        <v>8325</v>
      </c>
      <c r="R160" t="s">
        <v>8328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1</v>
      </c>
      <c r="P161" s="7">
        <f t="shared" si="9"/>
        <v>10</v>
      </c>
      <c r="Q161" t="s">
        <v>8325</v>
      </c>
      <c r="R161" t="s">
        <v>8328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7" t="e">
        <f t="shared" si="9"/>
        <v>#DIV/0!</v>
      </c>
      <c r="Q162" t="s">
        <v>8325</v>
      </c>
      <c r="R162" t="s">
        <v>8329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1</v>
      </c>
      <c r="P163" s="7">
        <f t="shared" si="9"/>
        <v>5</v>
      </c>
      <c r="Q163" t="s">
        <v>8325</v>
      </c>
      <c r="R163" t="s">
        <v>8329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7">
        <f t="shared" si="9"/>
        <v>43.5</v>
      </c>
      <c r="Q164" t="s">
        <v>8325</v>
      </c>
      <c r="R164" t="s">
        <v>8329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7" t="e">
        <f t="shared" si="9"/>
        <v>#DIV/0!</v>
      </c>
      <c r="Q165" t="s">
        <v>8325</v>
      </c>
      <c r="R165" t="s">
        <v>8329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7">
        <f t="shared" si="9"/>
        <v>91.428571428571431</v>
      </c>
      <c r="Q166" t="s">
        <v>8325</v>
      </c>
      <c r="R166" t="s">
        <v>8329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7" t="e">
        <f t="shared" si="9"/>
        <v>#DIV/0!</v>
      </c>
      <c r="Q167" t="s">
        <v>8325</v>
      </c>
      <c r="R167" t="s">
        <v>8329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7">
        <f t="shared" si="9"/>
        <v>3000</v>
      </c>
      <c r="Q168" t="s">
        <v>8325</v>
      </c>
      <c r="R168" t="s">
        <v>8329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1</v>
      </c>
      <c r="P169" s="7">
        <f t="shared" si="9"/>
        <v>5.5</v>
      </c>
      <c r="Q169" t="s">
        <v>8325</v>
      </c>
      <c r="R169" t="s">
        <v>8329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5</v>
      </c>
      <c r="P170" s="7">
        <f t="shared" si="9"/>
        <v>108.33333333333333</v>
      </c>
      <c r="Q170" t="s">
        <v>8325</v>
      </c>
      <c r="R170" t="s">
        <v>8329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23</v>
      </c>
      <c r="P171" s="7">
        <f t="shared" si="9"/>
        <v>56</v>
      </c>
      <c r="Q171" t="s">
        <v>8325</v>
      </c>
      <c r="R171" t="s">
        <v>8329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4</v>
      </c>
      <c r="P172" s="7">
        <f t="shared" si="9"/>
        <v>32.5</v>
      </c>
      <c r="Q172" t="s">
        <v>8325</v>
      </c>
      <c r="R172" t="s">
        <v>8329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1</v>
      </c>
      <c r="P173" s="7">
        <f t="shared" si="9"/>
        <v>1</v>
      </c>
      <c r="Q173" t="s">
        <v>8325</v>
      </c>
      <c r="R173" t="s">
        <v>8329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7" t="e">
        <f t="shared" si="9"/>
        <v>#DIV/0!</v>
      </c>
      <c r="Q174" t="s">
        <v>8325</v>
      </c>
      <c r="R174" t="s">
        <v>8329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7" t="e">
        <f t="shared" si="9"/>
        <v>#DIV/0!</v>
      </c>
      <c r="Q175" t="s">
        <v>8325</v>
      </c>
      <c r="R175" t="s">
        <v>8329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7" t="e">
        <f t="shared" si="9"/>
        <v>#DIV/0!</v>
      </c>
      <c r="Q176" t="s">
        <v>8325</v>
      </c>
      <c r="R176" t="s">
        <v>8329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7</v>
      </c>
      <c r="P177" s="7">
        <f t="shared" si="9"/>
        <v>49.884615384615387</v>
      </c>
      <c r="Q177" t="s">
        <v>8325</v>
      </c>
      <c r="R177" t="s">
        <v>8329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7" t="e">
        <f t="shared" si="9"/>
        <v>#DIV/0!</v>
      </c>
      <c r="Q178" t="s">
        <v>8325</v>
      </c>
      <c r="R178" t="s">
        <v>8329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7">
        <f t="shared" si="9"/>
        <v>25.714285714285715</v>
      </c>
      <c r="Q179" t="s">
        <v>8325</v>
      </c>
      <c r="R179" t="s">
        <v>8329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7" t="e">
        <f t="shared" si="9"/>
        <v>#DIV/0!</v>
      </c>
      <c r="Q180" t="s">
        <v>8325</v>
      </c>
      <c r="R180" t="s">
        <v>8329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7">
        <f t="shared" si="9"/>
        <v>100</v>
      </c>
      <c r="Q181" t="s">
        <v>8325</v>
      </c>
      <c r="R181" t="s">
        <v>8329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34</v>
      </c>
      <c r="P182" s="7">
        <f t="shared" si="9"/>
        <v>30.846153846153847</v>
      </c>
      <c r="Q182" t="s">
        <v>8325</v>
      </c>
      <c r="R182" t="s">
        <v>8329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22</v>
      </c>
      <c r="P183" s="7">
        <f t="shared" si="9"/>
        <v>180.5</v>
      </c>
      <c r="Q183" t="s">
        <v>8325</v>
      </c>
      <c r="R183" t="s">
        <v>8329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7" t="e">
        <f t="shared" si="9"/>
        <v>#DIV/0!</v>
      </c>
      <c r="Q184" t="s">
        <v>8325</v>
      </c>
      <c r="R184" t="s">
        <v>8329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7">
        <f t="shared" si="9"/>
        <v>373.5</v>
      </c>
      <c r="Q185" t="s">
        <v>8325</v>
      </c>
      <c r="R185" t="s">
        <v>8329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4</v>
      </c>
      <c r="P186" s="7">
        <f t="shared" si="9"/>
        <v>25.5</v>
      </c>
      <c r="Q186" t="s">
        <v>8325</v>
      </c>
      <c r="R186" t="s">
        <v>8329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7">
        <f t="shared" si="9"/>
        <v>220</v>
      </c>
      <c r="Q187" t="s">
        <v>8325</v>
      </c>
      <c r="R187" t="s">
        <v>8329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7" t="e">
        <f t="shared" si="9"/>
        <v>#DIV/0!</v>
      </c>
      <c r="Q188" t="s">
        <v>8325</v>
      </c>
      <c r="R188" t="s">
        <v>8329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7">
        <f t="shared" si="9"/>
        <v>160</v>
      </c>
      <c r="Q189" t="s">
        <v>8325</v>
      </c>
      <c r="R189" t="s">
        <v>8329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7" t="e">
        <f t="shared" si="9"/>
        <v>#DIV/0!</v>
      </c>
      <c r="Q190" t="s">
        <v>8325</v>
      </c>
      <c r="R190" t="s">
        <v>8329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1</v>
      </c>
      <c r="P191" s="7">
        <f t="shared" si="9"/>
        <v>69</v>
      </c>
      <c r="Q191" t="s">
        <v>8325</v>
      </c>
      <c r="R191" t="s">
        <v>8329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1</v>
      </c>
      <c r="P192" s="7">
        <f t="shared" si="9"/>
        <v>50</v>
      </c>
      <c r="Q192" t="s">
        <v>8325</v>
      </c>
      <c r="R192" t="s">
        <v>8329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7">
        <f t="shared" si="9"/>
        <v>83.333333333333329</v>
      </c>
      <c r="Q193" t="s">
        <v>8325</v>
      </c>
      <c r="R193" t="s">
        <v>8329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</v>
      </c>
      <c r="P194" s="7">
        <f t="shared" si="9"/>
        <v>5.666666666666667</v>
      </c>
      <c r="Q194" t="s">
        <v>8325</v>
      </c>
      <c r="R194" t="s">
        <v>8329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ROUNDUP(100*(E195/D195),0)</f>
        <v>0</v>
      </c>
      <c r="P195" s="7" t="e">
        <f t="shared" ref="P195:P258" si="13">E195/L195</f>
        <v>#DIV/0!</v>
      </c>
      <c r="Q195" t="s">
        <v>8325</v>
      </c>
      <c r="R195" t="s">
        <v>8329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1</v>
      </c>
      <c r="P196" s="7">
        <f t="shared" si="13"/>
        <v>1</v>
      </c>
      <c r="Q196" t="s">
        <v>8325</v>
      </c>
      <c r="R196" t="s">
        <v>8329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7" t="e">
        <f t="shared" si="13"/>
        <v>#DIV/0!</v>
      </c>
      <c r="Q197" t="s">
        <v>8325</v>
      </c>
      <c r="R197" t="s">
        <v>8329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7">
        <f t="shared" si="13"/>
        <v>77.10526315789474</v>
      </c>
      <c r="Q198" t="s">
        <v>8325</v>
      </c>
      <c r="R198" t="s">
        <v>8329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11</v>
      </c>
      <c r="P199" s="7">
        <f t="shared" si="13"/>
        <v>32.75</v>
      </c>
      <c r="Q199" t="s">
        <v>8325</v>
      </c>
      <c r="R199" t="s">
        <v>8329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2</v>
      </c>
      <c r="P200" s="7">
        <f t="shared" si="13"/>
        <v>46.5</v>
      </c>
      <c r="Q200" t="s">
        <v>8325</v>
      </c>
      <c r="R200" t="s">
        <v>8329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7" t="e">
        <f t="shared" si="13"/>
        <v>#DIV/0!</v>
      </c>
      <c r="Q201" t="s">
        <v>8325</v>
      </c>
      <c r="R201" t="s">
        <v>8329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27</v>
      </c>
      <c r="P202" s="7">
        <f t="shared" si="13"/>
        <v>87.308333333333337</v>
      </c>
      <c r="Q202" t="s">
        <v>8325</v>
      </c>
      <c r="R202" t="s">
        <v>8329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59</v>
      </c>
      <c r="P203" s="7">
        <f t="shared" si="13"/>
        <v>54.285714285714285</v>
      </c>
      <c r="Q203" t="s">
        <v>8325</v>
      </c>
      <c r="R203" t="s">
        <v>8329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7" t="e">
        <f t="shared" si="13"/>
        <v>#DIV/0!</v>
      </c>
      <c r="Q204" t="s">
        <v>8325</v>
      </c>
      <c r="R204" t="s">
        <v>8329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7">
        <f t="shared" si="13"/>
        <v>93.25</v>
      </c>
      <c r="Q205" t="s">
        <v>8325</v>
      </c>
      <c r="R205" t="s">
        <v>8329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7">
        <f t="shared" si="13"/>
        <v>117.68368136117556</v>
      </c>
      <c r="Q206" t="s">
        <v>8325</v>
      </c>
      <c r="R206" t="s">
        <v>8329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17</v>
      </c>
      <c r="P207" s="7">
        <f t="shared" si="13"/>
        <v>76.470588235294116</v>
      </c>
      <c r="Q207" t="s">
        <v>8325</v>
      </c>
      <c r="R207" t="s">
        <v>8329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7" t="e">
        <f t="shared" si="13"/>
        <v>#DIV/0!</v>
      </c>
      <c r="Q208" t="s">
        <v>8325</v>
      </c>
      <c r="R208" t="s">
        <v>8329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16</v>
      </c>
      <c r="P209" s="7">
        <f t="shared" si="13"/>
        <v>163.84615384615384</v>
      </c>
      <c r="Q209" t="s">
        <v>8325</v>
      </c>
      <c r="R209" t="s">
        <v>8329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7" t="e">
        <f t="shared" si="13"/>
        <v>#DIV/0!</v>
      </c>
      <c r="Q210" t="s">
        <v>8325</v>
      </c>
      <c r="R210" t="s">
        <v>8329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7" t="e">
        <f t="shared" si="13"/>
        <v>#DIV/0!</v>
      </c>
      <c r="Q211" t="s">
        <v>8325</v>
      </c>
      <c r="R211" t="s">
        <v>8329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26</v>
      </c>
      <c r="P212" s="7">
        <f t="shared" si="13"/>
        <v>91.818181818181813</v>
      </c>
      <c r="Q212" t="s">
        <v>8325</v>
      </c>
      <c r="R212" t="s">
        <v>8329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7">
        <f t="shared" si="13"/>
        <v>185.83333333333334</v>
      </c>
      <c r="Q213" t="s">
        <v>8325</v>
      </c>
      <c r="R213" t="s">
        <v>8329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</v>
      </c>
      <c r="P214" s="7">
        <f t="shared" si="13"/>
        <v>1</v>
      </c>
      <c r="Q214" t="s">
        <v>8325</v>
      </c>
      <c r="R214" t="s">
        <v>8329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1</v>
      </c>
      <c r="P215" s="7">
        <f t="shared" si="13"/>
        <v>20</v>
      </c>
      <c r="Q215" t="s">
        <v>8325</v>
      </c>
      <c r="R215" t="s">
        <v>8329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1</v>
      </c>
      <c r="P216" s="7">
        <f t="shared" si="13"/>
        <v>1</v>
      </c>
      <c r="Q216" t="s">
        <v>8325</v>
      </c>
      <c r="R216" t="s">
        <v>8329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1</v>
      </c>
      <c r="P217" s="7">
        <f t="shared" si="13"/>
        <v>10</v>
      </c>
      <c r="Q217" t="s">
        <v>8325</v>
      </c>
      <c r="R217" t="s">
        <v>8329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7">
        <f t="shared" si="13"/>
        <v>331.53833333333336</v>
      </c>
      <c r="Q218" t="s">
        <v>8325</v>
      </c>
      <c r="R218" t="s">
        <v>8329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7">
        <f t="shared" si="13"/>
        <v>314.28947368421052</v>
      </c>
      <c r="Q219" t="s">
        <v>8325</v>
      </c>
      <c r="R219" t="s">
        <v>8329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7">
        <f t="shared" si="13"/>
        <v>100</v>
      </c>
      <c r="Q220" t="s">
        <v>8325</v>
      </c>
      <c r="R220" t="s">
        <v>8329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7">
        <f t="shared" si="13"/>
        <v>115.98684210526316</v>
      </c>
      <c r="Q221" t="s">
        <v>8325</v>
      </c>
      <c r="R221" t="s">
        <v>8329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7">
        <f t="shared" si="13"/>
        <v>120</v>
      </c>
      <c r="Q222" t="s">
        <v>8325</v>
      </c>
      <c r="R222" t="s">
        <v>8329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7" t="e">
        <f t="shared" si="13"/>
        <v>#DIV/0!</v>
      </c>
      <c r="Q223" t="s">
        <v>8325</v>
      </c>
      <c r="R223" t="s">
        <v>8329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7">
        <f t="shared" si="13"/>
        <v>65</v>
      </c>
      <c r="Q224" t="s">
        <v>8325</v>
      </c>
      <c r="R224" t="s">
        <v>8329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7" t="e">
        <f t="shared" si="13"/>
        <v>#DIV/0!</v>
      </c>
      <c r="Q225" t="s">
        <v>8325</v>
      </c>
      <c r="R225" t="s">
        <v>8329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7" t="e">
        <f t="shared" si="13"/>
        <v>#DIV/0!</v>
      </c>
      <c r="Q226" t="s">
        <v>8325</v>
      </c>
      <c r="R226" t="s">
        <v>8329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7" t="e">
        <f t="shared" si="13"/>
        <v>#DIV/0!</v>
      </c>
      <c r="Q227" t="s">
        <v>8325</v>
      </c>
      <c r="R227" t="s">
        <v>8329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7">
        <f t="shared" si="13"/>
        <v>125</v>
      </c>
      <c r="Q228" t="s">
        <v>8325</v>
      </c>
      <c r="R228" t="s">
        <v>8329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7" t="e">
        <f t="shared" si="13"/>
        <v>#DIV/0!</v>
      </c>
      <c r="Q229" t="s">
        <v>8325</v>
      </c>
      <c r="R229" t="s">
        <v>8329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7" t="e">
        <f t="shared" si="13"/>
        <v>#DIV/0!</v>
      </c>
      <c r="Q230" t="s">
        <v>8325</v>
      </c>
      <c r="R230" t="s">
        <v>8329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7" t="e">
        <f t="shared" si="13"/>
        <v>#DIV/0!</v>
      </c>
      <c r="Q231" t="s">
        <v>8325</v>
      </c>
      <c r="R231" t="s">
        <v>8329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1</v>
      </c>
      <c r="P232" s="7">
        <f t="shared" si="13"/>
        <v>30</v>
      </c>
      <c r="Q232" t="s">
        <v>8325</v>
      </c>
      <c r="R232" t="s">
        <v>8329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7" t="e">
        <f t="shared" si="13"/>
        <v>#DIV/0!</v>
      </c>
      <c r="Q233" t="s">
        <v>8325</v>
      </c>
      <c r="R233" t="s">
        <v>8329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7">
        <f t="shared" si="13"/>
        <v>15.714285714285714</v>
      </c>
      <c r="Q234" t="s">
        <v>8325</v>
      </c>
      <c r="R234" t="s">
        <v>8329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7" t="e">
        <f t="shared" si="13"/>
        <v>#DIV/0!</v>
      </c>
      <c r="Q235" t="s">
        <v>8325</v>
      </c>
      <c r="R235" t="s">
        <v>8329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41</v>
      </c>
      <c r="P236" s="7">
        <f t="shared" si="13"/>
        <v>80.2</v>
      </c>
      <c r="Q236" t="s">
        <v>8325</v>
      </c>
      <c r="R236" t="s">
        <v>8329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7" t="e">
        <f t="shared" si="13"/>
        <v>#DIV/0!</v>
      </c>
      <c r="Q237" t="s">
        <v>8325</v>
      </c>
      <c r="R237" t="s">
        <v>8329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7" t="e">
        <f t="shared" si="13"/>
        <v>#DIV/0!</v>
      </c>
      <c r="Q238" t="s">
        <v>8325</v>
      </c>
      <c r="R238" t="s">
        <v>8329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1</v>
      </c>
      <c r="P239" s="7">
        <f t="shared" si="13"/>
        <v>50</v>
      </c>
      <c r="Q239" t="s">
        <v>8325</v>
      </c>
      <c r="R239" t="s">
        <v>8329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7" t="e">
        <f t="shared" si="13"/>
        <v>#DIV/0!</v>
      </c>
      <c r="Q240" t="s">
        <v>8325</v>
      </c>
      <c r="R240" t="s">
        <v>8329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7">
        <f t="shared" si="13"/>
        <v>50</v>
      </c>
      <c r="Q241" t="s">
        <v>8325</v>
      </c>
      <c r="R241" t="s">
        <v>8329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7">
        <f t="shared" si="13"/>
        <v>117.84759124087591</v>
      </c>
      <c r="Q242" t="s">
        <v>8325</v>
      </c>
      <c r="R242" t="s">
        <v>8330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7">
        <f t="shared" si="13"/>
        <v>109.04255319148936</v>
      </c>
      <c r="Q243" t="s">
        <v>8325</v>
      </c>
      <c r="R243" t="s">
        <v>8330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114</v>
      </c>
      <c r="P244" s="7">
        <f t="shared" si="13"/>
        <v>73.019801980198025</v>
      </c>
      <c r="Q244" t="s">
        <v>8325</v>
      </c>
      <c r="R244" t="s">
        <v>8330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7">
        <f t="shared" si="13"/>
        <v>78.195121951219505</v>
      </c>
      <c r="Q245" t="s">
        <v>8325</v>
      </c>
      <c r="R245" t="s">
        <v>8330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7">
        <f t="shared" si="13"/>
        <v>47.398809523809526</v>
      </c>
      <c r="Q246" t="s">
        <v>8325</v>
      </c>
      <c r="R246" t="s">
        <v>8330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7">
        <f t="shared" si="13"/>
        <v>54.020833333333336</v>
      </c>
      <c r="Q247" t="s">
        <v>8325</v>
      </c>
      <c r="R247" t="s">
        <v>8330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306</v>
      </c>
      <c r="P248" s="7">
        <f t="shared" si="13"/>
        <v>68.488789237668158</v>
      </c>
      <c r="Q248" t="s">
        <v>8325</v>
      </c>
      <c r="R248" t="s">
        <v>8330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135</v>
      </c>
      <c r="P249" s="7">
        <f t="shared" si="13"/>
        <v>108.14516129032258</v>
      </c>
      <c r="Q249" t="s">
        <v>8325</v>
      </c>
      <c r="R249" t="s">
        <v>8330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102</v>
      </c>
      <c r="P250" s="7">
        <f t="shared" si="13"/>
        <v>589.95205479452056</v>
      </c>
      <c r="Q250" t="s">
        <v>8325</v>
      </c>
      <c r="R250" t="s">
        <v>8330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7">
        <f t="shared" si="13"/>
        <v>48.051063829787232</v>
      </c>
      <c r="Q251" t="s">
        <v>8325</v>
      </c>
      <c r="R251" t="s">
        <v>8330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7">
        <f t="shared" si="13"/>
        <v>72.482837528604122</v>
      </c>
      <c r="Q252" t="s">
        <v>8325</v>
      </c>
      <c r="R252" t="s">
        <v>8330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7">
        <f t="shared" si="13"/>
        <v>57.077922077922075</v>
      </c>
      <c r="Q253" t="s">
        <v>8325</v>
      </c>
      <c r="R253" t="s">
        <v>8330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7">
        <f t="shared" si="13"/>
        <v>85.444444444444443</v>
      </c>
      <c r="Q254" t="s">
        <v>8325</v>
      </c>
      <c r="R254" t="s">
        <v>8330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7">
        <f t="shared" si="13"/>
        <v>215.85714285714286</v>
      </c>
      <c r="Q255" t="s">
        <v>8325</v>
      </c>
      <c r="R255" t="s">
        <v>8330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7">
        <f t="shared" si="13"/>
        <v>89.38643312101911</v>
      </c>
      <c r="Q256" t="s">
        <v>8325</v>
      </c>
      <c r="R256" t="s">
        <v>8330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7">
        <f t="shared" si="13"/>
        <v>45.418404255319146</v>
      </c>
      <c r="Q257" t="s">
        <v>8325</v>
      </c>
      <c r="R257" t="s">
        <v>8330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140</v>
      </c>
      <c r="P258" s="7">
        <f t="shared" si="13"/>
        <v>65.756363636363631</v>
      </c>
      <c r="Q258" t="s">
        <v>8325</v>
      </c>
      <c r="R258" t="s">
        <v>8330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ROUNDUP(100*(E259/D259),0)</f>
        <v>107</v>
      </c>
      <c r="P259" s="7">
        <f t="shared" ref="P259:P322" si="17">E259/L259</f>
        <v>66.70405357142856</v>
      </c>
      <c r="Q259" t="s">
        <v>8325</v>
      </c>
      <c r="R259" t="s">
        <v>8330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192</v>
      </c>
      <c r="P260" s="7">
        <f t="shared" si="17"/>
        <v>83.345930232558146</v>
      </c>
      <c r="Q260" t="s">
        <v>8325</v>
      </c>
      <c r="R260" t="s">
        <v>8330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7">
        <f t="shared" si="17"/>
        <v>105.04609341825902</v>
      </c>
      <c r="Q261" t="s">
        <v>8325</v>
      </c>
      <c r="R261" t="s">
        <v>8330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107</v>
      </c>
      <c r="P262" s="7">
        <f t="shared" si="17"/>
        <v>120.90909090909091</v>
      </c>
      <c r="Q262" t="s">
        <v>8325</v>
      </c>
      <c r="R262" t="s">
        <v>8330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108</v>
      </c>
      <c r="P263" s="7">
        <f t="shared" si="17"/>
        <v>97.63636363636364</v>
      </c>
      <c r="Q263" t="s">
        <v>8325</v>
      </c>
      <c r="R263" t="s">
        <v>8330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7">
        <f t="shared" si="17"/>
        <v>41.379310344827587</v>
      </c>
      <c r="Q264" t="s">
        <v>8325</v>
      </c>
      <c r="R264" t="s">
        <v>8330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119</v>
      </c>
      <c r="P265" s="7">
        <f t="shared" si="17"/>
        <v>30.654485981308412</v>
      </c>
      <c r="Q265" t="s">
        <v>8325</v>
      </c>
      <c r="R265" t="s">
        <v>8330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119</v>
      </c>
      <c r="P266" s="7">
        <f t="shared" si="17"/>
        <v>64.945054945054949</v>
      </c>
      <c r="Q266" t="s">
        <v>8325</v>
      </c>
      <c r="R266" t="s">
        <v>8330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112</v>
      </c>
      <c r="P267" s="7">
        <f t="shared" si="17"/>
        <v>95.775862068965523</v>
      </c>
      <c r="Q267" t="s">
        <v>8325</v>
      </c>
      <c r="R267" t="s">
        <v>8330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7">
        <f t="shared" si="17"/>
        <v>40.416666666666664</v>
      </c>
      <c r="Q268" t="s">
        <v>8325</v>
      </c>
      <c r="R268" t="s">
        <v>8330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7">
        <f t="shared" si="17"/>
        <v>78.578424242424248</v>
      </c>
      <c r="Q269" t="s">
        <v>8325</v>
      </c>
      <c r="R269" t="s">
        <v>8330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112</v>
      </c>
      <c r="P270" s="7">
        <f t="shared" si="17"/>
        <v>50.18018018018018</v>
      </c>
      <c r="Q270" t="s">
        <v>8325</v>
      </c>
      <c r="R270" t="s">
        <v>8330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148</v>
      </c>
      <c r="P271" s="7">
        <f t="shared" si="17"/>
        <v>92.251735588972423</v>
      </c>
      <c r="Q271" t="s">
        <v>8325</v>
      </c>
      <c r="R271" t="s">
        <v>8330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7">
        <f t="shared" si="17"/>
        <v>57.540983606557376</v>
      </c>
      <c r="Q272" t="s">
        <v>8325</v>
      </c>
      <c r="R272" t="s">
        <v>8330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7">
        <f t="shared" si="17"/>
        <v>109.42160278745645</v>
      </c>
      <c r="Q273" t="s">
        <v>8325</v>
      </c>
      <c r="R273" t="s">
        <v>8330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178</v>
      </c>
      <c r="P274" s="7">
        <f t="shared" si="17"/>
        <v>81.892461538461546</v>
      </c>
      <c r="Q274" t="s">
        <v>8325</v>
      </c>
      <c r="R274" t="s">
        <v>8330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7">
        <f t="shared" si="17"/>
        <v>45.667711864406776</v>
      </c>
      <c r="Q275" t="s">
        <v>8325</v>
      </c>
      <c r="R275" t="s">
        <v>8330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7">
        <f t="shared" si="17"/>
        <v>55.221238938053098</v>
      </c>
      <c r="Q276" t="s">
        <v>8325</v>
      </c>
      <c r="R276" t="s">
        <v>8330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109</v>
      </c>
      <c r="P277" s="7">
        <f t="shared" si="17"/>
        <v>65.298192771084331</v>
      </c>
      <c r="Q277" t="s">
        <v>8325</v>
      </c>
      <c r="R277" t="s">
        <v>8330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7">
        <f t="shared" si="17"/>
        <v>95.225806451612897</v>
      </c>
      <c r="Q278" t="s">
        <v>8325</v>
      </c>
      <c r="R278" t="s">
        <v>8330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111</v>
      </c>
      <c r="P279" s="7">
        <f t="shared" si="17"/>
        <v>75.444794952681391</v>
      </c>
      <c r="Q279" t="s">
        <v>8325</v>
      </c>
      <c r="R279" t="s">
        <v>8330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151</v>
      </c>
      <c r="P280" s="7">
        <f t="shared" si="17"/>
        <v>97.816867469879512</v>
      </c>
      <c r="Q280" t="s">
        <v>8325</v>
      </c>
      <c r="R280" t="s">
        <v>8330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158</v>
      </c>
      <c r="P281" s="7">
        <f t="shared" si="17"/>
        <v>87.685606557377056</v>
      </c>
      <c r="Q281" t="s">
        <v>8325</v>
      </c>
      <c r="R281" t="s">
        <v>8330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157</v>
      </c>
      <c r="P282" s="7">
        <f t="shared" si="17"/>
        <v>54.748948106591868</v>
      </c>
      <c r="Q282" t="s">
        <v>8325</v>
      </c>
      <c r="R282" t="s">
        <v>8330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7">
        <f t="shared" si="17"/>
        <v>83.953417721518989</v>
      </c>
      <c r="Q283" t="s">
        <v>8325</v>
      </c>
      <c r="R283" t="s">
        <v>8330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102</v>
      </c>
      <c r="P284" s="7">
        <f t="shared" si="17"/>
        <v>254.38547486033519</v>
      </c>
      <c r="Q284" t="s">
        <v>8325</v>
      </c>
      <c r="R284" t="s">
        <v>8330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115</v>
      </c>
      <c r="P285" s="7">
        <f t="shared" si="17"/>
        <v>101.8269801980198</v>
      </c>
      <c r="Q285" t="s">
        <v>8325</v>
      </c>
      <c r="R285" t="s">
        <v>8330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7">
        <f t="shared" si="17"/>
        <v>55.066394736842106</v>
      </c>
      <c r="Q286" t="s">
        <v>8325</v>
      </c>
      <c r="R286" t="s">
        <v>8330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7">
        <f t="shared" si="17"/>
        <v>56.901438721136763</v>
      </c>
      <c r="Q287" t="s">
        <v>8325</v>
      </c>
      <c r="R287" t="s">
        <v>8330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110</v>
      </c>
      <c r="P288" s="7">
        <f t="shared" si="17"/>
        <v>121.28148148148148</v>
      </c>
      <c r="Q288" t="s">
        <v>8325</v>
      </c>
      <c r="R288" t="s">
        <v>8330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177</v>
      </c>
      <c r="P289" s="7">
        <f t="shared" si="17"/>
        <v>91.189655172413794</v>
      </c>
      <c r="Q289" t="s">
        <v>8325</v>
      </c>
      <c r="R289" t="s">
        <v>8330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104</v>
      </c>
      <c r="P290" s="7">
        <f t="shared" si="17"/>
        <v>115.44812080536913</v>
      </c>
      <c r="Q290" t="s">
        <v>8325</v>
      </c>
      <c r="R290" t="s">
        <v>8330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7">
        <f t="shared" si="17"/>
        <v>67.771551724137936</v>
      </c>
      <c r="Q291" t="s">
        <v>8325</v>
      </c>
      <c r="R291" t="s">
        <v>8330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7">
        <f t="shared" si="17"/>
        <v>28.576190476190476</v>
      </c>
      <c r="Q292" t="s">
        <v>8325</v>
      </c>
      <c r="R292" t="s">
        <v>8330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121</v>
      </c>
      <c r="P293" s="7">
        <f t="shared" si="17"/>
        <v>46.8828125</v>
      </c>
      <c r="Q293" t="s">
        <v>8325</v>
      </c>
      <c r="R293" t="s">
        <v>8330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7">
        <f t="shared" si="17"/>
        <v>154.42231237322514</v>
      </c>
      <c r="Q294" t="s">
        <v>8325</v>
      </c>
      <c r="R294" t="s">
        <v>8330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102</v>
      </c>
      <c r="P295" s="7">
        <f t="shared" si="17"/>
        <v>201.22137404580153</v>
      </c>
      <c r="Q295" t="s">
        <v>8325</v>
      </c>
      <c r="R295" t="s">
        <v>8330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7">
        <f t="shared" si="17"/>
        <v>100</v>
      </c>
      <c r="Q296" t="s">
        <v>8325</v>
      </c>
      <c r="R296" t="s">
        <v>8330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134</v>
      </c>
      <c r="P297" s="7">
        <f t="shared" si="17"/>
        <v>100.08204511278196</v>
      </c>
      <c r="Q297" t="s">
        <v>8325</v>
      </c>
      <c r="R297" t="s">
        <v>8330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7">
        <f t="shared" si="17"/>
        <v>230.08953488372092</v>
      </c>
      <c r="Q298" t="s">
        <v>8325</v>
      </c>
      <c r="R298" t="s">
        <v>8330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7">
        <f t="shared" si="17"/>
        <v>141.74647887323943</v>
      </c>
      <c r="Q299" t="s">
        <v>8325</v>
      </c>
      <c r="R299" t="s">
        <v>8330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7">
        <f t="shared" si="17"/>
        <v>56.344351395730705</v>
      </c>
      <c r="Q300" t="s">
        <v>8325</v>
      </c>
      <c r="R300" t="s">
        <v>8330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7">
        <f t="shared" si="17"/>
        <v>73.341188524590166</v>
      </c>
      <c r="Q301" t="s">
        <v>8325</v>
      </c>
      <c r="R301" t="s">
        <v>8330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7">
        <f t="shared" si="17"/>
        <v>85.337785234899329</v>
      </c>
      <c r="Q302" t="s">
        <v>8325</v>
      </c>
      <c r="R302" t="s">
        <v>8330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7">
        <f t="shared" si="17"/>
        <v>61.496215139442228</v>
      </c>
      <c r="Q303" t="s">
        <v>8325</v>
      </c>
      <c r="R303" t="s">
        <v>8330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101</v>
      </c>
      <c r="P304" s="7">
        <f t="shared" si="17"/>
        <v>93.018518518518519</v>
      </c>
      <c r="Q304" t="s">
        <v>8325</v>
      </c>
      <c r="R304" t="s">
        <v>8330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138</v>
      </c>
      <c r="P305" s="7">
        <f t="shared" si="17"/>
        <v>50.292682926829265</v>
      </c>
      <c r="Q305" t="s">
        <v>8325</v>
      </c>
      <c r="R305" t="s">
        <v>8330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7">
        <f t="shared" si="17"/>
        <v>106.43243243243244</v>
      </c>
      <c r="Q306" t="s">
        <v>8325</v>
      </c>
      <c r="R306" t="s">
        <v>8330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131</v>
      </c>
      <c r="P307" s="7">
        <f t="shared" si="17"/>
        <v>51.719576719576722</v>
      </c>
      <c r="Q307" t="s">
        <v>8325</v>
      </c>
      <c r="R307" t="s">
        <v>8330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7">
        <f t="shared" si="17"/>
        <v>36.612499999999997</v>
      </c>
      <c r="Q308" t="s">
        <v>8325</v>
      </c>
      <c r="R308" t="s">
        <v>8330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112</v>
      </c>
      <c r="P309" s="7">
        <f t="shared" si="17"/>
        <v>42.517361111111114</v>
      </c>
      <c r="Q309" t="s">
        <v>8325</v>
      </c>
      <c r="R309" t="s">
        <v>8330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7">
        <f t="shared" si="17"/>
        <v>62.712871287128714</v>
      </c>
      <c r="Q310" t="s">
        <v>8325</v>
      </c>
      <c r="R310" t="s">
        <v>8330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7">
        <f t="shared" si="17"/>
        <v>89.957983193277315</v>
      </c>
      <c r="Q311" t="s">
        <v>8325</v>
      </c>
      <c r="R311" t="s">
        <v>8330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105</v>
      </c>
      <c r="P312" s="7">
        <f t="shared" si="17"/>
        <v>28.924722222222222</v>
      </c>
      <c r="Q312" t="s">
        <v>8325</v>
      </c>
      <c r="R312" t="s">
        <v>8330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105</v>
      </c>
      <c r="P313" s="7">
        <f t="shared" si="17"/>
        <v>138.8022</v>
      </c>
      <c r="Q313" t="s">
        <v>8325</v>
      </c>
      <c r="R313" t="s">
        <v>8330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7">
        <f t="shared" si="17"/>
        <v>61.301369863013697</v>
      </c>
      <c r="Q314" t="s">
        <v>8325</v>
      </c>
      <c r="R314" t="s">
        <v>8330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7">
        <f t="shared" si="17"/>
        <v>80.202702702702709</v>
      </c>
      <c r="Q315" t="s">
        <v>8325</v>
      </c>
      <c r="R315" t="s">
        <v>8330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386</v>
      </c>
      <c r="P316" s="7">
        <f t="shared" si="17"/>
        <v>32.095833333333331</v>
      </c>
      <c r="Q316" t="s">
        <v>8325</v>
      </c>
      <c r="R316" t="s">
        <v>8330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102</v>
      </c>
      <c r="P317" s="7">
        <f t="shared" si="17"/>
        <v>200.88888888888889</v>
      </c>
      <c r="Q317" t="s">
        <v>8325</v>
      </c>
      <c r="R317" t="s">
        <v>8330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7">
        <f t="shared" si="17"/>
        <v>108.01265822784811</v>
      </c>
      <c r="Q318" t="s">
        <v>8325</v>
      </c>
      <c r="R318" t="s">
        <v>8330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7">
        <f t="shared" si="17"/>
        <v>95.699367088607602</v>
      </c>
      <c r="Q319" t="s">
        <v>8325</v>
      </c>
      <c r="R319" t="s">
        <v>8330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284</v>
      </c>
      <c r="P320" s="7">
        <f t="shared" si="17"/>
        <v>49.880281690140848</v>
      </c>
      <c r="Q320" t="s">
        <v>8325</v>
      </c>
      <c r="R320" t="s">
        <v>8330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7">
        <f t="shared" si="17"/>
        <v>110.47058823529412</v>
      </c>
      <c r="Q321" t="s">
        <v>8325</v>
      </c>
      <c r="R321" t="s">
        <v>8330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7">
        <f t="shared" si="17"/>
        <v>134.91139240506328</v>
      </c>
      <c r="Q322" t="s">
        <v>8325</v>
      </c>
      <c r="R322" t="s">
        <v>8330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ROUNDUP(100*(E323/D323),0)</f>
        <v>103</v>
      </c>
      <c r="P323" s="7">
        <f t="shared" ref="P323:P386" si="21">E323/L323</f>
        <v>106.62314540059347</v>
      </c>
      <c r="Q323" t="s">
        <v>8325</v>
      </c>
      <c r="R323" t="s">
        <v>8330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7">
        <f t="shared" si="21"/>
        <v>145.04301075268816</v>
      </c>
      <c r="Q324" t="s">
        <v>8325</v>
      </c>
      <c r="R324" t="s">
        <v>8330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124</v>
      </c>
      <c r="P325" s="7">
        <f t="shared" si="21"/>
        <v>114.58620689655173</v>
      </c>
      <c r="Q325" t="s">
        <v>8325</v>
      </c>
      <c r="R325" t="s">
        <v>8330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7">
        <f t="shared" si="21"/>
        <v>105.3170731707317</v>
      </c>
      <c r="Q326" t="s">
        <v>8325</v>
      </c>
      <c r="R326" t="s">
        <v>8330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105</v>
      </c>
      <c r="P327" s="7">
        <f t="shared" si="21"/>
        <v>70.921195652173907</v>
      </c>
      <c r="Q327" t="s">
        <v>8325</v>
      </c>
      <c r="R327" t="s">
        <v>8330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7">
        <f t="shared" si="21"/>
        <v>147.17167680278018</v>
      </c>
      <c r="Q328" t="s">
        <v>8325</v>
      </c>
      <c r="R328" t="s">
        <v>8330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137</v>
      </c>
      <c r="P329" s="7">
        <f t="shared" si="21"/>
        <v>160.47058823529412</v>
      </c>
      <c r="Q329" t="s">
        <v>8325</v>
      </c>
      <c r="R329" t="s">
        <v>8330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7">
        <f t="shared" si="21"/>
        <v>156.04578313253012</v>
      </c>
      <c r="Q330" t="s">
        <v>8325</v>
      </c>
      <c r="R330" t="s">
        <v>8330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7">
        <f t="shared" si="21"/>
        <v>63.17365269461078</v>
      </c>
      <c r="Q331" t="s">
        <v>8325</v>
      </c>
      <c r="R331" t="s">
        <v>8330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7">
        <f t="shared" si="21"/>
        <v>104.82352941176471</v>
      </c>
      <c r="Q332" t="s">
        <v>8325</v>
      </c>
      <c r="R332" t="s">
        <v>8330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7">
        <f t="shared" si="21"/>
        <v>97.356164383561648</v>
      </c>
      <c r="Q333" t="s">
        <v>8325</v>
      </c>
      <c r="R333" t="s">
        <v>8330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114</v>
      </c>
      <c r="P334" s="7">
        <f t="shared" si="21"/>
        <v>203.63063063063063</v>
      </c>
      <c r="Q334" t="s">
        <v>8325</v>
      </c>
      <c r="R334" t="s">
        <v>8330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126</v>
      </c>
      <c r="P335" s="7">
        <f t="shared" si="21"/>
        <v>188.31203007518798</v>
      </c>
      <c r="Q335" t="s">
        <v>8325</v>
      </c>
      <c r="R335" t="s">
        <v>8330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102</v>
      </c>
      <c r="P336" s="7">
        <f t="shared" si="21"/>
        <v>146.65217391304347</v>
      </c>
      <c r="Q336" t="s">
        <v>8325</v>
      </c>
      <c r="R336" t="s">
        <v>8330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7">
        <f t="shared" si="21"/>
        <v>109.1875</v>
      </c>
      <c r="Q337" t="s">
        <v>8325</v>
      </c>
      <c r="R337" t="s">
        <v>8330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7">
        <f t="shared" si="21"/>
        <v>59.249046653144013</v>
      </c>
      <c r="Q338" t="s">
        <v>8325</v>
      </c>
      <c r="R338" t="s">
        <v>8330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102</v>
      </c>
      <c r="P339" s="7">
        <f t="shared" si="21"/>
        <v>97.904838709677421</v>
      </c>
      <c r="Q339" t="s">
        <v>8325</v>
      </c>
      <c r="R339" t="s">
        <v>8330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111</v>
      </c>
      <c r="P340" s="7">
        <f t="shared" si="21"/>
        <v>70.000169491525426</v>
      </c>
      <c r="Q340" t="s">
        <v>8325</v>
      </c>
      <c r="R340" t="s">
        <v>8330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109</v>
      </c>
      <c r="P341" s="7">
        <f t="shared" si="21"/>
        <v>72.865168539325836</v>
      </c>
      <c r="Q341" t="s">
        <v>8325</v>
      </c>
      <c r="R341" t="s">
        <v>8330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126</v>
      </c>
      <c r="P342" s="7">
        <f t="shared" si="21"/>
        <v>146.34782608695653</v>
      </c>
      <c r="Q342" t="s">
        <v>8325</v>
      </c>
      <c r="R342" t="s">
        <v>8330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7">
        <f t="shared" si="21"/>
        <v>67.909090909090907</v>
      </c>
      <c r="Q343" t="s">
        <v>8325</v>
      </c>
      <c r="R343" t="s">
        <v>8330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101</v>
      </c>
      <c r="P344" s="7">
        <f t="shared" si="21"/>
        <v>169.85083076923075</v>
      </c>
      <c r="Q344" t="s">
        <v>8325</v>
      </c>
      <c r="R344" t="s">
        <v>8330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103</v>
      </c>
      <c r="P345" s="7">
        <f t="shared" si="21"/>
        <v>58.413339694656486</v>
      </c>
      <c r="Q345" t="s">
        <v>8325</v>
      </c>
      <c r="R345" t="s">
        <v>8330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103</v>
      </c>
      <c r="P346" s="7">
        <f t="shared" si="21"/>
        <v>119.99298245614035</v>
      </c>
      <c r="Q346" t="s">
        <v>8325</v>
      </c>
      <c r="R346" t="s">
        <v>8330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124</v>
      </c>
      <c r="P347" s="7">
        <f t="shared" si="21"/>
        <v>99.860335195530723</v>
      </c>
      <c r="Q347" t="s">
        <v>8325</v>
      </c>
      <c r="R347" t="s">
        <v>8330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171</v>
      </c>
      <c r="P348" s="7">
        <f t="shared" si="21"/>
        <v>90.579148936170213</v>
      </c>
      <c r="Q348" t="s">
        <v>8325</v>
      </c>
      <c r="R348" t="s">
        <v>8330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7">
        <f t="shared" si="21"/>
        <v>117.77361477572559</v>
      </c>
      <c r="Q349" t="s">
        <v>8325</v>
      </c>
      <c r="R349" t="s">
        <v>8330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7">
        <f t="shared" si="21"/>
        <v>86.554621848739501</v>
      </c>
      <c r="Q350" t="s">
        <v>8325</v>
      </c>
      <c r="R350" t="s">
        <v>8330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7">
        <f t="shared" si="21"/>
        <v>71.899281437125751</v>
      </c>
      <c r="Q351" t="s">
        <v>8325</v>
      </c>
      <c r="R351" t="s">
        <v>8330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7">
        <f t="shared" si="21"/>
        <v>129.81900452488688</v>
      </c>
      <c r="Q352" t="s">
        <v>8325</v>
      </c>
      <c r="R352" t="s">
        <v>8330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128</v>
      </c>
      <c r="P353" s="7">
        <f t="shared" si="21"/>
        <v>44.912863070539416</v>
      </c>
      <c r="Q353" t="s">
        <v>8325</v>
      </c>
      <c r="R353" t="s">
        <v>8330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7">
        <f t="shared" si="21"/>
        <v>40.755244755244753</v>
      </c>
      <c r="Q354" t="s">
        <v>8325</v>
      </c>
      <c r="R354" t="s">
        <v>8330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7">
        <f t="shared" si="21"/>
        <v>103.52394779771615</v>
      </c>
      <c r="Q355" t="s">
        <v>8325</v>
      </c>
      <c r="R355" t="s">
        <v>8330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7">
        <f t="shared" si="21"/>
        <v>125.44827586206897</v>
      </c>
      <c r="Q356" t="s">
        <v>8325</v>
      </c>
      <c r="R356" t="s">
        <v>8330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117</v>
      </c>
      <c r="P357" s="7">
        <f t="shared" si="21"/>
        <v>246.60606060606059</v>
      </c>
      <c r="Q357" t="s">
        <v>8325</v>
      </c>
      <c r="R357" t="s">
        <v>8330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7">
        <f t="shared" si="21"/>
        <v>79.401340206185566</v>
      </c>
      <c r="Q358" t="s">
        <v>8325</v>
      </c>
      <c r="R358" t="s">
        <v>8330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7">
        <f t="shared" si="21"/>
        <v>86.138613861386133</v>
      </c>
      <c r="Q359" t="s">
        <v>8325</v>
      </c>
      <c r="R359" t="s">
        <v>8330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104</v>
      </c>
      <c r="P360" s="7">
        <f t="shared" si="21"/>
        <v>193.04868913857678</v>
      </c>
      <c r="Q360" t="s">
        <v>8325</v>
      </c>
      <c r="R360" t="s">
        <v>8330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7">
        <f t="shared" si="21"/>
        <v>84.023178807947019</v>
      </c>
      <c r="Q361" t="s">
        <v>8325</v>
      </c>
      <c r="R361" t="s">
        <v>8330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102</v>
      </c>
      <c r="P362" s="7">
        <f t="shared" si="21"/>
        <v>139.82758620689654</v>
      </c>
      <c r="Q362" t="s">
        <v>8325</v>
      </c>
      <c r="R362" t="s">
        <v>8330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112</v>
      </c>
      <c r="P363" s="7">
        <f t="shared" si="21"/>
        <v>109.82189265536722</v>
      </c>
      <c r="Q363" t="s">
        <v>8325</v>
      </c>
      <c r="R363" t="s">
        <v>8330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125</v>
      </c>
      <c r="P364" s="7">
        <f t="shared" si="21"/>
        <v>139.53488372093022</v>
      </c>
      <c r="Q364" t="s">
        <v>8325</v>
      </c>
      <c r="R364" t="s">
        <v>8330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102</v>
      </c>
      <c r="P365" s="7">
        <f t="shared" si="21"/>
        <v>347.84615384615387</v>
      </c>
      <c r="Q365" t="s">
        <v>8325</v>
      </c>
      <c r="R365" t="s">
        <v>8330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111</v>
      </c>
      <c r="P366" s="7">
        <f t="shared" si="21"/>
        <v>68.24159292035398</v>
      </c>
      <c r="Q366" t="s">
        <v>8325</v>
      </c>
      <c r="R366" t="s">
        <v>8330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7">
        <f t="shared" si="21"/>
        <v>239.93846153846152</v>
      </c>
      <c r="Q367" t="s">
        <v>8325</v>
      </c>
      <c r="R367" t="s">
        <v>8330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102</v>
      </c>
      <c r="P368" s="7">
        <f t="shared" si="21"/>
        <v>287.31343283582089</v>
      </c>
      <c r="Q368" t="s">
        <v>8325</v>
      </c>
      <c r="R368" t="s">
        <v>8330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104</v>
      </c>
      <c r="P369" s="7">
        <f t="shared" si="21"/>
        <v>86.84882352941176</v>
      </c>
      <c r="Q369" t="s">
        <v>8325</v>
      </c>
      <c r="R369" t="s">
        <v>8330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105</v>
      </c>
      <c r="P370" s="7">
        <f t="shared" si="21"/>
        <v>81.84905660377359</v>
      </c>
      <c r="Q370" t="s">
        <v>8325</v>
      </c>
      <c r="R370" t="s">
        <v>8330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111</v>
      </c>
      <c r="P371" s="7">
        <f t="shared" si="21"/>
        <v>42.874970059880241</v>
      </c>
      <c r="Q371" t="s">
        <v>8325</v>
      </c>
      <c r="R371" t="s">
        <v>8330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123</v>
      </c>
      <c r="P372" s="7">
        <f t="shared" si="21"/>
        <v>709.41860465116281</v>
      </c>
      <c r="Q372" t="s">
        <v>8325</v>
      </c>
      <c r="R372" t="s">
        <v>8330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115</v>
      </c>
      <c r="P373" s="7">
        <f t="shared" si="21"/>
        <v>161.25517890772127</v>
      </c>
      <c r="Q373" t="s">
        <v>8325</v>
      </c>
      <c r="R373" t="s">
        <v>8330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126</v>
      </c>
      <c r="P374" s="7">
        <f t="shared" si="21"/>
        <v>41.777777777777779</v>
      </c>
      <c r="Q374" t="s">
        <v>8325</v>
      </c>
      <c r="R374" t="s">
        <v>8330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7">
        <f t="shared" si="21"/>
        <v>89.887640449438209</v>
      </c>
      <c r="Q375" t="s">
        <v>8325</v>
      </c>
      <c r="R375" t="s">
        <v>8330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7">
        <f t="shared" si="21"/>
        <v>45.051724137931032</v>
      </c>
      <c r="Q376" t="s">
        <v>8325</v>
      </c>
      <c r="R376" t="s">
        <v>8330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7">
        <f t="shared" si="21"/>
        <v>42.857142857142854</v>
      </c>
      <c r="Q377" t="s">
        <v>8325</v>
      </c>
      <c r="R377" t="s">
        <v>8330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7">
        <f t="shared" si="21"/>
        <v>54.083333333333336</v>
      </c>
      <c r="Q378" t="s">
        <v>8325</v>
      </c>
      <c r="R378" t="s">
        <v>8330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115</v>
      </c>
      <c r="P379" s="7">
        <f t="shared" si="21"/>
        <v>103.21804511278195</v>
      </c>
      <c r="Q379" t="s">
        <v>8325</v>
      </c>
      <c r="R379" t="s">
        <v>8330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7">
        <f t="shared" si="21"/>
        <v>40.397590361445786</v>
      </c>
      <c r="Q380" t="s">
        <v>8325</v>
      </c>
      <c r="R380" t="s">
        <v>8330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117</v>
      </c>
      <c r="P381" s="7">
        <f t="shared" si="21"/>
        <v>116.85906040268456</v>
      </c>
      <c r="Q381" t="s">
        <v>8325</v>
      </c>
      <c r="R381" t="s">
        <v>8330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7">
        <f t="shared" si="21"/>
        <v>115.51020408163265</v>
      </c>
      <c r="Q382" t="s">
        <v>8325</v>
      </c>
      <c r="R382" t="s">
        <v>8330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7">
        <f t="shared" si="21"/>
        <v>104.31274900398407</v>
      </c>
      <c r="Q383" t="s">
        <v>8325</v>
      </c>
      <c r="R383" t="s">
        <v>8330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7">
        <f t="shared" si="21"/>
        <v>69.772727272727266</v>
      </c>
      <c r="Q384" t="s">
        <v>8325</v>
      </c>
      <c r="R384" t="s">
        <v>8330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7">
        <f t="shared" si="21"/>
        <v>43.020833333333336</v>
      </c>
      <c r="Q385" t="s">
        <v>8325</v>
      </c>
      <c r="R385" t="s">
        <v>8330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113</v>
      </c>
      <c r="P386" s="7">
        <f t="shared" si="21"/>
        <v>58.540469973890339</v>
      </c>
      <c r="Q386" t="s">
        <v>8325</v>
      </c>
      <c r="R386" t="s">
        <v>8330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ROUNDUP(100*(E387/D387),0)</f>
        <v>106</v>
      </c>
      <c r="P387" s="7">
        <f t="shared" ref="P387:P450" si="25">E387/L387</f>
        <v>111.79535864978902</v>
      </c>
      <c r="Q387" t="s">
        <v>8325</v>
      </c>
      <c r="R387" t="s">
        <v>8330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101</v>
      </c>
      <c r="P388" s="7">
        <f t="shared" si="25"/>
        <v>46.230769230769234</v>
      </c>
      <c r="Q388" t="s">
        <v>8325</v>
      </c>
      <c r="R388" t="s">
        <v>8330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7">
        <f t="shared" si="25"/>
        <v>144.69039145907473</v>
      </c>
      <c r="Q389" t="s">
        <v>8325</v>
      </c>
      <c r="R389" t="s">
        <v>8330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127</v>
      </c>
      <c r="P390" s="7">
        <f t="shared" si="25"/>
        <v>88.845070422535215</v>
      </c>
      <c r="Q390" t="s">
        <v>8325</v>
      </c>
      <c r="R390" t="s">
        <v>8330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7">
        <f t="shared" si="25"/>
        <v>81.75107284768211</v>
      </c>
      <c r="Q391" t="s">
        <v>8325</v>
      </c>
      <c r="R391" t="s">
        <v>8330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7">
        <f t="shared" si="25"/>
        <v>71.428571428571431</v>
      </c>
      <c r="Q392" t="s">
        <v>8325</v>
      </c>
      <c r="R392" t="s">
        <v>8330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7">
        <f t="shared" si="25"/>
        <v>104.25906735751295</v>
      </c>
      <c r="Q393" t="s">
        <v>8325</v>
      </c>
      <c r="R393" t="s">
        <v>8330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7">
        <f t="shared" si="25"/>
        <v>90.616504854368927</v>
      </c>
      <c r="Q394" t="s">
        <v>8325</v>
      </c>
      <c r="R394" t="s">
        <v>8330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111</v>
      </c>
      <c r="P395" s="7">
        <f t="shared" si="25"/>
        <v>157.33048433048432</v>
      </c>
      <c r="Q395" t="s">
        <v>8325</v>
      </c>
      <c r="R395" t="s">
        <v>8330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7">
        <f t="shared" si="25"/>
        <v>105.18</v>
      </c>
      <c r="Q396" t="s">
        <v>8325</v>
      </c>
      <c r="R396" t="s">
        <v>8330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109</v>
      </c>
      <c r="P397" s="7">
        <f t="shared" si="25"/>
        <v>58.719836956521746</v>
      </c>
      <c r="Q397" t="s">
        <v>8325</v>
      </c>
      <c r="R397" t="s">
        <v>8330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7">
        <f t="shared" si="25"/>
        <v>81.632653061224488</v>
      </c>
      <c r="Q398" t="s">
        <v>8325</v>
      </c>
      <c r="R398" t="s">
        <v>8330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7">
        <f t="shared" si="25"/>
        <v>56.460043668122275</v>
      </c>
      <c r="Q399" t="s">
        <v>8325</v>
      </c>
      <c r="R399" t="s">
        <v>8330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126</v>
      </c>
      <c r="P400" s="7">
        <f t="shared" si="25"/>
        <v>140.1044776119403</v>
      </c>
      <c r="Q400" t="s">
        <v>8325</v>
      </c>
      <c r="R400" t="s">
        <v>8330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7">
        <f t="shared" si="25"/>
        <v>224.85263157894738</v>
      </c>
      <c r="Q401" t="s">
        <v>8325</v>
      </c>
      <c r="R401" t="s">
        <v>8330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113</v>
      </c>
      <c r="P402" s="7">
        <f t="shared" si="25"/>
        <v>181.13306451612902</v>
      </c>
      <c r="Q402" t="s">
        <v>8325</v>
      </c>
      <c r="R402" t="s">
        <v>8330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7">
        <f t="shared" si="25"/>
        <v>711.04109589041093</v>
      </c>
      <c r="Q403" t="s">
        <v>8325</v>
      </c>
      <c r="R403" t="s">
        <v>8330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7">
        <f t="shared" si="25"/>
        <v>65.883720930232556</v>
      </c>
      <c r="Q404" t="s">
        <v>8325</v>
      </c>
      <c r="R404" t="s">
        <v>8330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106</v>
      </c>
      <c r="P405" s="7">
        <f t="shared" si="25"/>
        <v>75.185714285714283</v>
      </c>
      <c r="Q405" t="s">
        <v>8325</v>
      </c>
      <c r="R405" t="s">
        <v>8330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104</v>
      </c>
      <c r="P406" s="7">
        <f t="shared" si="25"/>
        <v>133.14391143911439</v>
      </c>
      <c r="Q406" t="s">
        <v>8325</v>
      </c>
      <c r="R406" t="s">
        <v>8330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7">
        <f t="shared" si="25"/>
        <v>55.2</v>
      </c>
      <c r="Q407" t="s">
        <v>8325</v>
      </c>
      <c r="R407" t="s">
        <v>8330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7">
        <f t="shared" si="25"/>
        <v>86.163714285714292</v>
      </c>
      <c r="Q408" t="s">
        <v>8325</v>
      </c>
      <c r="R408" t="s">
        <v>8330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7">
        <f t="shared" si="25"/>
        <v>92.318181818181813</v>
      </c>
      <c r="Q409" t="s">
        <v>8325</v>
      </c>
      <c r="R409" t="s">
        <v>8330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102</v>
      </c>
      <c r="P410" s="7">
        <f t="shared" si="25"/>
        <v>160.16473684210527</v>
      </c>
      <c r="Q410" t="s">
        <v>8325</v>
      </c>
      <c r="R410" t="s">
        <v>8330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7">
        <f t="shared" si="25"/>
        <v>45.6</v>
      </c>
      <c r="Q411" t="s">
        <v>8325</v>
      </c>
      <c r="R411" t="s">
        <v>8330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129</v>
      </c>
      <c r="P412" s="7">
        <f t="shared" si="25"/>
        <v>183.28571428571428</v>
      </c>
      <c r="Q412" t="s">
        <v>8325</v>
      </c>
      <c r="R412" t="s">
        <v>8330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102</v>
      </c>
      <c r="P413" s="7">
        <f t="shared" si="25"/>
        <v>125.78838174273859</v>
      </c>
      <c r="Q413" t="s">
        <v>8325</v>
      </c>
      <c r="R413" t="s">
        <v>8330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7">
        <f t="shared" si="25"/>
        <v>57.654545454545456</v>
      </c>
      <c r="Q414" t="s">
        <v>8325</v>
      </c>
      <c r="R414" t="s">
        <v>8330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106</v>
      </c>
      <c r="P415" s="7">
        <f t="shared" si="25"/>
        <v>78.660818713450297</v>
      </c>
      <c r="Q415" t="s">
        <v>8325</v>
      </c>
      <c r="R415" t="s">
        <v>8330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7">
        <f t="shared" si="25"/>
        <v>91.480769230769226</v>
      </c>
      <c r="Q416" t="s">
        <v>8325</v>
      </c>
      <c r="R416" t="s">
        <v>8330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103</v>
      </c>
      <c r="P417" s="7">
        <f t="shared" si="25"/>
        <v>68.09809523809524</v>
      </c>
      <c r="Q417" t="s">
        <v>8325</v>
      </c>
      <c r="R417" t="s">
        <v>8330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121</v>
      </c>
      <c r="P418" s="7">
        <f t="shared" si="25"/>
        <v>48.086800000000004</v>
      </c>
      <c r="Q418" t="s">
        <v>8325</v>
      </c>
      <c r="R418" t="s">
        <v>8330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101</v>
      </c>
      <c r="P419" s="7">
        <f t="shared" si="25"/>
        <v>202.42307692307693</v>
      </c>
      <c r="Q419" t="s">
        <v>8325</v>
      </c>
      <c r="R419" t="s">
        <v>8330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7">
        <f t="shared" si="25"/>
        <v>216.75</v>
      </c>
      <c r="Q420" t="s">
        <v>8325</v>
      </c>
      <c r="R420" t="s">
        <v>8330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101</v>
      </c>
      <c r="P421" s="7">
        <f t="shared" si="25"/>
        <v>110.06849315068493</v>
      </c>
      <c r="Q421" t="s">
        <v>8325</v>
      </c>
      <c r="R421" t="s">
        <v>8330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1</v>
      </c>
      <c r="P422" s="7">
        <f t="shared" si="25"/>
        <v>4.833333333333333</v>
      </c>
      <c r="Q422" t="s">
        <v>8325</v>
      </c>
      <c r="R422" t="s">
        <v>8331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3</v>
      </c>
      <c r="P423" s="7">
        <f t="shared" si="25"/>
        <v>50.166666666666664</v>
      </c>
      <c r="Q423" t="s">
        <v>8325</v>
      </c>
      <c r="R423" t="s">
        <v>8331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2</v>
      </c>
      <c r="P424" s="7">
        <f t="shared" si="25"/>
        <v>35.833333333333336</v>
      </c>
      <c r="Q424" t="s">
        <v>8325</v>
      </c>
      <c r="R424" t="s">
        <v>8331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7">
        <f t="shared" si="25"/>
        <v>11.76923076923077</v>
      </c>
      <c r="Q425" t="s">
        <v>8325</v>
      </c>
      <c r="R425" t="s">
        <v>8331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7">
        <f t="shared" si="25"/>
        <v>40.78</v>
      </c>
      <c r="Q426" t="s">
        <v>8325</v>
      </c>
      <c r="R426" t="s">
        <v>8331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</v>
      </c>
      <c r="P427" s="7">
        <f t="shared" si="25"/>
        <v>3</v>
      </c>
      <c r="Q427" t="s">
        <v>8325</v>
      </c>
      <c r="R427" t="s">
        <v>8331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2</v>
      </c>
      <c r="P428" s="7">
        <f t="shared" si="25"/>
        <v>16.625</v>
      </c>
      <c r="Q428" t="s">
        <v>8325</v>
      </c>
      <c r="R428" t="s">
        <v>8331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7" t="e">
        <f t="shared" si="25"/>
        <v>#DIV/0!</v>
      </c>
      <c r="Q429" t="s">
        <v>8325</v>
      </c>
      <c r="R429" t="s">
        <v>8331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7">
        <f t="shared" si="25"/>
        <v>52</v>
      </c>
      <c r="Q430" t="s">
        <v>8325</v>
      </c>
      <c r="R430" t="s">
        <v>8331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7" t="e">
        <f t="shared" si="25"/>
        <v>#DIV/0!</v>
      </c>
      <c r="Q431" t="s">
        <v>8325</v>
      </c>
      <c r="R431" t="s">
        <v>8331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3</v>
      </c>
      <c r="P432" s="7">
        <f t="shared" si="25"/>
        <v>4.8</v>
      </c>
      <c r="Q432" t="s">
        <v>8325</v>
      </c>
      <c r="R432" t="s">
        <v>8331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7">
        <f t="shared" si="25"/>
        <v>51.875</v>
      </c>
      <c r="Q433" t="s">
        <v>8325</v>
      </c>
      <c r="R433" t="s">
        <v>8331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7">
        <f t="shared" si="25"/>
        <v>71.25</v>
      </c>
      <c r="Q434" t="s">
        <v>8325</v>
      </c>
      <c r="R434" t="s">
        <v>8331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7" t="e">
        <f t="shared" si="25"/>
        <v>#DIV/0!</v>
      </c>
      <c r="Q435" t="s">
        <v>8325</v>
      </c>
      <c r="R435" t="s">
        <v>8331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7">
        <f t="shared" si="25"/>
        <v>62.5</v>
      </c>
      <c r="Q436" t="s">
        <v>8325</v>
      </c>
      <c r="R436" t="s">
        <v>8331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1</v>
      </c>
      <c r="P437" s="7">
        <f t="shared" si="25"/>
        <v>1</v>
      </c>
      <c r="Q437" t="s">
        <v>8325</v>
      </c>
      <c r="R437" t="s">
        <v>8331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7" t="e">
        <f t="shared" si="25"/>
        <v>#DIV/0!</v>
      </c>
      <c r="Q438" t="s">
        <v>8325</v>
      </c>
      <c r="R438" t="s">
        <v>8331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7" t="e">
        <f t="shared" si="25"/>
        <v>#DIV/0!</v>
      </c>
      <c r="Q439" t="s">
        <v>8325</v>
      </c>
      <c r="R439" t="s">
        <v>8331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10</v>
      </c>
      <c r="P440" s="7">
        <f t="shared" si="25"/>
        <v>170.54545454545453</v>
      </c>
      <c r="Q440" t="s">
        <v>8325</v>
      </c>
      <c r="R440" t="s">
        <v>8331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7" t="e">
        <f t="shared" si="25"/>
        <v>#DIV/0!</v>
      </c>
      <c r="Q441" t="s">
        <v>8325</v>
      </c>
      <c r="R441" t="s">
        <v>8331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1</v>
      </c>
      <c r="P442" s="7">
        <f t="shared" si="25"/>
        <v>5</v>
      </c>
      <c r="Q442" t="s">
        <v>8325</v>
      </c>
      <c r="R442" t="s">
        <v>8331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7" t="e">
        <f t="shared" si="25"/>
        <v>#DIV/0!</v>
      </c>
      <c r="Q443" t="s">
        <v>8325</v>
      </c>
      <c r="R443" t="s">
        <v>8331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40</v>
      </c>
      <c r="P444" s="7">
        <f t="shared" si="25"/>
        <v>393.58823529411762</v>
      </c>
      <c r="Q444" t="s">
        <v>8325</v>
      </c>
      <c r="R444" t="s">
        <v>8331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1</v>
      </c>
      <c r="P445" s="7">
        <f t="shared" si="25"/>
        <v>5</v>
      </c>
      <c r="Q445" t="s">
        <v>8325</v>
      </c>
      <c r="R445" t="s">
        <v>8331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7">
        <f t="shared" si="25"/>
        <v>50</v>
      </c>
      <c r="Q446" t="s">
        <v>8325</v>
      </c>
      <c r="R446" t="s">
        <v>8331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1</v>
      </c>
      <c r="P447" s="7">
        <f t="shared" si="25"/>
        <v>1</v>
      </c>
      <c r="Q447" t="s">
        <v>8325</v>
      </c>
      <c r="R447" t="s">
        <v>8331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8</v>
      </c>
      <c r="P448" s="7">
        <f t="shared" si="25"/>
        <v>47.875</v>
      </c>
      <c r="Q448" t="s">
        <v>8325</v>
      </c>
      <c r="R448" t="s">
        <v>8331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</v>
      </c>
      <c r="P449" s="7">
        <f t="shared" si="25"/>
        <v>5</v>
      </c>
      <c r="Q449" t="s">
        <v>8325</v>
      </c>
      <c r="R449" t="s">
        <v>8331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4</v>
      </c>
      <c r="P450" s="7">
        <f t="shared" si="25"/>
        <v>20.502500000000001</v>
      </c>
      <c r="Q450" t="s">
        <v>8325</v>
      </c>
      <c r="R450" t="s">
        <v>8331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ROUNDUP(100*(E451/D451),0)</f>
        <v>3</v>
      </c>
      <c r="P451" s="7">
        <f t="shared" ref="P451:P514" si="29">E451/L451</f>
        <v>9</v>
      </c>
      <c r="Q451" t="s">
        <v>8325</v>
      </c>
      <c r="R451" t="s">
        <v>8331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7">
        <f t="shared" si="29"/>
        <v>56.571428571428569</v>
      </c>
      <c r="Q452" t="s">
        <v>8325</v>
      </c>
      <c r="R452" t="s">
        <v>8331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7" t="e">
        <f t="shared" si="29"/>
        <v>#DIV/0!</v>
      </c>
      <c r="Q453" t="s">
        <v>8325</v>
      </c>
      <c r="R453" t="s">
        <v>8331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7">
        <f t="shared" si="29"/>
        <v>40</v>
      </c>
      <c r="Q454" t="s">
        <v>8325</v>
      </c>
      <c r="R454" t="s">
        <v>8331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1</v>
      </c>
      <c r="P455" s="7">
        <f t="shared" si="29"/>
        <v>13</v>
      </c>
      <c r="Q455" t="s">
        <v>8325</v>
      </c>
      <c r="R455" t="s">
        <v>8331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7">
        <f t="shared" si="29"/>
        <v>16.399999999999999</v>
      </c>
      <c r="Q456" t="s">
        <v>8325</v>
      </c>
      <c r="R456" t="s">
        <v>8331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1</v>
      </c>
      <c r="P457" s="7">
        <f t="shared" si="29"/>
        <v>22.5</v>
      </c>
      <c r="Q457" t="s">
        <v>8325</v>
      </c>
      <c r="R457" t="s">
        <v>8331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7">
        <f t="shared" si="29"/>
        <v>20.333333333333332</v>
      </c>
      <c r="Q458" t="s">
        <v>8325</v>
      </c>
      <c r="R458" t="s">
        <v>8331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7" t="e">
        <f t="shared" si="29"/>
        <v>#DIV/0!</v>
      </c>
      <c r="Q459" t="s">
        <v>8325</v>
      </c>
      <c r="R459" t="s">
        <v>8331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9</v>
      </c>
      <c r="P460" s="7">
        <f t="shared" si="29"/>
        <v>16.755102040816325</v>
      </c>
      <c r="Q460" t="s">
        <v>8325</v>
      </c>
      <c r="R460" t="s">
        <v>8331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1</v>
      </c>
      <c r="P461" s="7">
        <f t="shared" si="29"/>
        <v>25</v>
      </c>
      <c r="Q461" t="s">
        <v>8325</v>
      </c>
      <c r="R461" t="s">
        <v>8331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1</v>
      </c>
      <c r="P462" s="7">
        <f t="shared" si="29"/>
        <v>12.5</v>
      </c>
      <c r="Q462" t="s">
        <v>8325</v>
      </c>
      <c r="R462" t="s">
        <v>8331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7" t="e">
        <f t="shared" si="29"/>
        <v>#DIV/0!</v>
      </c>
      <c r="Q463" t="s">
        <v>8325</v>
      </c>
      <c r="R463" t="s">
        <v>8331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7" t="e">
        <f t="shared" si="29"/>
        <v>#DIV/0!</v>
      </c>
      <c r="Q464" t="s">
        <v>8325</v>
      </c>
      <c r="R464" t="s">
        <v>8331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3</v>
      </c>
      <c r="P465" s="7">
        <f t="shared" si="29"/>
        <v>113.63636363636364</v>
      </c>
      <c r="Q465" t="s">
        <v>8325</v>
      </c>
      <c r="R465" t="s">
        <v>8331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1</v>
      </c>
      <c r="P466" s="7">
        <f t="shared" si="29"/>
        <v>1</v>
      </c>
      <c r="Q466" t="s">
        <v>8325</v>
      </c>
      <c r="R466" t="s">
        <v>8331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7">
        <f t="shared" si="29"/>
        <v>17.25</v>
      </c>
      <c r="Q467" t="s">
        <v>8325</v>
      </c>
      <c r="R467" t="s">
        <v>8331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7">
        <f t="shared" si="29"/>
        <v>15.2</v>
      </c>
      <c r="Q468" t="s">
        <v>8325</v>
      </c>
      <c r="R468" t="s">
        <v>8331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7">
        <f t="shared" si="29"/>
        <v>110.64102564102564</v>
      </c>
      <c r="Q469" t="s">
        <v>8325</v>
      </c>
      <c r="R469" t="s">
        <v>8331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7" t="e">
        <f t="shared" si="29"/>
        <v>#DIV/0!</v>
      </c>
      <c r="Q470" t="s">
        <v>8325</v>
      </c>
      <c r="R470" t="s">
        <v>8331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7" t="e">
        <f t="shared" si="29"/>
        <v>#DIV/0!</v>
      </c>
      <c r="Q471" t="s">
        <v>8325</v>
      </c>
      <c r="R471" t="s">
        <v>8331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2</v>
      </c>
      <c r="P472" s="7">
        <f t="shared" si="29"/>
        <v>25.5</v>
      </c>
      <c r="Q472" t="s">
        <v>8325</v>
      </c>
      <c r="R472" t="s">
        <v>8331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7">
        <f t="shared" si="29"/>
        <v>38.476470588235294</v>
      </c>
      <c r="Q473" t="s">
        <v>8325</v>
      </c>
      <c r="R473" t="s">
        <v>8331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7">
        <f t="shared" si="29"/>
        <v>28.2</v>
      </c>
      <c r="Q474" t="s">
        <v>8325</v>
      </c>
      <c r="R474" t="s">
        <v>8331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7">
        <f t="shared" si="29"/>
        <v>61.5</v>
      </c>
      <c r="Q475" t="s">
        <v>8325</v>
      </c>
      <c r="R475" t="s">
        <v>8331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1</v>
      </c>
      <c r="P476" s="7">
        <f t="shared" si="29"/>
        <v>1</v>
      </c>
      <c r="Q476" t="s">
        <v>8325</v>
      </c>
      <c r="R476" t="s">
        <v>8331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7" t="e">
        <f t="shared" si="29"/>
        <v>#DIV/0!</v>
      </c>
      <c r="Q477" t="s">
        <v>8325</v>
      </c>
      <c r="R477" t="s">
        <v>8331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3</v>
      </c>
      <c r="P478" s="7">
        <f t="shared" si="29"/>
        <v>39.569274193548388</v>
      </c>
      <c r="Q478" t="s">
        <v>8325</v>
      </c>
      <c r="R478" t="s">
        <v>8331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7" t="e">
        <f t="shared" si="29"/>
        <v>#DIV/0!</v>
      </c>
      <c r="Q479" t="s">
        <v>8325</v>
      </c>
      <c r="R479" t="s">
        <v>8331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7" t="e">
        <f t="shared" si="29"/>
        <v>#DIV/0!</v>
      </c>
      <c r="Q480" t="s">
        <v>8325</v>
      </c>
      <c r="R480" t="s">
        <v>8331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7">
        <f t="shared" si="29"/>
        <v>88.8</v>
      </c>
      <c r="Q481" t="s">
        <v>8325</v>
      </c>
      <c r="R481" t="s">
        <v>8331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20</v>
      </c>
      <c r="P482" s="7">
        <f t="shared" si="29"/>
        <v>55.457142857142856</v>
      </c>
      <c r="Q482" t="s">
        <v>8325</v>
      </c>
      <c r="R482" t="s">
        <v>8331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7</v>
      </c>
      <c r="P483" s="7">
        <f t="shared" si="29"/>
        <v>87.142857142857139</v>
      </c>
      <c r="Q483" t="s">
        <v>8325</v>
      </c>
      <c r="R483" t="s">
        <v>8331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1</v>
      </c>
      <c r="P484" s="7">
        <f t="shared" si="29"/>
        <v>10</v>
      </c>
      <c r="Q484" t="s">
        <v>8325</v>
      </c>
      <c r="R484" t="s">
        <v>8331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51</v>
      </c>
      <c r="P485" s="7">
        <f t="shared" si="29"/>
        <v>51.224489795918366</v>
      </c>
      <c r="Q485" t="s">
        <v>8325</v>
      </c>
      <c r="R485" t="s">
        <v>8331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1</v>
      </c>
      <c r="P486" s="7">
        <f t="shared" si="29"/>
        <v>13.545454545454545</v>
      </c>
      <c r="Q486" t="s">
        <v>8325</v>
      </c>
      <c r="R486" t="s">
        <v>8331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7">
        <f t="shared" si="29"/>
        <v>66.520080000000007</v>
      </c>
      <c r="Q487" t="s">
        <v>8325</v>
      </c>
      <c r="R487" t="s">
        <v>8331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1</v>
      </c>
      <c r="P488" s="7">
        <f t="shared" si="29"/>
        <v>50</v>
      </c>
      <c r="Q488" t="s">
        <v>8325</v>
      </c>
      <c r="R488" t="s">
        <v>8331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7" t="e">
        <f t="shared" si="29"/>
        <v>#DIV/0!</v>
      </c>
      <c r="Q489" t="s">
        <v>8325</v>
      </c>
      <c r="R489" t="s">
        <v>8331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7" t="e">
        <f t="shared" si="29"/>
        <v>#DIV/0!</v>
      </c>
      <c r="Q490" t="s">
        <v>8325</v>
      </c>
      <c r="R490" t="s">
        <v>8331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1</v>
      </c>
      <c r="P491" s="7">
        <f t="shared" si="29"/>
        <v>71.666666666666671</v>
      </c>
      <c r="Q491" t="s">
        <v>8325</v>
      </c>
      <c r="R491" t="s">
        <v>8331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7" t="e">
        <f t="shared" si="29"/>
        <v>#DIV/0!</v>
      </c>
      <c r="Q492" t="s">
        <v>8325</v>
      </c>
      <c r="R492" t="s">
        <v>8331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7" t="e">
        <f t="shared" si="29"/>
        <v>#DIV/0!</v>
      </c>
      <c r="Q493" t="s">
        <v>8325</v>
      </c>
      <c r="R493" t="s">
        <v>8331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7" t="e">
        <f t="shared" si="29"/>
        <v>#DIV/0!</v>
      </c>
      <c r="Q494" t="s">
        <v>8325</v>
      </c>
      <c r="R494" t="s">
        <v>8331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7" t="e">
        <f t="shared" si="29"/>
        <v>#DIV/0!</v>
      </c>
      <c r="Q495" t="s">
        <v>8325</v>
      </c>
      <c r="R495" t="s">
        <v>8331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1</v>
      </c>
      <c r="P496" s="7">
        <f t="shared" si="29"/>
        <v>10.333333333333334</v>
      </c>
      <c r="Q496" t="s">
        <v>8325</v>
      </c>
      <c r="R496" t="s">
        <v>8331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7" t="e">
        <f t="shared" si="29"/>
        <v>#DIV/0!</v>
      </c>
      <c r="Q497" t="s">
        <v>8325</v>
      </c>
      <c r="R497" t="s">
        <v>8331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</v>
      </c>
      <c r="P498" s="7">
        <f t="shared" si="29"/>
        <v>1</v>
      </c>
      <c r="Q498" t="s">
        <v>8325</v>
      </c>
      <c r="R498" t="s">
        <v>8331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7">
        <f t="shared" si="29"/>
        <v>10</v>
      </c>
      <c r="Q499" t="s">
        <v>8325</v>
      </c>
      <c r="R499" t="s">
        <v>8331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7">
        <f t="shared" si="29"/>
        <v>136.09090909090909</v>
      </c>
      <c r="Q500" t="s">
        <v>8325</v>
      </c>
      <c r="R500" t="s">
        <v>8331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7">
        <f t="shared" si="29"/>
        <v>73.461538461538467</v>
      </c>
      <c r="Q501" t="s">
        <v>8325</v>
      </c>
      <c r="R501" t="s">
        <v>8331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4</v>
      </c>
      <c r="P502" s="7">
        <f t="shared" si="29"/>
        <v>53.75</v>
      </c>
      <c r="Q502" t="s">
        <v>8325</v>
      </c>
      <c r="R502" t="s">
        <v>8331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7" t="e">
        <f t="shared" si="29"/>
        <v>#DIV/0!</v>
      </c>
      <c r="Q503" t="s">
        <v>8325</v>
      </c>
      <c r="R503" t="s">
        <v>8331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2</v>
      </c>
      <c r="P504" s="7">
        <f t="shared" si="29"/>
        <v>57.5</v>
      </c>
      <c r="Q504" t="s">
        <v>8325</v>
      </c>
      <c r="R504" t="s">
        <v>8331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7">
        <f t="shared" si="29"/>
        <v>12.666666666666666</v>
      </c>
      <c r="Q505" t="s">
        <v>8325</v>
      </c>
      <c r="R505" t="s">
        <v>8331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2</v>
      </c>
      <c r="P506" s="7">
        <f t="shared" si="29"/>
        <v>67</v>
      </c>
      <c r="Q506" t="s">
        <v>8325</v>
      </c>
      <c r="R506" t="s">
        <v>8331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1</v>
      </c>
      <c r="P507" s="7">
        <f t="shared" si="29"/>
        <v>3.7142857142857144</v>
      </c>
      <c r="Q507" t="s">
        <v>8325</v>
      </c>
      <c r="R507" t="s">
        <v>8331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1</v>
      </c>
      <c r="P508" s="7">
        <f t="shared" si="29"/>
        <v>250</v>
      </c>
      <c r="Q508" t="s">
        <v>8325</v>
      </c>
      <c r="R508" t="s">
        <v>8331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4</v>
      </c>
      <c r="P509" s="7">
        <f t="shared" si="29"/>
        <v>64</v>
      </c>
      <c r="Q509" t="s">
        <v>8325</v>
      </c>
      <c r="R509" t="s">
        <v>8331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7">
        <f t="shared" si="29"/>
        <v>133.33333333333334</v>
      </c>
      <c r="Q510" t="s">
        <v>8325</v>
      </c>
      <c r="R510" t="s">
        <v>8331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1</v>
      </c>
      <c r="P511" s="7">
        <f t="shared" si="29"/>
        <v>10</v>
      </c>
      <c r="Q511" t="s">
        <v>8325</v>
      </c>
      <c r="R511" t="s">
        <v>8331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7" t="e">
        <f t="shared" si="29"/>
        <v>#DIV/0!</v>
      </c>
      <c r="Q512" t="s">
        <v>8325</v>
      </c>
      <c r="R512" t="s">
        <v>8331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7">
        <f t="shared" si="29"/>
        <v>30</v>
      </c>
      <c r="Q513" t="s">
        <v>8325</v>
      </c>
      <c r="R513" t="s">
        <v>8331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1</v>
      </c>
      <c r="P514" s="7">
        <f t="shared" si="29"/>
        <v>5.5</v>
      </c>
      <c r="Q514" t="s">
        <v>8325</v>
      </c>
      <c r="R514" t="s">
        <v>8331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ROUNDUP(100*(E515/D515),0)</f>
        <v>14</v>
      </c>
      <c r="P515" s="7">
        <f t="shared" ref="P515:P578" si="33">E515/L515</f>
        <v>102.38235294117646</v>
      </c>
      <c r="Q515" t="s">
        <v>8325</v>
      </c>
      <c r="R515" t="s">
        <v>8331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4</v>
      </c>
      <c r="P516" s="7">
        <f t="shared" si="33"/>
        <v>16.666666666666668</v>
      </c>
      <c r="Q516" t="s">
        <v>8325</v>
      </c>
      <c r="R516" t="s">
        <v>8331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26</v>
      </c>
      <c r="P517" s="7">
        <f t="shared" si="33"/>
        <v>725.02941176470586</v>
      </c>
      <c r="Q517" t="s">
        <v>8325</v>
      </c>
      <c r="R517" t="s">
        <v>8331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7" t="e">
        <f t="shared" si="33"/>
        <v>#DIV/0!</v>
      </c>
      <c r="Q518" t="s">
        <v>8325</v>
      </c>
      <c r="R518" t="s">
        <v>8331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2</v>
      </c>
      <c r="P519" s="7">
        <f t="shared" si="33"/>
        <v>68.333333333333329</v>
      </c>
      <c r="Q519" t="s">
        <v>8325</v>
      </c>
      <c r="R519" t="s">
        <v>8331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7" t="e">
        <f t="shared" si="33"/>
        <v>#DIV/0!</v>
      </c>
      <c r="Q520" t="s">
        <v>8325</v>
      </c>
      <c r="R520" t="s">
        <v>8331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7">
        <f t="shared" si="33"/>
        <v>39.228571428571428</v>
      </c>
      <c r="Q521" t="s">
        <v>8325</v>
      </c>
      <c r="R521" t="s">
        <v>8331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103</v>
      </c>
      <c r="P522" s="7">
        <f t="shared" si="33"/>
        <v>150.14705882352942</v>
      </c>
      <c r="Q522" t="s">
        <v>8332</v>
      </c>
      <c r="R522" t="s">
        <v>8333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7">
        <f t="shared" si="33"/>
        <v>93.428571428571431</v>
      </c>
      <c r="Q523" t="s">
        <v>8332</v>
      </c>
      <c r="R523" t="s">
        <v>8333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7">
        <f t="shared" si="33"/>
        <v>110.96774193548387</v>
      </c>
      <c r="Q524" t="s">
        <v>8332</v>
      </c>
      <c r="R524" t="s">
        <v>8333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7">
        <f t="shared" si="33"/>
        <v>71.785714285714292</v>
      </c>
      <c r="Q525" t="s">
        <v>8332</v>
      </c>
      <c r="R525" t="s">
        <v>8333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7">
        <f t="shared" si="33"/>
        <v>29.258076923076924</v>
      </c>
      <c r="Q526" t="s">
        <v>8332</v>
      </c>
      <c r="R526" t="s">
        <v>8333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7">
        <f t="shared" si="33"/>
        <v>1000</v>
      </c>
      <c r="Q527" t="s">
        <v>8332</v>
      </c>
      <c r="R527" t="s">
        <v>8333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7">
        <f t="shared" si="33"/>
        <v>74.347826086956516</v>
      </c>
      <c r="Q528" t="s">
        <v>8332</v>
      </c>
      <c r="R528" t="s">
        <v>8333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7">
        <f t="shared" si="33"/>
        <v>63.829113924050631</v>
      </c>
      <c r="Q529" t="s">
        <v>8332</v>
      </c>
      <c r="R529" t="s">
        <v>8333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7">
        <f t="shared" si="33"/>
        <v>44.333333333333336</v>
      </c>
      <c r="Q530" t="s">
        <v>8332</v>
      </c>
      <c r="R530" t="s">
        <v>8333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131</v>
      </c>
      <c r="P531" s="7">
        <f t="shared" si="33"/>
        <v>86.944444444444443</v>
      </c>
      <c r="Q531" t="s">
        <v>8332</v>
      </c>
      <c r="R531" t="s">
        <v>8333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7">
        <f t="shared" si="33"/>
        <v>126.55172413793103</v>
      </c>
      <c r="Q532" t="s">
        <v>8332</v>
      </c>
      <c r="R532" t="s">
        <v>8333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7">
        <f t="shared" si="33"/>
        <v>129.03225806451613</v>
      </c>
      <c r="Q533" t="s">
        <v>8332</v>
      </c>
      <c r="R533" t="s">
        <v>8333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124</v>
      </c>
      <c r="P534" s="7">
        <f t="shared" si="33"/>
        <v>71.242774566473983</v>
      </c>
      <c r="Q534" t="s">
        <v>8332</v>
      </c>
      <c r="R534" t="s">
        <v>8333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101</v>
      </c>
      <c r="P535" s="7">
        <f t="shared" si="33"/>
        <v>117.88235294117646</v>
      </c>
      <c r="Q535" t="s">
        <v>8332</v>
      </c>
      <c r="R535" t="s">
        <v>8333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7">
        <f t="shared" si="33"/>
        <v>327.08333333333331</v>
      </c>
      <c r="Q536" t="s">
        <v>8332</v>
      </c>
      <c r="R536" t="s">
        <v>8333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7">
        <f t="shared" si="33"/>
        <v>34.745762711864408</v>
      </c>
      <c r="Q537" t="s">
        <v>8332</v>
      </c>
      <c r="R537" t="s">
        <v>8333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119</v>
      </c>
      <c r="P538" s="7">
        <f t="shared" si="33"/>
        <v>100.06410256410257</v>
      </c>
      <c r="Q538" t="s">
        <v>8332</v>
      </c>
      <c r="R538" t="s">
        <v>8333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7">
        <f t="shared" si="33"/>
        <v>40.847457627118644</v>
      </c>
      <c r="Q539" t="s">
        <v>8332</v>
      </c>
      <c r="R539" t="s">
        <v>8333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303</v>
      </c>
      <c r="P540" s="7">
        <f t="shared" si="33"/>
        <v>252.01666666666668</v>
      </c>
      <c r="Q540" t="s">
        <v>8332</v>
      </c>
      <c r="R540" t="s">
        <v>8333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7">
        <f t="shared" si="33"/>
        <v>25.161000000000001</v>
      </c>
      <c r="Q541" t="s">
        <v>8332</v>
      </c>
      <c r="R541" t="s">
        <v>8333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1</v>
      </c>
      <c r="P542" s="7">
        <f t="shared" si="33"/>
        <v>1</v>
      </c>
      <c r="Q542" t="s">
        <v>8334</v>
      </c>
      <c r="R542" t="s">
        <v>8335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7">
        <f t="shared" si="33"/>
        <v>25</v>
      </c>
      <c r="Q543" t="s">
        <v>8334</v>
      </c>
      <c r="R543" t="s">
        <v>8335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1</v>
      </c>
      <c r="P544" s="7">
        <f t="shared" si="33"/>
        <v>1</v>
      </c>
      <c r="Q544" t="s">
        <v>8334</v>
      </c>
      <c r="R544" t="s">
        <v>8335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1</v>
      </c>
      <c r="P545" s="7">
        <f t="shared" si="33"/>
        <v>35</v>
      </c>
      <c r="Q545" t="s">
        <v>8334</v>
      </c>
      <c r="R545" t="s">
        <v>8335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2</v>
      </c>
      <c r="P546" s="7">
        <f t="shared" si="33"/>
        <v>3</v>
      </c>
      <c r="Q546" t="s">
        <v>8334</v>
      </c>
      <c r="R546" t="s">
        <v>8335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28</v>
      </c>
      <c r="P547" s="7">
        <f t="shared" si="33"/>
        <v>402.70588235294116</v>
      </c>
      <c r="Q547" t="s">
        <v>8334</v>
      </c>
      <c r="R547" t="s">
        <v>8335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1</v>
      </c>
      <c r="P548" s="7">
        <f t="shared" si="33"/>
        <v>26</v>
      </c>
      <c r="Q548" t="s">
        <v>8334</v>
      </c>
      <c r="R548" t="s">
        <v>8335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7" t="e">
        <f t="shared" si="33"/>
        <v>#DIV/0!</v>
      </c>
      <c r="Q549" t="s">
        <v>8334</v>
      </c>
      <c r="R549" t="s">
        <v>8335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1</v>
      </c>
      <c r="P550" s="7">
        <f t="shared" si="33"/>
        <v>9</v>
      </c>
      <c r="Q550" t="s">
        <v>8334</v>
      </c>
      <c r="R550" t="s">
        <v>8335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7">
        <f t="shared" si="33"/>
        <v>8.5</v>
      </c>
      <c r="Q551" t="s">
        <v>8334</v>
      </c>
      <c r="R551" t="s">
        <v>8335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7">
        <f t="shared" si="33"/>
        <v>8.75</v>
      </c>
      <c r="Q552" t="s">
        <v>8334</v>
      </c>
      <c r="R552" t="s">
        <v>8335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6</v>
      </c>
      <c r="P553" s="7">
        <f t="shared" si="33"/>
        <v>135.03571428571428</v>
      </c>
      <c r="Q553" t="s">
        <v>8334</v>
      </c>
      <c r="R553" t="s">
        <v>8335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7" t="e">
        <f t="shared" si="33"/>
        <v>#DIV/0!</v>
      </c>
      <c r="Q554" t="s">
        <v>8334</v>
      </c>
      <c r="R554" t="s">
        <v>8335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1</v>
      </c>
      <c r="P555" s="7">
        <f t="shared" si="33"/>
        <v>20.5</v>
      </c>
      <c r="Q555" t="s">
        <v>8334</v>
      </c>
      <c r="R555" t="s">
        <v>8335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7">
        <f t="shared" si="33"/>
        <v>64.36363636363636</v>
      </c>
      <c r="Q556" t="s">
        <v>8334</v>
      </c>
      <c r="R556" t="s">
        <v>8335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7" t="e">
        <f t="shared" si="33"/>
        <v>#DIV/0!</v>
      </c>
      <c r="Q557" t="s">
        <v>8334</v>
      </c>
      <c r="R557" t="s">
        <v>8335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7">
        <f t="shared" si="33"/>
        <v>200</v>
      </c>
      <c r="Q558" t="s">
        <v>8334</v>
      </c>
      <c r="R558" t="s">
        <v>8335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7">
        <f t="shared" si="33"/>
        <v>68.3</v>
      </c>
      <c r="Q559" t="s">
        <v>8334</v>
      </c>
      <c r="R559" t="s">
        <v>8335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7" t="e">
        <f t="shared" si="33"/>
        <v>#DIV/0!</v>
      </c>
      <c r="Q560" t="s">
        <v>8334</v>
      </c>
      <c r="R560" t="s">
        <v>8335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1</v>
      </c>
      <c r="P561" s="7">
        <f t="shared" si="33"/>
        <v>50</v>
      </c>
      <c r="Q561" t="s">
        <v>8334</v>
      </c>
      <c r="R561" t="s">
        <v>8335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</v>
      </c>
      <c r="P562" s="7">
        <f t="shared" si="33"/>
        <v>4</v>
      </c>
      <c r="Q562" t="s">
        <v>8334</v>
      </c>
      <c r="R562" t="s">
        <v>8335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1</v>
      </c>
      <c r="P563" s="7">
        <f t="shared" si="33"/>
        <v>27.5</v>
      </c>
      <c r="Q563" t="s">
        <v>8334</v>
      </c>
      <c r="R563" t="s">
        <v>8335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7" t="e">
        <f t="shared" si="33"/>
        <v>#DIV/0!</v>
      </c>
      <c r="Q564" t="s">
        <v>8334</v>
      </c>
      <c r="R564" t="s">
        <v>8335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1</v>
      </c>
      <c r="P565" s="7">
        <f t="shared" si="33"/>
        <v>34</v>
      </c>
      <c r="Q565" t="s">
        <v>8334</v>
      </c>
      <c r="R565" t="s">
        <v>8335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1</v>
      </c>
      <c r="P566" s="7">
        <f t="shared" si="33"/>
        <v>1</v>
      </c>
      <c r="Q566" t="s">
        <v>8334</v>
      </c>
      <c r="R566" t="s">
        <v>8335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7" t="e">
        <f t="shared" si="33"/>
        <v>#DIV/0!</v>
      </c>
      <c r="Q567" t="s">
        <v>8334</v>
      </c>
      <c r="R567" t="s">
        <v>8335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1</v>
      </c>
      <c r="P568" s="7">
        <f t="shared" si="33"/>
        <v>1</v>
      </c>
      <c r="Q568" t="s">
        <v>8334</v>
      </c>
      <c r="R568" t="s">
        <v>8335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7" t="e">
        <f t="shared" si="33"/>
        <v>#DIV/0!</v>
      </c>
      <c r="Q569" t="s">
        <v>8334</v>
      </c>
      <c r="R569" t="s">
        <v>8335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7">
        <f t="shared" si="33"/>
        <v>49</v>
      </c>
      <c r="Q570" t="s">
        <v>8334</v>
      </c>
      <c r="R570" t="s">
        <v>8335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7">
        <f t="shared" si="33"/>
        <v>20</v>
      </c>
      <c r="Q571" t="s">
        <v>8334</v>
      </c>
      <c r="R571" t="s">
        <v>8335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1</v>
      </c>
      <c r="P572" s="7">
        <f t="shared" si="33"/>
        <v>142</v>
      </c>
      <c r="Q572" t="s">
        <v>8334</v>
      </c>
      <c r="R572" t="s">
        <v>8335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1</v>
      </c>
      <c r="P573" s="7">
        <f t="shared" si="33"/>
        <v>53</v>
      </c>
      <c r="Q573" t="s">
        <v>8334</v>
      </c>
      <c r="R573" t="s">
        <v>8335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7" t="e">
        <f t="shared" si="33"/>
        <v>#DIV/0!</v>
      </c>
      <c r="Q574" t="s">
        <v>8334</v>
      </c>
      <c r="R574" t="s">
        <v>8335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1</v>
      </c>
      <c r="P575" s="7">
        <f t="shared" si="33"/>
        <v>38.444444444444443</v>
      </c>
      <c r="Q575" t="s">
        <v>8334</v>
      </c>
      <c r="R575" t="s">
        <v>8335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7">
        <f t="shared" si="33"/>
        <v>20</v>
      </c>
      <c r="Q576" t="s">
        <v>8334</v>
      </c>
      <c r="R576" t="s">
        <v>8335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1</v>
      </c>
      <c r="P577" s="7">
        <f t="shared" si="33"/>
        <v>64.75</v>
      </c>
      <c r="Q577" t="s">
        <v>8334</v>
      </c>
      <c r="R577" t="s">
        <v>8335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</v>
      </c>
      <c r="P578" s="7">
        <f t="shared" si="33"/>
        <v>1</v>
      </c>
      <c r="Q578" t="s">
        <v>8334</v>
      </c>
      <c r="R578" t="s">
        <v>8335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ROUNDUP(100*(E579/D579),0)</f>
        <v>1</v>
      </c>
      <c r="P579" s="7">
        <f t="shared" ref="P579:P642" si="37">E579/L579</f>
        <v>10</v>
      </c>
      <c r="Q579" t="s">
        <v>8334</v>
      </c>
      <c r="R579" t="s">
        <v>8335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</v>
      </c>
      <c r="P580" s="7">
        <f t="shared" si="37"/>
        <v>2</v>
      </c>
      <c r="Q580" t="s">
        <v>8334</v>
      </c>
      <c r="R580" t="s">
        <v>8335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2</v>
      </c>
      <c r="P581" s="7">
        <f t="shared" si="37"/>
        <v>35</v>
      </c>
      <c r="Q581" t="s">
        <v>8334</v>
      </c>
      <c r="R581" t="s">
        <v>8335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1</v>
      </c>
      <c r="P582" s="7">
        <f t="shared" si="37"/>
        <v>1</v>
      </c>
      <c r="Q582" t="s">
        <v>8334</v>
      </c>
      <c r="R582" t="s">
        <v>8335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7" t="e">
        <f t="shared" si="37"/>
        <v>#DIV/0!</v>
      </c>
      <c r="Q583" t="s">
        <v>8334</v>
      </c>
      <c r="R583" t="s">
        <v>8335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7" t="e">
        <f t="shared" si="37"/>
        <v>#DIV/0!</v>
      </c>
      <c r="Q584" t="s">
        <v>8334</v>
      </c>
      <c r="R584" t="s">
        <v>8335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</v>
      </c>
      <c r="P585" s="7">
        <f t="shared" si="37"/>
        <v>1</v>
      </c>
      <c r="Q585" t="s">
        <v>8334</v>
      </c>
      <c r="R585" t="s">
        <v>8335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7">
        <f t="shared" si="37"/>
        <v>5</v>
      </c>
      <c r="Q586" t="s">
        <v>8334</v>
      </c>
      <c r="R586" t="s">
        <v>8335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7" t="e">
        <f t="shared" si="37"/>
        <v>#DIV/0!</v>
      </c>
      <c r="Q587" t="s">
        <v>8334</v>
      </c>
      <c r="R587" t="s">
        <v>8335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7">
        <f t="shared" si="37"/>
        <v>14</v>
      </c>
      <c r="Q588" t="s">
        <v>8334</v>
      </c>
      <c r="R588" t="s">
        <v>8335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10</v>
      </c>
      <c r="P589" s="7">
        <f t="shared" si="37"/>
        <v>389.28571428571428</v>
      </c>
      <c r="Q589" t="s">
        <v>8334</v>
      </c>
      <c r="R589" t="s">
        <v>8335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4</v>
      </c>
      <c r="P590" s="7">
        <f t="shared" si="37"/>
        <v>150.5</v>
      </c>
      <c r="Q590" t="s">
        <v>8334</v>
      </c>
      <c r="R590" t="s">
        <v>8335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</v>
      </c>
      <c r="P591" s="7">
        <f t="shared" si="37"/>
        <v>1</v>
      </c>
      <c r="Q591" t="s">
        <v>8334</v>
      </c>
      <c r="R591" t="s">
        <v>8335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5</v>
      </c>
      <c r="P592" s="7">
        <f t="shared" si="37"/>
        <v>24.777777777777779</v>
      </c>
      <c r="Q592" t="s">
        <v>8334</v>
      </c>
      <c r="R592" t="s">
        <v>8335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1</v>
      </c>
      <c r="P593" s="7">
        <f t="shared" si="37"/>
        <v>30.5</v>
      </c>
      <c r="Q593" t="s">
        <v>8334</v>
      </c>
      <c r="R593" t="s">
        <v>8335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4</v>
      </c>
      <c r="P594" s="7">
        <f t="shared" si="37"/>
        <v>250</v>
      </c>
      <c r="Q594" t="s">
        <v>8334</v>
      </c>
      <c r="R594" t="s">
        <v>8335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7">
        <f t="shared" si="37"/>
        <v>16.428571428571427</v>
      </c>
      <c r="Q595" t="s">
        <v>8334</v>
      </c>
      <c r="R595" t="s">
        <v>8335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1</v>
      </c>
      <c r="P596" s="7">
        <f t="shared" si="37"/>
        <v>13</v>
      </c>
      <c r="Q596" t="s">
        <v>8334</v>
      </c>
      <c r="R596" t="s">
        <v>8335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1</v>
      </c>
      <c r="P597" s="7">
        <f t="shared" si="37"/>
        <v>53.25</v>
      </c>
      <c r="Q597" t="s">
        <v>8334</v>
      </c>
      <c r="R597" t="s">
        <v>8335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1</v>
      </c>
      <c r="P598" s="7">
        <f t="shared" si="37"/>
        <v>3</v>
      </c>
      <c r="Q598" t="s">
        <v>8334</v>
      </c>
      <c r="R598" t="s">
        <v>8335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1</v>
      </c>
      <c r="P599" s="7">
        <f t="shared" si="37"/>
        <v>10</v>
      </c>
      <c r="Q599" t="s">
        <v>8334</v>
      </c>
      <c r="R599" t="s">
        <v>8335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7">
        <f t="shared" si="37"/>
        <v>121.42857142857143</v>
      </c>
      <c r="Q600" t="s">
        <v>8334</v>
      </c>
      <c r="R600" t="s">
        <v>8335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1</v>
      </c>
      <c r="P601" s="7">
        <f t="shared" si="37"/>
        <v>15.5</v>
      </c>
      <c r="Q601" t="s">
        <v>8334</v>
      </c>
      <c r="R601" t="s">
        <v>8335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7">
        <f t="shared" si="37"/>
        <v>100</v>
      </c>
      <c r="Q602" t="s">
        <v>8334</v>
      </c>
      <c r="R602" t="s">
        <v>8335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2</v>
      </c>
      <c r="P603" s="7">
        <f t="shared" si="37"/>
        <v>23.333333333333332</v>
      </c>
      <c r="Q603" t="s">
        <v>8334</v>
      </c>
      <c r="R603" t="s">
        <v>8335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7" t="e">
        <f t="shared" si="37"/>
        <v>#DIV/0!</v>
      </c>
      <c r="Q604" t="s">
        <v>8334</v>
      </c>
      <c r="R604" t="s">
        <v>8335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7">
        <f t="shared" si="37"/>
        <v>45.386153846153846</v>
      </c>
      <c r="Q605" t="s">
        <v>8334</v>
      </c>
      <c r="R605" t="s">
        <v>8335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7" t="e">
        <f t="shared" si="37"/>
        <v>#DIV/0!</v>
      </c>
      <c r="Q606" t="s">
        <v>8334</v>
      </c>
      <c r="R606" t="s">
        <v>8335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7">
        <f t="shared" si="37"/>
        <v>16.375</v>
      </c>
      <c r="Q607" t="s">
        <v>8334</v>
      </c>
      <c r="R607" t="s">
        <v>8335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1</v>
      </c>
      <c r="P608" s="7">
        <f t="shared" si="37"/>
        <v>10</v>
      </c>
      <c r="Q608" t="s">
        <v>8334</v>
      </c>
      <c r="R608" t="s">
        <v>8335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7" t="e">
        <f t="shared" si="37"/>
        <v>#DIV/0!</v>
      </c>
      <c r="Q609" t="s">
        <v>8334</v>
      </c>
      <c r="R609" t="s">
        <v>8335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7">
        <f t="shared" si="37"/>
        <v>292.2</v>
      </c>
      <c r="Q610" t="s">
        <v>8334</v>
      </c>
      <c r="R610" t="s">
        <v>8335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7">
        <f t="shared" si="37"/>
        <v>5</v>
      </c>
      <c r="Q611" t="s">
        <v>8334</v>
      </c>
      <c r="R611" t="s">
        <v>8335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7" t="e">
        <f t="shared" si="37"/>
        <v>#DIV/0!</v>
      </c>
      <c r="Q612" t="s">
        <v>8334</v>
      </c>
      <c r="R612" t="s">
        <v>8335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7" t="e">
        <f t="shared" si="37"/>
        <v>#DIV/0!</v>
      </c>
      <c r="Q613" t="s">
        <v>8334</v>
      </c>
      <c r="R613" t="s">
        <v>8335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7" t="e">
        <f t="shared" si="37"/>
        <v>#DIV/0!</v>
      </c>
      <c r="Q614" t="s">
        <v>8334</v>
      </c>
      <c r="R614" t="s">
        <v>8335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22</v>
      </c>
      <c r="P615" s="7">
        <f t="shared" si="37"/>
        <v>105.93388429752066</v>
      </c>
      <c r="Q615" t="s">
        <v>8334</v>
      </c>
      <c r="R615" t="s">
        <v>8335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7" t="e">
        <f t="shared" si="37"/>
        <v>#DIV/0!</v>
      </c>
      <c r="Q616" t="s">
        <v>8334</v>
      </c>
      <c r="R616" t="s">
        <v>8335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7" t="e">
        <f t="shared" si="37"/>
        <v>#DIV/0!</v>
      </c>
      <c r="Q617" t="s">
        <v>8334</v>
      </c>
      <c r="R617" t="s">
        <v>8335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7" t="e">
        <f t="shared" si="37"/>
        <v>#DIV/0!</v>
      </c>
      <c r="Q618" t="s">
        <v>8334</v>
      </c>
      <c r="R618" t="s">
        <v>8335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7">
        <f t="shared" si="37"/>
        <v>20</v>
      </c>
      <c r="Q619" t="s">
        <v>8334</v>
      </c>
      <c r="R619" t="s">
        <v>8335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7" t="e">
        <f t="shared" si="37"/>
        <v>#DIV/0!</v>
      </c>
      <c r="Q620" t="s">
        <v>8334</v>
      </c>
      <c r="R620" t="s">
        <v>8335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1</v>
      </c>
      <c r="P621" s="7">
        <f t="shared" si="37"/>
        <v>1</v>
      </c>
      <c r="Q621" t="s">
        <v>8334</v>
      </c>
      <c r="R621" t="s">
        <v>8335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7">
        <f t="shared" si="37"/>
        <v>300</v>
      </c>
      <c r="Q622" t="s">
        <v>8334</v>
      </c>
      <c r="R622" t="s">
        <v>8335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2</v>
      </c>
      <c r="P623" s="7">
        <f t="shared" si="37"/>
        <v>87</v>
      </c>
      <c r="Q623" t="s">
        <v>8334</v>
      </c>
      <c r="R623" t="s">
        <v>8335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7">
        <f t="shared" si="37"/>
        <v>37.888888888888886</v>
      </c>
      <c r="Q624" t="s">
        <v>8334</v>
      </c>
      <c r="R624" t="s">
        <v>8335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7" t="e">
        <f t="shared" si="37"/>
        <v>#DIV/0!</v>
      </c>
      <c r="Q625" t="s">
        <v>8334</v>
      </c>
      <c r="R625" t="s">
        <v>8335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7" t="e">
        <f t="shared" si="37"/>
        <v>#DIV/0!</v>
      </c>
      <c r="Q626" t="s">
        <v>8334</v>
      </c>
      <c r="R626" t="s">
        <v>8335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7" t="e">
        <f t="shared" si="37"/>
        <v>#DIV/0!</v>
      </c>
      <c r="Q627" t="s">
        <v>8334</v>
      </c>
      <c r="R627" t="s">
        <v>8335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18</v>
      </c>
      <c r="P628" s="7">
        <f t="shared" si="37"/>
        <v>111.41025641025641</v>
      </c>
      <c r="Q628" t="s">
        <v>8334</v>
      </c>
      <c r="R628" t="s">
        <v>8335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1</v>
      </c>
      <c r="P629" s="7">
        <f t="shared" si="37"/>
        <v>90</v>
      </c>
      <c r="Q629" t="s">
        <v>8334</v>
      </c>
      <c r="R629" t="s">
        <v>8335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7" t="e">
        <f t="shared" si="37"/>
        <v>#DIV/0!</v>
      </c>
      <c r="Q630" t="s">
        <v>8334</v>
      </c>
      <c r="R630" t="s">
        <v>8335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1</v>
      </c>
      <c r="P631" s="7">
        <f t="shared" si="37"/>
        <v>116.66666666666667</v>
      </c>
      <c r="Q631" t="s">
        <v>8334</v>
      </c>
      <c r="R631" t="s">
        <v>8335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1</v>
      </c>
      <c r="P632" s="7">
        <f t="shared" si="37"/>
        <v>10</v>
      </c>
      <c r="Q632" t="s">
        <v>8334</v>
      </c>
      <c r="R632" t="s">
        <v>8335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2</v>
      </c>
      <c r="P633" s="7">
        <f t="shared" si="37"/>
        <v>76.666666666666671</v>
      </c>
      <c r="Q633" t="s">
        <v>8334</v>
      </c>
      <c r="R633" t="s">
        <v>8335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7" t="e">
        <f t="shared" si="37"/>
        <v>#DIV/0!</v>
      </c>
      <c r="Q634" t="s">
        <v>8334</v>
      </c>
      <c r="R634" t="s">
        <v>8335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13</v>
      </c>
      <c r="P635" s="7">
        <f t="shared" si="37"/>
        <v>49.8</v>
      </c>
      <c r="Q635" t="s">
        <v>8334</v>
      </c>
      <c r="R635" t="s">
        <v>8335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1</v>
      </c>
      <c r="P636" s="7">
        <f t="shared" si="37"/>
        <v>1</v>
      </c>
      <c r="Q636" t="s">
        <v>8334</v>
      </c>
      <c r="R636" t="s">
        <v>8335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1</v>
      </c>
      <c r="P637" s="7">
        <f t="shared" si="37"/>
        <v>2</v>
      </c>
      <c r="Q637" t="s">
        <v>8334</v>
      </c>
      <c r="R637" t="s">
        <v>8335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1</v>
      </c>
      <c r="P638" s="7">
        <f t="shared" si="37"/>
        <v>4</v>
      </c>
      <c r="Q638" t="s">
        <v>8334</v>
      </c>
      <c r="R638" t="s">
        <v>8335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7" t="e">
        <f t="shared" si="37"/>
        <v>#DIV/0!</v>
      </c>
      <c r="Q639" t="s">
        <v>8334</v>
      </c>
      <c r="R639" t="s">
        <v>8335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1</v>
      </c>
      <c r="P640" s="7">
        <f t="shared" si="37"/>
        <v>3</v>
      </c>
      <c r="Q640" t="s">
        <v>8334</v>
      </c>
      <c r="R640" t="s">
        <v>8335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1</v>
      </c>
      <c r="P641" s="7">
        <f t="shared" si="37"/>
        <v>1</v>
      </c>
      <c r="Q641" t="s">
        <v>8334</v>
      </c>
      <c r="R641" t="s">
        <v>8335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145</v>
      </c>
      <c r="P642" s="7">
        <f t="shared" si="37"/>
        <v>50.5</v>
      </c>
      <c r="Q642" t="s">
        <v>8334</v>
      </c>
      <c r="R642" t="s">
        <v>8336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ROUNDUP(100*(E643/D643),0)</f>
        <v>120</v>
      </c>
      <c r="P643" s="7">
        <f t="shared" ref="P643:P706" si="41">E643/L643</f>
        <v>151.31746031746033</v>
      </c>
      <c r="Q643" t="s">
        <v>8334</v>
      </c>
      <c r="R643" t="s">
        <v>8336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1461</v>
      </c>
      <c r="P644" s="7">
        <f t="shared" si="41"/>
        <v>134.3592456301748</v>
      </c>
      <c r="Q644" t="s">
        <v>8334</v>
      </c>
      <c r="R644" t="s">
        <v>8336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7">
        <f t="shared" si="41"/>
        <v>174.02631578947367</v>
      </c>
      <c r="Q645" t="s">
        <v>8334</v>
      </c>
      <c r="R645" t="s">
        <v>8336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301</v>
      </c>
      <c r="P646" s="7">
        <f t="shared" si="41"/>
        <v>73.486268364348675</v>
      </c>
      <c r="Q646" t="s">
        <v>8334</v>
      </c>
      <c r="R646" t="s">
        <v>8336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7">
        <f t="shared" si="41"/>
        <v>23.518987341772153</v>
      </c>
      <c r="Q647" t="s">
        <v>8334</v>
      </c>
      <c r="R647" t="s">
        <v>8336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7">
        <f t="shared" si="41"/>
        <v>39.074444444444445</v>
      </c>
      <c r="Q648" t="s">
        <v>8334</v>
      </c>
      <c r="R648" t="s">
        <v>8336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108</v>
      </c>
      <c r="P649" s="7">
        <f t="shared" si="41"/>
        <v>125.94117647058823</v>
      </c>
      <c r="Q649" t="s">
        <v>8334</v>
      </c>
      <c r="R649" t="s">
        <v>8336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7">
        <f t="shared" si="41"/>
        <v>1644</v>
      </c>
      <c r="Q650" t="s">
        <v>8334</v>
      </c>
      <c r="R650" t="s">
        <v>8336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7">
        <f t="shared" si="41"/>
        <v>42.670731707317074</v>
      </c>
      <c r="Q651" t="s">
        <v>8334</v>
      </c>
      <c r="R651" t="s">
        <v>8336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113</v>
      </c>
      <c r="P652" s="7">
        <f t="shared" si="41"/>
        <v>35.125</v>
      </c>
      <c r="Q652" t="s">
        <v>8334</v>
      </c>
      <c r="R652" t="s">
        <v>8336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7">
        <f t="shared" si="41"/>
        <v>239.35238095238094</v>
      </c>
      <c r="Q653" t="s">
        <v>8334</v>
      </c>
      <c r="R653" t="s">
        <v>8336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101</v>
      </c>
      <c r="P654" s="7">
        <f t="shared" si="41"/>
        <v>107.64285714285714</v>
      </c>
      <c r="Q654" t="s">
        <v>8334</v>
      </c>
      <c r="R654" t="s">
        <v>8336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142</v>
      </c>
      <c r="P655" s="7">
        <f t="shared" si="41"/>
        <v>95.830623306233065</v>
      </c>
      <c r="Q655" t="s">
        <v>8334</v>
      </c>
      <c r="R655" t="s">
        <v>8336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268</v>
      </c>
      <c r="P656" s="7">
        <f t="shared" si="41"/>
        <v>31.663376110562684</v>
      </c>
      <c r="Q656" t="s">
        <v>8334</v>
      </c>
      <c r="R656" t="s">
        <v>8336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7">
        <f t="shared" si="41"/>
        <v>42.886861313868614</v>
      </c>
      <c r="Q657" t="s">
        <v>8334</v>
      </c>
      <c r="R657" t="s">
        <v>8336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7">
        <f t="shared" si="41"/>
        <v>122.73563218390805</v>
      </c>
      <c r="Q658" t="s">
        <v>8334</v>
      </c>
      <c r="R658" t="s">
        <v>8336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7">
        <f t="shared" si="41"/>
        <v>190.45454545454547</v>
      </c>
      <c r="Q659" t="s">
        <v>8334</v>
      </c>
      <c r="R659" t="s">
        <v>8336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105</v>
      </c>
      <c r="P660" s="7">
        <f t="shared" si="41"/>
        <v>109.33695652173913</v>
      </c>
      <c r="Q660" t="s">
        <v>8334</v>
      </c>
      <c r="R660" t="s">
        <v>8336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7">
        <f t="shared" si="41"/>
        <v>143.66666666666666</v>
      </c>
      <c r="Q661" t="s">
        <v>8334</v>
      </c>
      <c r="R661" t="s">
        <v>8336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4</v>
      </c>
      <c r="P662" s="7">
        <f t="shared" si="41"/>
        <v>84.944444444444443</v>
      </c>
      <c r="Q662" t="s">
        <v>8334</v>
      </c>
      <c r="R662" t="s">
        <v>8336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7">
        <f t="shared" si="41"/>
        <v>10.555555555555555</v>
      </c>
      <c r="Q663" t="s">
        <v>8334</v>
      </c>
      <c r="R663" t="s">
        <v>8336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1</v>
      </c>
      <c r="P664" s="7">
        <f t="shared" si="41"/>
        <v>39</v>
      </c>
      <c r="Q664" t="s">
        <v>8334</v>
      </c>
      <c r="R664" t="s">
        <v>8336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1</v>
      </c>
      <c r="P665" s="7">
        <f t="shared" si="41"/>
        <v>100</v>
      </c>
      <c r="Q665" t="s">
        <v>8334</v>
      </c>
      <c r="R665" t="s">
        <v>8336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7">
        <f t="shared" si="41"/>
        <v>31.172413793103448</v>
      </c>
      <c r="Q666" t="s">
        <v>8334</v>
      </c>
      <c r="R666" t="s">
        <v>8336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7">
        <f t="shared" si="41"/>
        <v>155.33333333333334</v>
      </c>
      <c r="Q667" t="s">
        <v>8334</v>
      </c>
      <c r="R667" t="s">
        <v>8336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1</v>
      </c>
      <c r="P668" s="7">
        <f t="shared" si="41"/>
        <v>2</v>
      </c>
      <c r="Q668" t="s">
        <v>8334</v>
      </c>
      <c r="R668" t="s">
        <v>8336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11</v>
      </c>
      <c r="P669" s="7">
        <f t="shared" si="41"/>
        <v>178.92857142857142</v>
      </c>
      <c r="Q669" t="s">
        <v>8334</v>
      </c>
      <c r="R669" t="s">
        <v>8336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7">
        <f t="shared" si="41"/>
        <v>27.36</v>
      </c>
      <c r="Q670" t="s">
        <v>8334</v>
      </c>
      <c r="R670" t="s">
        <v>8336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7">
        <f t="shared" si="41"/>
        <v>1536.25</v>
      </c>
      <c r="Q671" t="s">
        <v>8334</v>
      </c>
      <c r="R671" t="s">
        <v>8336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30</v>
      </c>
      <c r="P672" s="7">
        <f t="shared" si="41"/>
        <v>84.99677419354839</v>
      </c>
      <c r="Q672" t="s">
        <v>8334</v>
      </c>
      <c r="R672" t="s">
        <v>8336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40</v>
      </c>
      <c r="P673" s="7">
        <f t="shared" si="41"/>
        <v>788.5333333333333</v>
      </c>
      <c r="Q673" t="s">
        <v>8334</v>
      </c>
      <c r="R673" t="s">
        <v>8336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7">
        <f t="shared" si="41"/>
        <v>50.29767441860465</v>
      </c>
      <c r="Q674" t="s">
        <v>8334</v>
      </c>
      <c r="R674" t="s">
        <v>8336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1</v>
      </c>
      <c r="P675" s="7">
        <f t="shared" si="41"/>
        <v>68.333333333333329</v>
      </c>
      <c r="Q675" t="s">
        <v>8334</v>
      </c>
      <c r="R675" t="s">
        <v>8336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1</v>
      </c>
      <c r="P676" s="7">
        <f t="shared" si="41"/>
        <v>7.5</v>
      </c>
      <c r="Q676" t="s">
        <v>8334</v>
      </c>
      <c r="R676" t="s">
        <v>8336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7">
        <f t="shared" si="41"/>
        <v>34.269230769230766</v>
      </c>
      <c r="Q677" t="s">
        <v>8334</v>
      </c>
      <c r="R677" t="s">
        <v>8336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2</v>
      </c>
      <c r="P678" s="7">
        <f t="shared" si="41"/>
        <v>61.291666666666664</v>
      </c>
      <c r="Q678" t="s">
        <v>8334</v>
      </c>
      <c r="R678" t="s">
        <v>8336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7">
        <f t="shared" si="41"/>
        <v>133.25</v>
      </c>
      <c r="Q679" t="s">
        <v>8334</v>
      </c>
      <c r="R679" t="s">
        <v>8336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7">
        <f t="shared" si="41"/>
        <v>65.17647058823529</v>
      </c>
      <c r="Q680" t="s">
        <v>8334</v>
      </c>
      <c r="R680" t="s">
        <v>8336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16</v>
      </c>
      <c r="P681" s="7">
        <f t="shared" si="41"/>
        <v>93.90425531914893</v>
      </c>
      <c r="Q681" t="s">
        <v>8334</v>
      </c>
      <c r="R681" t="s">
        <v>8336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7">
        <f t="shared" si="41"/>
        <v>150.65116279069767</v>
      </c>
      <c r="Q682" t="s">
        <v>8334</v>
      </c>
      <c r="R682" t="s">
        <v>8336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1</v>
      </c>
      <c r="P683" s="7">
        <f t="shared" si="41"/>
        <v>1</v>
      </c>
      <c r="Q683" t="s">
        <v>8334</v>
      </c>
      <c r="R683" t="s">
        <v>8336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1</v>
      </c>
      <c r="P684" s="7">
        <f t="shared" si="41"/>
        <v>13.25</v>
      </c>
      <c r="Q684" t="s">
        <v>8334</v>
      </c>
      <c r="R684" t="s">
        <v>8336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7">
        <f t="shared" si="41"/>
        <v>99.333333333333329</v>
      </c>
      <c r="Q685" t="s">
        <v>8334</v>
      </c>
      <c r="R685" t="s">
        <v>8336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8</v>
      </c>
      <c r="P686" s="7">
        <f t="shared" si="41"/>
        <v>177.39259259259259</v>
      </c>
      <c r="Q686" t="s">
        <v>8334</v>
      </c>
      <c r="R686" t="s">
        <v>8336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7">
        <f t="shared" si="41"/>
        <v>55.3</v>
      </c>
      <c r="Q687" t="s">
        <v>8334</v>
      </c>
      <c r="R687" t="s">
        <v>8336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7" t="e">
        <f t="shared" si="41"/>
        <v>#DIV/0!</v>
      </c>
      <c r="Q688" t="s">
        <v>8334</v>
      </c>
      <c r="R688" t="s">
        <v>8336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7">
        <f t="shared" si="41"/>
        <v>591.66666666666663</v>
      </c>
      <c r="Q689" t="s">
        <v>8334</v>
      </c>
      <c r="R689" t="s">
        <v>8336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7">
        <f t="shared" si="41"/>
        <v>405.5</v>
      </c>
      <c r="Q690" t="s">
        <v>8334</v>
      </c>
      <c r="R690" t="s">
        <v>8336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7">
        <f t="shared" si="41"/>
        <v>343.14732142857144</v>
      </c>
      <c r="Q691" t="s">
        <v>8334</v>
      </c>
      <c r="R691" t="s">
        <v>8336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13</v>
      </c>
      <c r="P692" s="7">
        <f t="shared" si="41"/>
        <v>72.588235294117652</v>
      </c>
      <c r="Q692" t="s">
        <v>8334</v>
      </c>
      <c r="R692" t="s">
        <v>8336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7">
        <f t="shared" si="41"/>
        <v>26</v>
      </c>
      <c r="Q693" t="s">
        <v>8334</v>
      </c>
      <c r="R693" t="s">
        <v>8336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7">
        <f t="shared" si="41"/>
        <v>6.4975124378109452</v>
      </c>
      <c r="Q694" t="s">
        <v>8334</v>
      </c>
      <c r="R694" t="s">
        <v>8336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36</v>
      </c>
      <c r="P695" s="7">
        <f t="shared" si="41"/>
        <v>119.38513513513513</v>
      </c>
      <c r="Q695" t="s">
        <v>8334</v>
      </c>
      <c r="R695" t="s">
        <v>8336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1</v>
      </c>
      <c r="P696" s="7">
        <f t="shared" si="41"/>
        <v>84.285714285714292</v>
      </c>
      <c r="Q696" t="s">
        <v>8334</v>
      </c>
      <c r="R696" t="s">
        <v>8336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2</v>
      </c>
      <c r="P697" s="7">
        <f t="shared" si="41"/>
        <v>90.857142857142861</v>
      </c>
      <c r="Q697" t="s">
        <v>8334</v>
      </c>
      <c r="R697" t="s">
        <v>8336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1</v>
      </c>
      <c r="P698" s="7">
        <f t="shared" si="41"/>
        <v>1</v>
      </c>
      <c r="Q698" t="s">
        <v>8334</v>
      </c>
      <c r="R698" t="s">
        <v>8336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47</v>
      </c>
      <c r="P699" s="7">
        <f t="shared" si="41"/>
        <v>20.342105263157894</v>
      </c>
      <c r="Q699" t="s">
        <v>8334</v>
      </c>
      <c r="R699" t="s">
        <v>8336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16</v>
      </c>
      <c r="P700" s="7">
        <f t="shared" si="41"/>
        <v>530.68965517241384</v>
      </c>
      <c r="Q700" t="s">
        <v>8334</v>
      </c>
      <c r="R700" t="s">
        <v>8336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83</v>
      </c>
      <c r="P701" s="7">
        <f t="shared" si="41"/>
        <v>120.39184269662923</v>
      </c>
      <c r="Q701" t="s">
        <v>8334</v>
      </c>
      <c r="R701" t="s">
        <v>8336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7">
        <f t="shared" si="41"/>
        <v>13</v>
      </c>
      <c r="Q702" t="s">
        <v>8334</v>
      </c>
      <c r="R702" t="s">
        <v>8336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7">
        <f t="shared" si="41"/>
        <v>291.33333333333331</v>
      </c>
      <c r="Q703" t="s">
        <v>8334</v>
      </c>
      <c r="R703" t="s">
        <v>8336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7">
        <f t="shared" si="41"/>
        <v>124.9191891891892</v>
      </c>
      <c r="Q704" t="s">
        <v>8334</v>
      </c>
      <c r="R704" t="s">
        <v>8336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7">
        <f t="shared" si="41"/>
        <v>119.57142857142857</v>
      </c>
      <c r="Q705" t="s">
        <v>8334</v>
      </c>
      <c r="R705" t="s">
        <v>8336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7">
        <f t="shared" si="41"/>
        <v>120.25</v>
      </c>
      <c r="Q706" t="s">
        <v>8334</v>
      </c>
      <c r="R706" t="s">
        <v>8336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ROUNDUP(100*(E707/D707),0)</f>
        <v>1</v>
      </c>
      <c r="P707" s="7">
        <f t="shared" ref="P707:P770" si="45">E707/L707</f>
        <v>195.4</v>
      </c>
      <c r="Q707" t="s">
        <v>8334</v>
      </c>
      <c r="R707" t="s">
        <v>8336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7" t="e">
        <f t="shared" si="45"/>
        <v>#DIV/0!</v>
      </c>
      <c r="Q708" t="s">
        <v>8334</v>
      </c>
      <c r="R708" t="s">
        <v>8336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7">
        <f t="shared" si="45"/>
        <v>117.69868421052631</v>
      </c>
      <c r="Q709" t="s">
        <v>8334</v>
      </c>
      <c r="R709" t="s">
        <v>8336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23</v>
      </c>
      <c r="P710" s="7">
        <f t="shared" si="45"/>
        <v>23.948509485094849</v>
      </c>
      <c r="Q710" t="s">
        <v>8334</v>
      </c>
      <c r="R710" t="s">
        <v>8336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1</v>
      </c>
      <c r="P711" s="7">
        <f t="shared" si="45"/>
        <v>30.5</v>
      </c>
      <c r="Q711" t="s">
        <v>8334</v>
      </c>
      <c r="R711" t="s">
        <v>8336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7" t="e">
        <f t="shared" si="45"/>
        <v>#DIV/0!</v>
      </c>
      <c r="Q712" t="s">
        <v>8334</v>
      </c>
      <c r="R712" t="s">
        <v>8336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7">
        <f t="shared" si="45"/>
        <v>99.973372781065095</v>
      </c>
      <c r="Q713" t="s">
        <v>8334</v>
      </c>
      <c r="R713" t="s">
        <v>8336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1</v>
      </c>
      <c r="P714" s="7">
        <f t="shared" si="45"/>
        <v>26.25</v>
      </c>
      <c r="Q714" t="s">
        <v>8334</v>
      </c>
      <c r="R714" t="s">
        <v>8336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7">
        <f t="shared" si="45"/>
        <v>199</v>
      </c>
      <c r="Q715" t="s">
        <v>8334</v>
      </c>
      <c r="R715" t="s">
        <v>8336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7">
        <f t="shared" si="45"/>
        <v>80.321428571428569</v>
      </c>
      <c r="Q716" t="s">
        <v>8334</v>
      </c>
      <c r="R716" t="s">
        <v>8336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6</v>
      </c>
      <c r="P717" s="7">
        <f t="shared" si="45"/>
        <v>115.75</v>
      </c>
      <c r="Q717" t="s">
        <v>8334</v>
      </c>
      <c r="R717" t="s">
        <v>8336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11</v>
      </c>
      <c r="P718" s="7">
        <f t="shared" si="45"/>
        <v>44.6875</v>
      </c>
      <c r="Q718" t="s">
        <v>8334</v>
      </c>
      <c r="R718" t="s">
        <v>8336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1</v>
      </c>
      <c r="P719" s="7">
        <f t="shared" si="45"/>
        <v>76.25</v>
      </c>
      <c r="Q719" t="s">
        <v>8334</v>
      </c>
      <c r="R719" t="s">
        <v>8336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7">
        <f t="shared" si="45"/>
        <v>22.5</v>
      </c>
      <c r="Q720" t="s">
        <v>8334</v>
      </c>
      <c r="R720" t="s">
        <v>8336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2</v>
      </c>
      <c r="P721" s="7">
        <f t="shared" si="45"/>
        <v>19.399999999999999</v>
      </c>
      <c r="Q721" t="s">
        <v>8334</v>
      </c>
      <c r="R721" t="s">
        <v>8336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7">
        <f t="shared" si="45"/>
        <v>66.707317073170728</v>
      </c>
      <c r="Q722" t="s">
        <v>8337</v>
      </c>
      <c r="R722" t="s">
        <v>8338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123</v>
      </c>
      <c r="P723" s="7">
        <f t="shared" si="45"/>
        <v>84.142857142857139</v>
      </c>
      <c r="Q723" t="s">
        <v>8337</v>
      </c>
      <c r="R723" t="s">
        <v>8338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133</v>
      </c>
      <c r="P724" s="7">
        <f t="shared" si="45"/>
        <v>215.72549019607843</v>
      </c>
      <c r="Q724" t="s">
        <v>8337</v>
      </c>
      <c r="R724" t="s">
        <v>8338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110</v>
      </c>
      <c r="P725" s="7">
        <f t="shared" si="45"/>
        <v>54.69</v>
      </c>
      <c r="Q725" t="s">
        <v>8337</v>
      </c>
      <c r="R725" t="s">
        <v>8338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106</v>
      </c>
      <c r="P726" s="7">
        <f t="shared" si="45"/>
        <v>51.62944055944056</v>
      </c>
      <c r="Q726" t="s">
        <v>8337</v>
      </c>
      <c r="R726" t="s">
        <v>8338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101</v>
      </c>
      <c r="P727" s="7">
        <f t="shared" si="45"/>
        <v>143.35714285714286</v>
      </c>
      <c r="Q727" t="s">
        <v>8337</v>
      </c>
      <c r="R727" t="s">
        <v>8338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102</v>
      </c>
      <c r="P728" s="7">
        <f t="shared" si="45"/>
        <v>72.428571428571431</v>
      </c>
      <c r="Q728" t="s">
        <v>8337</v>
      </c>
      <c r="R728" t="s">
        <v>8338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7">
        <f t="shared" si="45"/>
        <v>36.530201342281877</v>
      </c>
      <c r="Q729" t="s">
        <v>8337</v>
      </c>
      <c r="R729" t="s">
        <v>8338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7">
        <f t="shared" si="45"/>
        <v>60.903461538461535</v>
      </c>
      <c r="Q730" t="s">
        <v>8337</v>
      </c>
      <c r="R730" t="s">
        <v>8338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7">
        <f t="shared" si="45"/>
        <v>43.55</v>
      </c>
      <c r="Q731" t="s">
        <v>8337</v>
      </c>
      <c r="R731" t="s">
        <v>8338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133</v>
      </c>
      <c r="P732" s="7">
        <f t="shared" si="45"/>
        <v>99.766037735849054</v>
      </c>
      <c r="Q732" t="s">
        <v>8337</v>
      </c>
      <c r="R732" t="s">
        <v>8338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7">
        <f t="shared" si="45"/>
        <v>88.732394366197184</v>
      </c>
      <c r="Q733" t="s">
        <v>8337</v>
      </c>
      <c r="R733" t="s">
        <v>8338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7">
        <f t="shared" si="45"/>
        <v>4.9230769230769234</v>
      </c>
      <c r="Q734" t="s">
        <v>8337</v>
      </c>
      <c r="R734" t="s">
        <v>8338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121</v>
      </c>
      <c r="P735" s="7">
        <f t="shared" si="45"/>
        <v>17.822485207100591</v>
      </c>
      <c r="Q735" t="s">
        <v>8337</v>
      </c>
      <c r="R735" t="s">
        <v>8338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7">
        <f t="shared" si="45"/>
        <v>187.19298245614036</v>
      </c>
      <c r="Q736" t="s">
        <v>8337</v>
      </c>
      <c r="R736" t="s">
        <v>8338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115</v>
      </c>
      <c r="P737" s="7">
        <f t="shared" si="45"/>
        <v>234.80786026200875</v>
      </c>
      <c r="Q737" t="s">
        <v>8337</v>
      </c>
      <c r="R737" t="s">
        <v>8338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316</v>
      </c>
      <c r="P738" s="7">
        <f t="shared" si="45"/>
        <v>105.04629629629629</v>
      </c>
      <c r="Q738" t="s">
        <v>8337</v>
      </c>
      <c r="R738" t="s">
        <v>8338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123</v>
      </c>
      <c r="P739" s="7">
        <f t="shared" si="45"/>
        <v>56.666666666666664</v>
      </c>
      <c r="Q739" t="s">
        <v>8337</v>
      </c>
      <c r="R739" t="s">
        <v>8338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7">
        <f t="shared" si="45"/>
        <v>39.048780487804876</v>
      </c>
      <c r="Q740" t="s">
        <v>8337</v>
      </c>
      <c r="R740" t="s">
        <v>8338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159</v>
      </c>
      <c r="P741" s="7">
        <f t="shared" si="45"/>
        <v>68.345323741007192</v>
      </c>
      <c r="Q741" t="s">
        <v>8337</v>
      </c>
      <c r="R741" t="s">
        <v>8338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108</v>
      </c>
      <c r="P742" s="7">
        <f t="shared" si="45"/>
        <v>169.57894736842104</v>
      </c>
      <c r="Q742" t="s">
        <v>8337</v>
      </c>
      <c r="R742" t="s">
        <v>8338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103</v>
      </c>
      <c r="P743" s="7">
        <f t="shared" si="45"/>
        <v>141.42340425531913</v>
      </c>
      <c r="Q743" t="s">
        <v>8337</v>
      </c>
      <c r="R743" t="s">
        <v>8338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7">
        <f t="shared" si="45"/>
        <v>67.391304347826093</v>
      </c>
      <c r="Q744" t="s">
        <v>8337</v>
      </c>
      <c r="R744" t="s">
        <v>8338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7">
        <f t="shared" si="45"/>
        <v>54.266666666666666</v>
      </c>
      <c r="Q745" t="s">
        <v>8337</v>
      </c>
      <c r="R745" t="s">
        <v>8338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103</v>
      </c>
      <c r="P746" s="7">
        <f t="shared" si="45"/>
        <v>82.516129032258064</v>
      </c>
      <c r="Q746" t="s">
        <v>8337</v>
      </c>
      <c r="R746" t="s">
        <v>8338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180</v>
      </c>
      <c r="P747" s="7">
        <f t="shared" si="45"/>
        <v>53.729729729729726</v>
      </c>
      <c r="Q747" t="s">
        <v>8337</v>
      </c>
      <c r="R747" t="s">
        <v>8338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112</v>
      </c>
      <c r="P748" s="7">
        <f t="shared" si="45"/>
        <v>34.206185567010309</v>
      </c>
      <c r="Q748" t="s">
        <v>8337</v>
      </c>
      <c r="R748" t="s">
        <v>8338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101</v>
      </c>
      <c r="P749" s="7">
        <f t="shared" si="45"/>
        <v>127.32727272727273</v>
      </c>
      <c r="Q749" t="s">
        <v>8337</v>
      </c>
      <c r="R749" t="s">
        <v>8338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101</v>
      </c>
      <c r="P750" s="7">
        <f t="shared" si="45"/>
        <v>45.56818181818182</v>
      </c>
      <c r="Q750" t="s">
        <v>8337</v>
      </c>
      <c r="R750" t="s">
        <v>8338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7">
        <f t="shared" si="45"/>
        <v>95.963636363636368</v>
      </c>
      <c r="Q751" t="s">
        <v>8337</v>
      </c>
      <c r="R751" t="s">
        <v>8338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7">
        <f t="shared" si="45"/>
        <v>77.271186440677965</v>
      </c>
      <c r="Q752" t="s">
        <v>8337</v>
      </c>
      <c r="R752" t="s">
        <v>8338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7">
        <f t="shared" si="45"/>
        <v>57.338709677419352</v>
      </c>
      <c r="Q753" t="s">
        <v>8337</v>
      </c>
      <c r="R753" t="s">
        <v>8338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7">
        <f t="shared" si="45"/>
        <v>53.19047619047619</v>
      </c>
      <c r="Q754" t="s">
        <v>8337</v>
      </c>
      <c r="R754" t="s">
        <v>8338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7">
        <f t="shared" si="45"/>
        <v>492.30769230769232</v>
      </c>
      <c r="Q755" t="s">
        <v>8337</v>
      </c>
      <c r="R755" t="s">
        <v>8338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7">
        <f t="shared" si="45"/>
        <v>42.346938775510203</v>
      </c>
      <c r="Q756" t="s">
        <v>8337</v>
      </c>
      <c r="R756" t="s">
        <v>8338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7">
        <f t="shared" si="45"/>
        <v>37.466029411764708</v>
      </c>
      <c r="Q757" t="s">
        <v>8337</v>
      </c>
      <c r="R757" t="s">
        <v>8338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7">
        <f t="shared" si="45"/>
        <v>37.454545454545453</v>
      </c>
      <c r="Q758" t="s">
        <v>8337</v>
      </c>
      <c r="R758" t="s">
        <v>8338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7">
        <f t="shared" si="45"/>
        <v>33.055555555555557</v>
      </c>
      <c r="Q759" t="s">
        <v>8337</v>
      </c>
      <c r="R759" t="s">
        <v>8338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7">
        <f t="shared" si="45"/>
        <v>134.21052631578948</v>
      </c>
      <c r="Q760" t="s">
        <v>8337</v>
      </c>
      <c r="R760" t="s">
        <v>8338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7">
        <f t="shared" si="45"/>
        <v>51.474747474747474</v>
      </c>
      <c r="Q761" t="s">
        <v>8337</v>
      </c>
      <c r="R761" t="s">
        <v>8338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7" t="e">
        <f t="shared" si="45"/>
        <v>#DIV/0!</v>
      </c>
      <c r="Q762" t="s">
        <v>8337</v>
      </c>
      <c r="R762" t="s">
        <v>8323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7">
        <f t="shared" si="45"/>
        <v>39.166666666666664</v>
      </c>
      <c r="Q763" t="s">
        <v>8337</v>
      </c>
      <c r="R763" t="s">
        <v>8323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7" t="e">
        <f t="shared" si="45"/>
        <v>#DIV/0!</v>
      </c>
      <c r="Q764" t="s">
        <v>8337</v>
      </c>
      <c r="R764" t="s">
        <v>8323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1</v>
      </c>
      <c r="P765" s="7">
        <f t="shared" si="45"/>
        <v>5</v>
      </c>
      <c r="Q765" t="s">
        <v>8337</v>
      </c>
      <c r="R765" t="s">
        <v>8323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7" t="e">
        <f t="shared" si="45"/>
        <v>#DIV/0!</v>
      </c>
      <c r="Q766" t="s">
        <v>8337</v>
      </c>
      <c r="R766" t="s">
        <v>8323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37</v>
      </c>
      <c r="P767" s="7">
        <f t="shared" si="45"/>
        <v>57.295454545454547</v>
      </c>
      <c r="Q767" t="s">
        <v>8337</v>
      </c>
      <c r="R767" t="s">
        <v>8323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7" t="e">
        <f t="shared" si="45"/>
        <v>#DIV/0!</v>
      </c>
      <c r="Q768" t="s">
        <v>8337</v>
      </c>
      <c r="R768" t="s">
        <v>8323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7">
        <f t="shared" si="45"/>
        <v>59</v>
      </c>
      <c r="Q769" t="s">
        <v>8337</v>
      </c>
      <c r="R769" t="s">
        <v>8323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7" t="e">
        <f t="shared" si="45"/>
        <v>#DIV/0!</v>
      </c>
      <c r="Q770" t="s">
        <v>8337</v>
      </c>
      <c r="R770" t="s">
        <v>8323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ROUNDUP(100*(E771/D771),0)</f>
        <v>42</v>
      </c>
      <c r="P771" s="7">
        <f t="shared" ref="P771:P834" si="49">E771/L771</f>
        <v>31.846153846153847</v>
      </c>
      <c r="Q771" t="s">
        <v>8337</v>
      </c>
      <c r="R771" t="s">
        <v>8323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7" t="e">
        <f t="shared" si="49"/>
        <v>#DIV/0!</v>
      </c>
      <c r="Q772" t="s">
        <v>8337</v>
      </c>
      <c r="R772" t="s">
        <v>8323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1</v>
      </c>
      <c r="P773" s="7">
        <f t="shared" si="49"/>
        <v>10</v>
      </c>
      <c r="Q773" t="s">
        <v>8337</v>
      </c>
      <c r="R773" t="s">
        <v>8323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4</v>
      </c>
      <c r="P774" s="7">
        <f t="shared" si="49"/>
        <v>50</v>
      </c>
      <c r="Q774" t="s">
        <v>8337</v>
      </c>
      <c r="R774" t="s">
        <v>8323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7">
        <f t="shared" si="49"/>
        <v>16</v>
      </c>
      <c r="Q775" t="s">
        <v>8337</v>
      </c>
      <c r="R775" t="s">
        <v>8323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71</v>
      </c>
      <c r="P776" s="7">
        <f t="shared" si="49"/>
        <v>39</v>
      </c>
      <c r="Q776" t="s">
        <v>8337</v>
      </c>
      <c r="R776" t="s">
        <v>8323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7">
        <f t="shared" si="49"/>
        <v>34</v>
      </c>
      <c r="Q777" t="s">
        <v>8337</v>
      </c>
      <c r="R777" t="s">
        <v>8323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52</v>
      </c>
      <c r="P778" s="7">
        <f t="shared" si="49"/>
        <v>63.122807017543863</v>
      </c>
      <c r="Q778" t="s">
        <v>8337</v>
      </c>
      <c r="R778" t="s">
        <v>8323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7">
        <f t="shared" si="49"/>
        <v>7</v>
      </c>
      <c r="Q779" t="s">
        <v>8337</v>
      </c>
      <c r="R779" t="s">
        <v>8323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1</v>
      </c>
      <c r="P780" s="7">
        <f t="shared" si="49"/>
        <v>2</v>
      </c>
      <c r="Q780" t="s">
        <v>8337</v>
      </c>
      <c r="R780" t="s">
        <v>8323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7">
        <f t="shared" si="49"/>
        <v>66.666666666666671</v>
      </c>
      <c r="Q781" t="s">
        <v>8337</v>
      </c>
      <c r="R781" t="s">
        <v>8323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7">
        <f t="shared" si="49"/>
        <v>38.518518518518519</v>
      </c>
      <c r="Q782" t="s">
        <v>8322</v>
      </c>
      <c r="R782" t="s">
        <v>8309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134</v>
      </c>
      <c r="P783" s="7">
        <f t="shared" si="49"/>
        <v>42.609200000000001</v>
      </c>
      <c r="Q783" t="s">
        <v>8322</v>
      </c>
      <c r="R783" t="s">
        <v>8309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7">
        <f t="shared" si="49"/>
        <v>50</v>
      </c>
      <c r="Q784" t="s">
        <v>8322</v>
      </c>
      <c r="R784" t="s">
        <v>8309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149</v>
      </c>
      <c r="P785" s="7">
        <f t="shared" si="49"/>
        <v>63.485714285714288</v>
      </c>
      <c r="Q785" t="s">
        <v>8322</v>
      </c>
      <c r="R785" t="s">
        <v>8309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7">
        <f t="shared" si="49"/>
        <v>102.5</v>
      </c>
      <c r="Q786" t="s">
        <v>8322</v>
      </c>
      <c r="R786" t="s">
        <v>8309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7">
        <f t="shared" si="49"/>
        <v>31.142758620689655</v>
      </c>
      <c r="Q787" t="s">
        <v>8322</v>
      </c>
      <c r="R787" t="s">
        <v>8309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7">
        <f t="shared" si="49"/>
        <v>162.27272727272728</v>
      </c>
      <c r="Q788" t="s">
        <v>8322</v>
      </c>
      <c r="R788" t="s">
        <v>8309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115</v>
      </c>
      <c r="P789" s="7">
        <f t="shared" si="49"/>
        <v>80.588235294117652</v>
      </c>
      <c r="Q789" t="s">
        <v>8322</v>
      </c>
      <c r="R789" t="s">
        <v>8309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7">
        <f t="shared" si="49"/>
        <v>59.85441176470588</v>
      </c>
      <c r="Q790" t="s">
        <v>8322</v>
      </c>
      <c r="R790" t="s">
        <v>8309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110</v>
      </c>
      <c r="P791" s="7">
        <f t="shared" si="49"/>
        <v>132.85714285714286</v>
      </c>
      <c r="Q791" t="s">
        <v>8322</v>
      </c>
      <c r="R791" t="s">
        <v>8309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145</v>
      </c>
      <c r="P792" s="7">
        <f t="shared" si="49"/>
        <v>92.547820512820508</v>
      </c>
      <c r="Q792" t="s">
        <v>8322</v>
      </c>
      <c r="R792" t="s">
        <v>8309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7">
        <f t="shared" si="49"/>
        <v>60.859375</v>
      </c>
      <c r="Q793" t="s">
        <v>8322</v>
      </c>
      <c r="R793" t="s">
        <v>8309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101</v>
      </c>
      <c r="P794" s="7">
        <f t="shared" si="49"/>
        <v>41.851833333333339</v>
      </c>
      <c r="Q794" t="s">
        <v>8322</v>
      </c>
      <c r="R794" t="s">
        <v>8309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7">
        <f t="shared" si="49"/>
        <v>88.325937499999995</v>
      </c>
      <c r="Q795" t="s">
        <v>8322</v>
      </c>
      <c r="R795" t="s">
        <v>8309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106</v>
      </c>
      <c r="P796" s="7">
        <f t="shared" si="49"/>
        <v>158.96226415094338</v>
      </c>
      <c r="Q796" t="s">
        <v>8322</v>
      </c>
      <c r="R796" t="s">
        <v>8309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7">
        <f t="shared" si="49"/>
        <v>85.054347826086953</v>
      </c>
      <c r="Q797" t="s">
        <v>8322</v>
      </c>
      <c r="R797" t="s">
        <v>8309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102</v>
      </c>
      <c r="P798" s="7">
        <f t="shared" si="49"/>
        <v>112.61111111111111</v>
      </c>
      <c r="Q798" t="s">
        <v>8322</v>
      </c>
      <c r="R798" t="s">
        <v>8309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7">
        <f t="shared" si="49"/>
        <v>45.436619718309856</v>
      </c>
      <c r="Q799" t="s">
        <v>8322</v>
      </c>
      <c r="R799" t="s">
        <v>8309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7">
        <f t="shared" si="49"/>
        <v>46.218390804597703</v>
      </c>
      <c r="Q800" t="s">
        <v>8322</v>
      </c>
      <c r="R800" t="s">
        <v>8309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101</v>
      </c>
      <c r="P801" s="7">
        <f t="shared" si="49"/>
        <v>178.60714285714286</v>
      </c>
      <c r="Q801" t="s">
        <v>8322</v>
      </c>
      <c r="R801" t="s">
        <v>8309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153</v>
      </c>
      <c r="P802" s="7">
        <f t="shared" si="49"/>
        <v>40.75</v>
      </c>
      <c r="Q802" t="s">
        <v>8322</v>
      </c>
      <c r="R802" t="s">
        <v>8309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7">
        <f t="shared" si="49"/>
        <v>43.733921568627444</v>
      </c>
      <c r="Q803" t="s">
        <v>8322</v>
      </c>
      <c r="R803" t="s">
        <v>8309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102</v>
      </c>
      <c r="P804" s="7">
        <f t="shared" si="49"/>
        <v>81.066666666666663</v>
      </c>
      <c r="Q804" t="s">
        <v>8322</v>
      </c>
      <c r="R804" t="s">
        <v>8309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124</v>
      </c>
      <c r="P805" s="7">
        <f t="shared" si="49"/>
        <v>74.60526315789474</v>
      </c>
      <c r="Q805" t="s">
        <v>8322</v>
      </c>
      <c r="R805" t="s">
        <v>8309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7">
        <f t="shared" si="49"/>
        <v>305.55555555555554</v>
      </c>
      <c r="Q806" t="s">
        <v>8322</v>
      </c>
      <c r="R806" t="s">
        <v>8309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7">
        <f t="shared" si="49"/>
        <v>58.333333333333336</v>
      </c>
      <c r="Q807" t="s">
        <v>8322</v>
      </c>
      <c r="R807" t="s">
        <v>8309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105</v>
      </c>
      <c r="P808" s="7">
        <f t="shared" si="49"/>
        <v>117.67605633802818</v>
      </c>
      <c r="Q808" t="s">
        <v>8322</v>
      </c>
      <c r="R808" t="s">
        <v>8309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106</v>
      </c>
      <c r="P809" s="7">
        <f t="shared" si="49"/>
        <v>73.771929824561397</v>
      </c>
      <c r="Q809" t="s">
        <v>8322</v>
      </c>
      <c r="R809" t="s">
        <v>8309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7">
        <f t="shared" si="49"/>
        <v>104.65116279069767</v>
      </c>
      <c r="Q810" t="s">
        <v>8322</v>
      </c>
      <c r="R810" t="s">
        <v>8309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7">
        <f t="shared" si="49"/>
        <v>79.82692307692308</v>
      </c>
      <c r="Q811" t="s">
        <v>8322</v>
      </c>
      <c r="R811" t="s">
        <v>8309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7">
        <f t="shared" si="49"/>
        <v>58.333333333333336</v>
      </c>
      <c r="Q812" t="s">
        <v>8322</v>
      </c>
      <c r="R812" t="s">
        <v>8309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7">
        <f t="shared" si="49"/>
        <v>86.666666666666671</v>
      </c>
      <c r="Q813" t="s">
        <v>8322</v>
      </c>
      <c r="R813" t="s">
        <v>8309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7">
        <f t="shared" si="49"/>
        <v>27.606060606060606</v>
      </c>
      <c r="Q814" t="s">
        <v>8322</v>
      </c>
      <c r="R814" t="s">
        <v>8309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7">
        <f t="shared" si="49"/>
        <v>24.999375000000001</v>
      </c>
      <c r="Q815" t="s">
        <v>8322</v>
      </c>
      <c r="R815" t="s">
        <v>8309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128</v>
      </c>
      <c r="P816" s="7">
        <f t="shared" si="49"/>
        <v>45.464285714285715</v>
      </c>
      <c r="Q816" t="s">
        <v>8322</v>
      </c>
      <c r="R816" t="s">
        <v>8309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7">
        <f t="shared" si="49"/>
        <v>99.534883720930239</v>
      </c>
      <c r="Q817" t="s">
        <v>8322</v>
      </c>
      <c r="R817" t="s">
        <v>8309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116</v>
      </c>
      <c r="P818" s="7">
        <f t="shared" si="49"/>
        <v>39.31</v>
      </c>
      <c r="Q818" t="s">
        <v>8322</v>
      </c>
      <c r="R818" t="s">
        <v>8309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138</v>
      </c>
      <c r="P819" s="7">
        <f t="shared" si="49"/>
        <v>89.419999999999987</v>
      </c>
      <c r="Q819" t="s">
        <v>8322</v>
      </c>
      <c r="R819" t="s">
        <v>8309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7">
        <f t="shared" si="49"/>
        <v>28.684210526315791</v>
      </c>
      <c r="Q820" t="s">
        <v>8322</v>
      </c>
      <c r="R820" t="s">
        <v>8309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7">
        <f t="shared" si="49"/>
        <v>31.071428571428573</v>
      </c>
      <c r="Q821" t="s">
        <v>8322</v>
      </c>
      <c r="R821" t="s">
        <v>8309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135</v>
      </c>
      <c r="P822" s="7">
        <f t="shared" si="49"/>
        <v>70.55263157894737</v>
      </c>
      <c r="Q822" t="s">
        <v>8322</v>
      </c>
      <c r="R822" t="s">
        <v>8309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7">
        <f t="shared" si="49"/>
        <v>224.12820512820514</v>
      </c>
      <c r="Q823" t="s">
        <v>8322</v>
      </c>
      <c r="R823" t="s">
        <v>8309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120</v>
      </c>
      <c r="P824" s="7">
        <f t="shared" si="49"/>
        <v>51.811594202898547</v>
      </c>
      <c r="Q824" t="s">
        <v>8322</v>
      </c>
      <c r="R824" t="s">
        <v>8309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7">
        <f t="shared" si="49"/>
        <v>43.515151515151516</v>
      </c>
      <c r="Q825" t="s">
        <v>8322</v>
      </c>
      <c r="R825" t="s">
        <v>8309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135</v>
      </c>
      <c r="P826" s="7">
        <f t="shared" si="49"/>
        <v>39.816666666666663</v>
      </c>
      <c r="Q826" t="s">
        <v>8322</v>
      </c>
      <c r="R826" t="s">
        <v>8309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101</v>
      </c>
      <c r="P827" s="7">
        <f t="shared" si="49"/>
        <v>126.8080808080808</v>
      </c>
      <c r="Q827" t="s">
        <v>8322</v>
      </c>
      <c r="R827" t="s">
        <v>8309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102</v>
      </c>
      <c r="P828" s="7">
        <f t="shared" si="49"/>
        <v>113.87755102040816</v>
      </c>
      <c r="Q828" t="s">
        <v>8322</v>
      </c>
      <c r="R828" t="s">
        <v>8309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104</v>
      </c>
      <c r="P829" s="7">
        <f t="shared" si="49"/>
        <v>28.181818181818183</v>
      </c>
      <c r="Q829" t="s">
        <v>8322</v>
      </c>
      <c r="R829" t="s">
        <v>8309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7">
        <f t="shared" si="49"/>
        <v>36.60526315789474</v>
      </c>
      <c r="Q830" t="s">
        <v>8322</v>
      </c>
      <c r="R830" t="s">
        <v>8309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7">
        <f t="shared" si="49"/>
        <v>32.5</v>
      </c>
      <c r="Q831" t="s">
        <v>8322</v>
      </c>
      <c r="R831" t="s">
        <v>8309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7">
        <f t="shared" si="49"/>
        <v>60.65625</v>
      </c>
      <c r="Q832" t="s">
        <v>8322</v>
      </c>
      <c r="R832" t="s">
        <v>8309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234</v>
      </c>
      <c r="P833" s="7">
        <f t="shared" si="49"/>
        <v>175</v>
      </c>
      <c r="Q833" t="s">
        <v>8322</v>
      </c>
      <c r="R833" t="s">
        <v>8309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7">
        <f t="shared" si="49"/>
        <v>97.993896103896105</v>
      </c>
      <c r="Q834" t="s">
        <v>8322</v>
      </c>
      <c r="R834" t="s">
        <v>8309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ROUNDUP(100*(E835/D835),0)</f>
        <v>102</v>
      </c>
      <c r="P835" s="7">
        <f t="shared" ref="P835:P898" si="53">E835/L835</f>
        <v>148.78048780487805</v>
      </c>
      <c r="Q835" t="s">
        <v>8322</v>
      </c>
      <c r="R835" t="s">
        <v>8309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132</v>
      </c>
      <c r="P836" s="7">
        <f t="shared" si="53"/>
        <v>96.08</v>
      </c>
      <c r="Q836" t="s">
        <v>8322</v>
      </c>
      <c r="R836" t="s">
        <v>8309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118</v>
      </c>
      <c r="P837" s="7">
        <f t="shared" si="53"/>
        <v>58.625</v>
      </c>
      <c r="Q837" t="s">
        <v>8322</v>
      </c>
      <c r="R837" t="s">
        <v>8309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7">
        <f t="shared" si="53"/>
        <v>109.70695652173914</v>
      </c>
      <c r="Q838" t="s">
        <v>8322</v>
      </c>
      <c r="R838" t="s">
        <v>8309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7">
        <f t="shared" si="53"/>
        <v>49.112903225806448</v>
      </c>
      <c r="Q839" t="s">
        <v>8322</v>
      </c>
      <c r="R839" t="s">
        <v>8309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146</v>
      </c>
      <c r="P840" s="7">
        <f t="shared" si="53"/>
        <v>47.672131147540981</v>
      </c>
      <c r="Q840" t="s">
        <v>8322</v>
      </c>
      <c r="R840" t="s">
        <v>8309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7">
        <f t="shared" si="53"/>
        <v>60.737812499999997</v>
      </c>
      <c r="Q841" t="s">
        <v>8322</v>
      </c>
      <c r="R841" t="s">
        <v>8309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121</v>
      </c>
      <c r="P842" s="7">
        <f t="shared" si="53"/>
        <v>63.37715789473684</v>
      </c>
      <c r="Q842" t="s">
        <v>8322</v>
      </c>
      <c r="R842" t="s">
        <v>8310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102</v>
      </c>
      <c r="P843" s="7">
        <f t="shared" si="53"/>
        <v>53.893617021276597</v>
      </c>
      <c r="Q843" t="s">
        <v>8322</v>
      </c>
      <c r="R843" t="s">
        <v>8310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105</v>
      </c>
      <c r="P844" s="7">
        <f t="shared" si="53"/>
        <v>66.871794871794876</v>
      </c>
      <c r="Q844" t="s">
        <v>8322</v>
      </c>
      <c r="R844" t="s">
        <v>8310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268</v>
      </c>
      <c r="P845" s="7">
        <f t="shared" si="53"/>
        <v>63.102362204724407</v>
      </c>
      <c r="Q845" t="s">
        <v>8322</v>
      </c>
      <c r="R845" t="s">
        <v>8310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195</v>
      </c>
      <c r="P846" s="7">
        <f t="shared" si="53"/>
        <v>36.628930817610062</v>
      </c>
      <c r="Q846" t="s">
        <v>8322</v>
      </c>
      <c r="R846" t="s">
        <v>8310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121</v>
      </c>
      <c r="P847" s="7">
        <f t="shared" si="53"/>
        <v>34.005706214689269</v>
      </c>
      <c r="Q847" t="s">
        <v>8322</v>
      </c>
      <c r="R847" t="s">
        <v>8310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123</v>
      </c>
      <c r="P848" s="7">
        <f t="shared" si="53"/>
        <v>28.553404255319148</v>
      </c>
      <c r="Q848" t="s">
        <v>8322</v>
      </c>
      <c r="R848" t="s">
        <v>8310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7">
        <f t="shared" si="53"/>
        <v>10</v>
      </c>
      <c r="Q849" t="s">
        <v>8322</v>
      </c>
      <c r="R849" t="s">
        <v>8310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7">
        <f t="shared" si="53"/>
        <v>18.75</v>
      </c>
      <c r="Q850" t="s">
        <v>8322</v>
      </c>
      <c r="R850" t="s">
        <v>8310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7">
        <f t="shared" si="53"/>
        <v>41.704347826086959</v>
      </c>
      <c r="Q851" t="s">
        <v>8322</v>
      </c>
      <c r="R851" t="s">
        <v>8310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156</v>
      </c>
      <c r="P852" s="7">
        <f t="shared" si="53"/>
        <v>46.669172932330824</v>
      </c>
      <c r="Q852" t="s">
        <v>8322</v>
      </c>
      <c r="R852" t="s">
        <v>8310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131</v>
      </c>
      <c r="P853" s="7">
        <f t="shared" si="53"/>
        <v>37.271428571428572</v>
      </c>
      <c r="Q853" t="s">
        <v>8322</v>
      </c>
      <c r="R853" t="s">
        <v>8310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7">
        <f t="shared" si="53"/>
        <v>59.258064516129032</v>
      </c>
      <c r="Q854" t="s">
        <v>8322</v>
      </c>
      <c r="R854" t="s">
        <v>8310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7">
        <f t="shared" si="53"/>
        <v>30</v>
      </c>
      <c r="Q855" t="s">
        <v>8322</v>
      </c>
      <c r="R855" t="s">
        <v>8310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119</v>
      </c>
      <c r="P856" s="7">
        <f t="shared" si="53"/>
        <v>65.8623246492986</v>
      </c>
      <c r="Q856" t="s">
        <v>8322</v>
      </c>
      <c r="R856" t="s">
        <v>8310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104</v>
      </c>
      <c r="P857" s="7">
        <f t="shared" si="53"/>
        <v>31.914893617021278</v>
      </c>
      <c r="Q857" t="s">
        <v>8322</v>
      </c>
      <c r="R857" t="s">
        <v>8310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7">
        <f t="shared" si="53"/>
        <v>19.464285714285715</v>
      </c>
      <c r="Q858" t="s">
        <v>8322</v>
      </c>
      <c r="R858" t="s">
        <v>8310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7">
        <f t="shared" si="53"/>
        <v>50</v>
      </c>
      <c r="Q859" t="s">
        <v>8322</v>
      </c>
      <c r="R859" t="s">
        <v>8310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145</v>
      </c>
      <c r="P860" s="7">
        <f t="shared" si="53"/>
        <v>22.737763157894737</v>
      </c>
      <c r="Q860" t="s">
        <v>8322</v>
      </c>
      <c r="R860" t="s">
        <v>8310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7">
        <f t="shared" si="53"/>
        <v>42.724489795918366</v>
      </c>
      <c r="Q861" t="s">
        <v>8322</v>
      </c>
      <c r="R861" t="s">
        <v>8310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19</v>
      </c>
      <c r="P862" s="7">
        <f t="shared" si="53"/>
        <v>52.916666666666664</v>
      </c>
      <c r="Q862" t="s">
        <v>8322</v>
      </c>
      <c r="R862" t="s">
        <v>8311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3</v>
      </c>
      <c r="P863" s="7">
        <f t="shared" si="53"/>
        <v>50.5</v>
      </c>
      <c r="Q863" t="s">
        <v>8322</v>
      </c>
      <c r="R863" t="s">
        <v>8311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1</v>
      </c>
      <c r="P864" s="7">
        <f t="shared" si="53"/>
        <v>42.5</v>
      </c>
      <c r="Q864" t="s">
        <v>8322</v>
      </c>
      <c r="R864" t="s">
        <v>8311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7">
        <f t="shared" si="53"/>
        <v>18</v>
      </c>
      <c r="Q865" t="s">
        <v>8322</v>
      </c>
      <c r="R865" t="s">
        <v>8311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7">
        <f t="shared" si="53"/>
        <v>34.177215189873415</v>
      </c>
      <c r="Q866" t="s">
        <v>8322</v>
      </c>
      <c r="R866" t="s">
        <v>8311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3</v>
      </c>
      <c r="P867" s="7">
        <f t="shared" si="53"/>
        <v>22.5</v>
      </c>
      <c r="Q867" t="s">
        <v>8322</v>
      </c>
      <c r="R867" t="s">
        <v>8311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19</v>
      </c>
      <c r="P868" s="7">
        <f t="shared" si="53"/>
        <v>58.18181818181818</v>
      </c>
      <c r="Q868" t="s">
        <v>8322</v>
      </c>
      <c r="R868" t="s">
        <v>8311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25</v>
      </c>
      <c r="P869" s="7">
        <f t="shared" si="53"/>
        <v>109.18181818181819</v>
      </c>
      <c r="Q869" t="s">
        <v>8322</v>
      </c>
      <c r="R869" t="s">
        <v>8311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1</v>
      </c>
      <c r="P870" s="7">
        <f t="shared" si="53"/>
        <v>50</v>
      </c>
      <c r="Q870" t="s">
        <v>8322</v>
      </c>
      <c r="R870" t="s">
        <v>8311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7">
        <f t="shared" si="53"/>
        <v>346.66666666666669</v>
      </c>
      <c r="Q871" t="s">
        <v>8322</v>
      </c>
      <c r="R871" t="s">
        <v>8311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1</v>
      </c>
      <c r="P872" s="7">
        <f t="shared" si="53"/>
        <v>12.4</v>
      </c>
      <c r="Q872" t="s">
        <v>8322</v>
      </c>
      <c r="R872" t="s">
        <v>8311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6</v>
      </c>
      <c r="P873" s="7">
        <f t="shared" si="53"/>
        <v>27.083333333333332</v>
      </c>
      <c r="Q873" t="s">
        <v>8322</v>
      </c>
      <c r="R873" t="s">
        <v>8311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7">
        <f t="shared" si="53"/>
        <v>32.5</v>
      </c>
      <c r="Q874" t="s">
        <v>8322</v>
      </c>
      <c r="R874" t="s">
        <v>8311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2</v>
      </c>
      <c r="P875" s="7">
        <f t="shared" si="53"/>
        <v>9</v>
      </c>
      <c r="Q875" t="s">
        <v>8322</v>
      </c>
      <c r="R875" t="s">
        <v>8311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25</v>
      </c>
      <c r="P876" s="7">
        <f t="shared" si="53"/>
        <v>34.761904761904759</v>
      </c>
      <c r="Q876" t="s">
        <v>8322</v>
      </c>
      <c r="R876" t="s">
        <v>8311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7" t="e">
        <f t="shared" si="53"/>
        <v>#DIV/0!</v>
      </c>
      <c r="Q877" t="s">
        <v>8322</v>
      </c>
      <c r="R877" t="s">
        <v>8311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7">
        <f t="shared" si="53"/>
        <v>28.577777777777779</v>
      </c>
      <c r="Q878" t="s">
        <v>8322</v>
      </c>
      <c r="R878" t="s">
        <v>8311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7">
        <f t="shared" si="53"/>
        <v>46.586206896551722</v>
      </c>
      <c r="Q879" t="s">
        <v>8322</v>
      </c>
      <c r="R879" t="s">
        <v>8311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2</v>
      </c>
      <c r="P880" s="7">
        <f t="shared" si="53"/>
        <v>32.5</v>
      </c>
      <c r="Q880" t="s">
        <v>8322</v>
      </c>
      <c r="R880" t="s">
        <v>8311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7">
        <f t="shared" si="53"/>
        <v>21.466666666666665</v>
      </c>
      <c r="Q881" t="s">
        <v>8322</v>
      </c>
      <c r="R881" t="s">
        <v>8311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7">
        <f t="shared" si="53"/>
        <v>14.125</v>
      </c>
      <c r="Q882" t="s">
        <v>8322</v>
      </c>
      <c r="R882" t="s">
        <v>8312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7">
        <f t="shared" si="53"/>
        <v>30</v>
      </c>
      <c r="Q883" t="s">
        <v>8322</v>
      </c>
      <c r="R883" t="s">
        <v>8312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21</v>
      </c>
      <c r="P884" s="7">
        <f t="shared" si="53"/>
        <v>21.571428571428573</v>
      </c>
      <c r="Q884" t="s">
        <v>8322</v>
      </c>
      <c r="R884" t="s">
        <v>8312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41</v>
      </c>
      <c r="P885" s="7">
        <f t="shared" si="53"/>
        <v>83.375</v>
      </c>
      <c r="Q885" t="s">
        <v>8322</v>
      </c>
      <c r="R885" t="s">
        <v>8312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7">
        <f t="shared" si="53"/>
        <v>10</v>
      </c>
      <c r="Q886" t="s">
        <v>8322</v>
      </c>
      <c r="R886" t="s">
        <v>8312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7">
        <f t="shared" si="53"/>
        <v>35.714285714285715</v>
      </c>
      <c r="Q887" t="s">
        <v>8322</v>
      </c>
      <c r="R887" t="s">
        <v>8312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7">
        <f t="shared" si="53"/>
        <v>29.285714285714285</v>
      </c>
      <c r="Q888" t="s">
        <v>8322</v>
      </c>
      <c r="R888" t="s">
        <v>8312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7" t="e">
        <f t="shared" si="53"/>
        <v>#DIV/0!</v>
      </c>
      <c r="Q889" t="s">
        <v>8322</v>
      </c>
      <c r="R889" t="s">
        <v>8312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8</v>
      </c>
      <c r="P890" s="7">
        <f t="shared" si="53"/>
        <v>18</v>
      </c>
      <c r="Q890" t="s">
        <v>8322</v>
      </c>
      <c r="R890" t="s">
        <v>8312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10</v>
      </c>
      <c r="P891" s="7">
        <f t="shared" si="53"/>
        <v>73.760000000000005</v>
      </c>
      <c r="Q891" t="s">
        <v>8322</v>
      </c>
      <c r="R891" t="s">
        <v>8312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5</v>
      </c>
      <c r="P892" s="7">
        <f t="shared" si="53"/>
        <v>31.25</v>
      </c>
      <c r="Q892" t="s">
        <v>8322</v>
      </c>
      <c r="R892" t="s">
        <v>8312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4</v>
      </c>
      <c r="P893" s="7">
        <f t="shared" si="53"/>
        <v>28.888888888888889</v>
      </c>
      <c r="Q893" t="s">
        <v>8322</v>
      </c>
      <c r="R893" t="s">
        <v>8312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7">
        <f t="shared" si="53"/>
        <v>143.8235294117647</v>
      </c>
      <c r="Q894" t="s">
        <v>8322</v>
      </c>
      <c r="R894" t="s">
        <v>8312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7">
        <f t="shared" si="53"/>
        <v>40</v>
      </c>
      <c r="Q895" t="s">
        <v>8322</v>
      </c>
      <c r="R895" t="s">
        <v>8312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40</v>
      </c>
      <c r="P896" s="7">
        <f t="shared" si="53"/>
        <v>147.81132075471697</v>
      </c>
      <c r="Q896" t="s">
        <v>8322</v>
      </c>
      <c r="R896" t="s">
        <v>8312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3</v>
      </c>
      <c r="P897" s="7">
        <f t="shared" si="53"/>
        <v>27.857142857142858</v>
      </c>
      <c r="Q897" t="s">
        <v>8322</v>
      </c>
      <c r="R897" t="s">
        <v>8312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7">
        <f t="shared" si="53"/>
        <v>44.444444444444443</v>
      </c>
      <c r="Q898" t="s">
        <v>8322</v>
      </c>
      <c r="R898" t="s">
        <v>8312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ROUNDUP(100*(E899/D899),0)</f>
        <v>0</v>
      </c>
      <c r="P899" s="7" t="e">
        <f t="shared" ref="P899:P962" si="57">E899/L899</f>
        <v>#DIV/0!</v>
      </c>
      <c r="Q899" t="s">
        <v>8322</v>
      </c>
      <c r="R899" t="s">
        <v>8312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7">
        <f t="shared" si="57"/>
        <v>35</v>
      </c>
      <c r="Q900" t="s">
        <v>8322</v>
      </c>
      <c r="R900" t="s">
        <v>8312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38</v>
      </c>
      <c r="P901" s="7">
        <f t="shared" si="57"/>
        <v>35</v>
      </c>
      <c r="Q901" t="s">
        <v>8322</v>
      </c>
      <c r="R901" t="s">
        <v>8312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1</v>
      </c>
      <c r="P902" s="7">
        <f t="shared" si="57"/>
        <v>10.5</v>
      </c>
      <c r="Q902" t="s">
        <v>8322</v>
      </c>
      <c r="R902" t="s">
        <v>8311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7" t="e">
        <f t="shared" si="57"/>
        <v>#DIV/0!</v>
      </c>
      <c r="Q903" t="s">
        <v>8322</v>
      </c>
      <c r="R903" t="s">
        <v>8311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1</v>
      </c>
      <c r="P904" s="7">
        <f t="shared" si="57"/>
        <v>30</v>
      </c>
      <c r="Q904" t="s">
        <v>8322</v>
      </c>
      <c r="R904" t="s">
        <v>8311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4</v>
      </c>
      <c r="P905" s="7">
        <f t="shared" si="57"/>
        <v>40</v>
      </c>
      <c r="Q905" t="s">
        <v>8322</v>
      </c>
      <c r="R905" t="s">
        <v>8311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1</v>
      </c>
      <c r="P906" s="7">
        <f t="shared" si="57"/>
        <v>50.333333333333336</v>
      </c>
      <c r="Q906" t="s">
        <v>8322</v>
      </c>
      <c r="R906" t="s">
        <v>8311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4</v>
      </c>
      <c r="P907" s="7">
        <f t="shared" si="57"/>
        <v>32.666666666666664</v>
      </c>
      <c r="Q907" t="s">
        <v>8322</v>
      </c>
      <c r="R907" t="s">
        <v>8311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7" t="e">
        <f t="shared" si="57"/>
        <v>#DIV/0!</v>
      </c>
      <c r="Q908" t="s">
        <v>8322</v>
      </c>
      <c r="R908" t="s">
        <v>8311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7" t="e">
        <f t="shared" si="57"/>
        <v>#DIV/0!</v>
      </c>
      <c r="Q909" t="s">
        <v>8322</v>
      </c>
      <c r="R909" t="s">
        <v>8311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7" t="e">
        <f t="shared" si="57"/>
        <v>#DIV/0!</v>
      </c>
      <c r="Q910" t="s">
        <v>8322</v>
      </c>
      <c r="R910" t="s">
        <v>8311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4</v>
      </c>
      <c r="P911" s="7">
        <f t="shared" si="57"/>
        <v>65</v>
      </c>
      <c r="Q911" t="s">
        <v>8322</v>
      </c>
      <c r="R911" t="s">
        <v>8311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23</v>
      </c>
      <c r="P912" s="7">
        <f t="shared" si="57"/>
        <v>24.6</v>
      </c>
      <c r="Q912" t="s">
        <v>8322</v>
      </c>
      <c r="R912" t="s">
        <v>8311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7" t="e">
        <f t="shared" si="57"/>
        <v>#DIV/0!</v>
      </c>
      <c r="Q913" t="s">
        <v>8322</v>
      </c>
      <c r="R913" t="s">
        <v>8311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7">
        <f t="shared" si="57"/>
        <v>15</v>
      </c>
      <c r="Q914" t="s">
        <v>8322</v>
      </c>
      <c r="R914" t="s">
        <v>8311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7">
        <f t="shared" si="57"/>
        <v>82.583333333333329</v>
      </c>
      <c r="Q915" t="s">
        <v>8322</v>
      </c>
      <c r="R915" t="s">
        <v>8311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7" t="e">
        <f t="shared" si="57"/>
        <v>#DIV/0!</v>
      </c>
      <c r="Q916" t="s">
        <v>8322</v>
      </c>
      <c r="R916" t="s">
        <v>8311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7">
        <f t="shared" si="57"/>
        <v>41.666666666666664</v>
      </c>
      <c r="Q917" t="s">
        <v>8322</v>
      </c>
      <c r="R917" t="s">
        <v>8311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7" t="e">
        <f t="shared" si="57"/>
        <v>#DIV/0!</v>
      </c>
      <c r="Q918" t="s">
        <v>8322</v>
      </c>
      <c r="R918" t="s">
        <v>8311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7">
        <f t="shared" si="57"/>
        <v>30</v>
      </c>
      <c r="Q919" t="s">
        <v>8322</v>
      </c>
      <c r="R919" t="s">
        <v>8311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6</v>
      </c>
      <c r="P920" s="7">
        <f t="shared" si="57"/>
        <v>19.600000000000001</v>
      </c>
      <c r="Q920" t="s">
        <v>8322</v>
      </c>
      <c r="R920" t="s">
        <v>8311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7">
        <f t="shared" si="57"/>
        <v>100</v>
      </c>
      <c r="Q921" t="s">
        <v>8322</v>
      </c>
      <c r="R921" t="s">
        <v>8311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7" t="e">
        <f t="shared" si="57"/>
        <v>#DIV/0!</v>
      </c>
      <c r="Q922" t="s">
        <v>8322</v>
      </c>
      <c r="R922" t="s">
        <v>8311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7">
        <f t="shared" si="57"/>
        <v>231.75</v>
      </c>
      <c r="Q923" t="s">
        <v>8322</v>
      </c>
      <c r="R923" t="s">
        <v>8311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22</v>
      </c>
      <c r="P924" s="7">
        <f t="shared" si="57"/>
        <v>189.33333333333334</v>
      </c>
      <c r="Q924" t="s">
        <v>8322</v>
      </c>
      <c r="R924" t="s">
        <v>8311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3</v>
      </c>
      <c r="P925" s="7">
        <f t="shared" si="57"/>
        <v>55</v>
      </c>
      <c r="Q925" t="s">
        <v>8322</v>
      </c>
      <c r="R925" t="s">
        <v>8311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7">
        <f t="shared" si="57"/>
        <v>21.8</v>
      </c>
      <c r="Q926" t="s">
        <v>8322</v>
      </c>
      <c r="R926" t="s">
        <v>8311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7">
        <f t="shared" si="57"/>
        <v>32</v>
      </c>
      <c r="Q927" t="s">
        <v>8322</v>
      </c>
      <c r="R927" t="s">
        <v>8311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7" t="e">
        <f t="shared" si="57"/>
        <v>#DIV/0!</v>
      </c>
      <c r="Q928" t="s">
        <v>8322</v>
      </c>
      <c r="R928" t="s">
        <v>8311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7" t="e">
        <f t="shared" si="57"/>
        <v>#DIV/0!</v>
      </c>
      <c r="Q929" t="s">
        <v>8322</v>
      </c>
      <c r="R929" t="s">
        <v>8311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7">
        <f t="shared" si="57"/>
        <v>56.25</v>
      </c>
      <c r="Q930" t="s">
        <v>8322</v>
      </c>
      <c r="R930" t="s">
        <v>8311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7" t="e">
        <f t="shared" si="57"/>
        <v>#DIV/0!</v>
      </c>
      <c r="Q931" t="s">
        <v>8322</v>
      </c>
      <c r="R931" t="s">
        <v>8311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39</v>
      </c>
      <c r="P932" s="7">
        <f t="shared" si="57"/>
        <v>69</v>
      </c>
      <c r="Q932" t="s">
        <v>8322</v>
      </c>
      <c r="R932" t="s">
        <v>8311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7">
        <f t="shared" si="57"/>
        <v>18.714285714285715</v>
      </c>
      <c r="Q933" t="s">
        <v>8322</v>
      </c>
      <c r="R933" t="s">
        <v>8311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7">
        <f t="shared" si="57"/>
        <v>46.033333333333331</v>
      </c>
      <c r="Q934" t="s">
        <v>8322</v>
      </c>
      <c r="R934" t="s">
        <v>8311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7">
        <f t="shared" si="57"/>
        <v>60</v>
      </c>
      <c r="Q935" t="s">
        <v>8322</v>
      </c>
      <c r="R935" t="s">
        <v>8311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31</v>
      </c>
      <c r="P936" s="7">
        <f t="shared" si="57"/>
        <v>50.666666666666664</v>
      </c>
      <c r="Q936" t="s">
        <v>8322</v>
      </c>
      <c r="R936" t="s">
        <v>8311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2</v>
      </c>
      <c r="P937" s="7">
        <f t="shared" si="57"/>
        <v>25</v>
      </c>
      <c r="Q937" t="s">
        <v>8322</v>
      </c>
      <c r="R937" t="s">
        <v>8311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7" t="e">
        <f t="shared" si="57"/>
        <v>#DIV/0!</v>
      </c>
      <c r="Q938" t="s">
        <v>8322</v>
      </c>
      <c r="R938" t="s">
        <v>8311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2</v>
      </c>
      <c r="P939" s="7">
        <f t="shared" si="57"/>
        <v>20</v>
      </c>
      <c r="Q939" t="s">
        <v>8322</v>
      </c>
      <c r="R939" t="s">
        <v>8311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1</v>
      </c>
      <c r="P940" s="7">
        <f t="shared" si="57"/>
        <v>25</v>
      </c>
      <c r="Q940" t="s">
        <v>8322</v>
      </c>
      <c r="R940" t="s">
        <v>8311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2</v>
      </c>
      <c r="P941" s="7">
        <f t="shared" si="57"/>
        <v>20</v>
      </c>
      <c r="Q941" t="s">
        <v>8322</v>
      </c>
      <c r="R941" t="s">
        <v>8311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18</v>
      </c>
      <c r="P942" s="7">
        <f t="shared" si="57"/>
        <v>110.28571428571429</v>
      </c>
      <c r="Q942" t="s">
        <v>8334</v>
      </c>
      <c r="R942" t="s">
        <v>8336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3</v>
      </c>
      <c r="P943" s="7">
        <f t="shared" si="57"/>
        <v>37.451612903225808</v>
      </c>
      <c r="Q943" t="s">
        <v>8334</v>
      </c>
      <c r="R943" t="s">
        <v>8336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7">
        <f t="shared" si="57"/>
        <v>41.75</v>
      </c>
      <c r="Q944" t="s">
        <v>8334</v>
      </c>
      <c r="R944" t="s">
        <v>8336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7">
        <f t="shared" si="57"/>
        <v>24.083333333333332</v>
      </c>
      <c r="Q945" t="s">
        <v>8334</v>
      </c>
      <c r="R945" t="s">
        <v>8336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14</v>
      </c>
      <c r="P946" s="7">
        <f t="shared" si="57"/>
        <v>69.40625</v>
      </c>
      <c r="Q946" t="s">
        <v>8334</v>
      </c>
      <c r="R946" t="s">
        <v>8336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3</v>
      </c>
      <c r="P947" s="7">
        <f t="shared" si="57"/>
        <v>155.25</v>
      </c>
      <c r="Q947" t="s">
        <v>8334</v>
      </c>
      <c r="R947" t="s">
        <v>8336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7">
        <f t="shared" si="57"/>
        <v>57.2</v>
      </c>
      <c r="Q948" t="s">
        <v>8334</v>
      </c>
      <c r="R948" t="s">
        <v>8336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7" t="e">
        <f t="shared" si="57"/>
        <v>#DIV/0!</v>
      </c>
      <c r="Q949" t="s">
        <v>8334</v>
      </c>
      <c r="R949" t="s">
        <v>8336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7">
        <f t="shared" si="57"/>
        <v>60</v>
      </c>
      <c r="Q950" t="s">
        <v>8334</v>
      </c>
      <c r="R950" t="s">
        <v>8336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2</v>
      </c>
      <c r="P951" s="7">
        <f t="shared" si="57"/>
        <v>39</v>
      </c>
      <c r="Q951" t="s">
        <v>8334</v>
      </c>
      <c r="R951" t="s">
        <v>8336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29</v>
      </c>
      <c r="P952" s="7">
        <f t="shared" si="57"/>
        <v>58.416666666666664</v>
      </c>
      <c r="Q952" t="s">
        <v>8334</v>
      </c>
      <c r="R952" t="s">
        <v>8336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39</v>
      </c>
      <c r="P953" s="7">
        <f t="shared" si="57"/>
        <v>158.63636363636363</v>
      </c>
      <c r="Q953" t="s">
        <v>8334</v>
      </c>
      <c r="R953" t="s">
        <v>8336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7">
        <f t="shared" si="57"/>
        <v>99.857142857142861</v>
      </c>
      <c r="Q954" t="s">
        <v>8334</v>
      </c>
      <c r="R954" t="s">
        <v>8336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7">
        <f t="shared" si="57"/>
        <v>25.2</v>
      </c>
      <c r="Q955" t="s">
        <v>8334</v>
      </c>
      <c r="R955" t="s">
        <v>8336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44</v>
      </c>
      <c r="P956" s="7">
        <f t="shared" si="57"/>
        <v>89.191780821917803</v>
      </c>
      <c r="Q956" t="s">
        <v>8334</v>
      </c>
      <c r="R956" t="s">
        <v>8336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7">
        <f t="shared" si="57"/>
        <v>182.6236559139785</v>
      </c>
      <c r="Q957" t="s">
        <v>8334</v>
      </c>
      <c r="R957" t="s">
        <v>8336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7">
        <f t="shared" si="57"/>
        <v>50.647058823529413</v>
      </c>
      <c r="Q958" t="s">
        <v>8334</v>
      </c>
      <c r="R958" t="s">
        <v>8336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7">
        <f t="shared" si="57"/>
        <v>33.285714285714285</v>
      </c>
      <c r="Q959" t="s">
        <v>8334</v>
      </c>
      <c r="R959" t="s">
        <v>8336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12</v>
      </c>
      <c r="P960" s="7">
        <f t="shared" si="57"/>
        <v>51.823529411764703</v>
      </c>
      <c r="Q960" t="s">
        <v>8334</v>
      </c>
      <c r="R960" t="s">
        <v>8336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7">
        <f t="shared" si="57"/>
        <v>113.62573099415205</v>
      </c>
      <c r="Q961" t="s">
        <v>8334</v>
      </c>
      <c r="R961" t="s">
        <v>8336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47</v>
      </c>
      <c r="P962" s="7">
        <f t="shared" si="57"/>
        <v>136.46276595744681</v>
      </c>
      <c r="Q962" t="s">
        <v>8334</v>
      </c>
      <c r="R962" t="s">
        <v>8336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ROUNDUP(100*(E963/D963),0)</f>
        <v>43</v>
      </c>
      <c r="P963" s="7">
        <f t="shared" ref="P963:P1026" si="61">E963/L963</f>
        <v>364.35454545454547</v>
      </c>
      <c r="Q963" t="s">
        <v>8334</v>
      </c>
      <c r="R963" t="s">
        <v>8336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29</v>
      </c>
      <c r="P964" s="7">
        <f t="shared" si="61"/>
        <v>19.243243243243242</v>
      </c>
      <c r="Q964" t="s">
        <v>8334</v>
      </c>
      <c r="R964" t="s">
        <v>8336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2</v>
      </c>
      <c r="P965" s="7">
        <f t="shared" si="61"/>
        <v>41.888888888888886</v>
      </c>
      <c r="Q965" t="s">
        <v>8334</v>
      </c>
      <c r="R965" t="s">
        <v>8336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7">
        <f t="shared" si="61"/>
        <v>30.310344827586206</v>
      </c>
      <c r="Q966" t="s">
        <v>8334</v>
      </c>
      <c r="R966" t="s">
        <v>8336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2</v>
      </c>
      <c r="P967" s="7">
        <f t="shared" si="61"/>
        <v>49.666666666666664</v>
      </c>
      <c r="Q967" t="s">
        <v>8334</v>
      </c>
      <c r="R967" t="s">
        <v>8336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7">
        <f t="shared" si="61"/>
        <v>59.2</v>
      </c>
      <c r="Q968" t="s">
        <v>8334</v>
      </c>
      <c r="R968" t="s">
        <v>8336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7">
        <f t="shared" si="61"/>
        <v>43.97530864197531</v>
      </c>
      <c r="Q969" t="s">
        <v>8334</v>
      </c>
      <c r="R969" t="s">
        <v>8336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2</v>
      </c>
      <c r="P970" s="7">
        <f t="shared" si="61"/>
        <v>26.5</v>
      </c>
      <c r="Q970" t="s">
        <v>8334</v>
      </c>
      <c r="R970" t="s">
        <v>8336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7">
        <f t="shared" si="61"/>
        <v>1272.7272727272727</v>
      </c>
      <c r="Q971" t="s">
        <v>8334</v>
      </c>
      <c r="R971" t="s">
        <v>8336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7">
        <f t="shared" si="61"/>
        <v>164</v>
      </c>
      <c r="Q972" t="s">
        <v>8334</v>
      </c>
      <c r="R972" t="s">
        <v>8336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1</v>
      </c>
      <c r="P973" s="7">
        <f t="shared" si="61"/>
        <v>45.2</v>
      </c>
      <c r="Q973" t="s">
        <v>8334</v>
      </c>
      <c r="R973" t="s">
        <v>8336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7">
        <f t="shared" si="61"/>
        <v>153.88888888888889</v>
      </c>
      <c r="Q974" t="s">
        <v>8334</v>
      </c>
      <c r="R974" t="s">
        <v>8336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3</v>
      </c>
      <c r="P975" s="7">
        <f t="shared" si="61"/>
        <v>51.375</v>
      </c>
      <c r="Q975" t="s">
        <v>8334</v>
      </c>
      <c r="R975" t="s">
        <v>8336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7">
        <f t="shared" si="61"/>
        <v>93.333333333333329</v>
      </c>
      <c r="Q976" t="s">
        <v>8334</v>
      </c>
      <c r="R976" t="s">
        <v>8336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7">
        <f t="shared" si="61"/>
        <v>108.625</v>
      </c>
      <c r="Q977" t="s">
        <v>8334</v>
      </c>
      <c r="R977" t="s">
        <v>8336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7">
        <f t="shared" si="61"/>
        <v>160.5</v>
      </c>
      <c r="Q978" t="s">
        <v>8334</v>
      </c>
      <c r="R978" t="s">
        <v>8336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7">
        <f t="shared" si="61"/>
        <v>75.75</v>
      </c>
      <c r="Q979" t="s">
        <v>8334</v>
      </c>
      <c r="R979" t="s">
        <v>8336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57</v>
      </c>
      <c r="P980" s="7">
        <f t="shared" si="61"/>
        <v>790.83739837398377</v>
      </c>
      <c r="Q980" t="s">
        <v>8334</v>
      </c>
      <c r="R980" t="s">
        <v>8336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7">
        <f t="shared" si="61"/>
        <v>301.93916666666667</v>
      </c>
      <c r="Q981" t="s">
        <v>8334</v>
      </c>
      <c r="R981" t="s">
        <v>8336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7">
        <f t="shared" si="61"/>
        <v>47.935483870967744</v>
      </c>
      <c r="Q982" t="s">
        <v>8334</v>
      </c>
      <c r="R982" t="s">
        <v>8336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</v>
      </c>
      <c r="P983" s="7">
        <f t="shared" si="61"/>
        <v>2.75</v>
      </c>
      <c r="Q983" t="s">
        <v>8334</v>
      </c>
      <c r="R983" t="s">
        <v>8336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</v>
      </c>
      <c r="P984" s="7">
        <f t="shared" si="61"/>
        <v>1</v>
      </c>
      <c r="Q984" t="s">
        <v>8334</v>
      </c>
      <c r="R984" t="s">
        <v>8336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7">
        <f t="shared" si="61"/>
        <v>171.79329608938548</v>
      </c>
      <c r="Q985" t="s">
        <v>8334</v>
      </c>
      <c r="R985" t="s">
        <v>8336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2</v>
      </c>
      <c r="P986" s="7">
        <f t="shared" si="61"/>
        <v>35.333333333333336</v>
      </c>
      <c r="Q986" t="s">
        <v>8334</v>
      </c>
      <c r="R986" t="s">
        <v>8336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7</v>
      </c>
      <c r="P987" s="7">
        <f t="shared" si="61"/>
        <v>82.086956521739125</v>
      </c>
      <c r="Q987" t="s">
        <v>8334</v>
      </c>
      <c r="R987" t="s">
        <v>8336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7">
        <f t="shared" si="61"/>
        <v>110.8695652173913</v>
      </c>
      <c r="Q988" t="s">
        <v>8334</v>
      </c>
      <c r="R988" t="s">
        <v>8336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14</v>
      </c>
      <c r="P989" s="7">
        <f t="shared" si="61"/>
        <v>161.21951219512195</v>
      </c>
      <c r="Q989" t="s">
        <v>8334</v>
      </c>
      <c r="R989" t="s">
        <v>8336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7" t="e">
        <f t="shared" si="61"/>
        <v>#DIV/0!</v>
      </c>
      <c r="Q990" t="s">
        <v>8334</v>
      </c>
      <c r="R990" t="s">
        <v>8336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7">
        <f t="shared" si="61"/>
        <v>52.40625</v>
      </c>
      <c r="Q991" t="s">
        <v>8334</v>
      </c>
      <c r="R991" t="s">
        <v>8336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1</v>
      </c>
      <c r="P992" s="7">
        <f t="shared" si="61"/>
        <v>13</v>
      </c>
      <c r="Q992" t="s">
        <v>8334</v>
      </c>
      <c r="R992" t="s">
        <v>8336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5</v>
      </c>
      <c r="P993" s="7">
        <f t="shared" si="61"/>
        <v>30.285714285714285</v>
      </c>
      <c r="Q993" t="s">
        <v>8334</v>
      </c>
      <c r="R993" t="s">
        <v>8336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1</v>
      </c>
      <c r="P994" s="7">
        <f t="shared" si="61"/>
        <v>116.75</v>
      </c>
      <c r="Q994" t="s">
        <v>8334</v>
      </c>
      <c r="R994" t="s">
        <v>8336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26</v>
      </c>
      <c r="P995" s="7">
        <f t="shared" si="61"/>
        <v>89.59693877551021</v>
      </c>
      <c r="Q995" t="s">
        <v>8334</v>
      </c>
      <c r="R995" t="s">
        <v>8336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3</v>
      </c>
      <c r="P996" s="7">
        <f t="shared" si="61"/>
        <v>424.45454545454544</v>
      </c>
      <c r="Q996" t="s">
        <v>8334</v>
      </c>
      <c r="R996" t="s">
        <v>8336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8</v>
      </c>
      <c r="P997" s="7">
        <f t="shared" si="61"/>
        <v>80.666666666666671</v>
      </c>
      <c r="Q997" t="s">
        <v>8334</v>
      </c>
      <c r="R997" t="s">
        <v>8336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7">
        <f t="shared" si="61"/>
        <v>13</v>
      </c>
      <c r="Q998" t="s">
        <v>8334</v>
      </c>
      <c r="R998" t="s">
        <v>8336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2</v>
      </c>
      <c r="P999" s="7">
        <f t="shared" si="61"/>
        <v>8.125</v>
      </c>
      <c r="Q999" t="s">
        <v>8334</v>
      </c>
      <c r="R999" t="s">
        <v>8336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7">
        <f t="shared" si="61"/>
        <v>153.42794759825327</v>
      </c>
      <c r="Q1000" t="s">
        <v>8334</v>
      </c>
      <c r="R1000" t="s">
        <v>8336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7">
        <f t="shared" si="61"/>
        <v>292.07499999999999</v>
      </c>
      <c r="Q1001" t="s">
        <v>8334</v>
      </c>
      <c r="R1001" t="s">
        <v>8336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3</v>
      </c>
      <c r="P1002" s="7">
        <f t="shared" si="61"/>
        <v>3304</v>
      </c>
      <c r="Q1002" t="s">
        <v>8334</v>
      </c>
      <c r="R1002" t="s">
        <v>8336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7">
        <f t="shared" si="61"/>
        <v>1300</v>
      </c>
      <c r="Q1003" t="s">
        <v>8334</v>
      </c>
      <c r="R1003" t="s">
        <v>8336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7">
        <f t="shared" si="61"/>
        <v>134.54545454545453</v>
      </c>
      <c r="Q1004" t="s">
        <v>8334</v>
      </c>
      <c r="R1004" t="s">
        <v>8336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17</v>
      </c>
      <c r="P1005" s="7">
        <f t="shared" si="61"/>
        <v>214.06666666666666</v>
      </c>
      <c r="Q1005" t="s">
        <v>8334</v>
      </c>
      <c r="R1005" t="s">
        <v>8336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83</v>
      </c>
      <c r="P1006" s="7">
        <f t="shared" si="61"/>
        <v>216.33684210526314</v>
      </c>
      <c r="Q1006" t="s">
        <v>8334</v>
      </c>
      <c r="R1006" t="s">
        <v>8336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76</v>
      </c>
      <c r="P1007" s="7">
        <f t="shared" si="61"/>
        <v>932.31055900621118</v>
      </c>
      <c r="Q1007" t="s">
        <v>8334</v>
      </c>
      <c r="R1007" t="s">
        <v>8336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7">
        <f t="shared" si="61"/>
        <v>29.25</v>
      </c>
      <c r="Q1008" t="s">
        <v>8334</v>
      </c>
      <c r="R1008" t="s">
        <v>8336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45</v>
      </c>
      <c r="P1009" s="7">
        <f t="shared" si="61"/>
        <v>174.94736842105263</v>
      </c>
      <c r="Q1009" t="s">
        <v>8334</v>
      </c>
      <c r="R1009" t="s">
        <v>8336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1</v>
      </c>
      <c r="P1010" s="7">
        <f t="shared" si="61"/>
        <v>250</v>
      </c>
      <c r="Q1010" t="s">
        <v>8334</v>
      </c>
      <c r="R1010" t="s">
        <v>8336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14</v>
      </c>
      <c r="P1011" s="7">
        <f t="shared" si="61"/>
        <v>65</v>
      </c>
      <c r="Q1011" t="s">
        <v>8334</v>
      </c>
      <c r="R1011" t="s">
        <v>8336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1</v>
      </c>
      <c r="P1012" s="7">
        <f t="shared" si="61"/>
        <v>55</v>
      </c>
      <c r="Q1012" t="s">
        <v>8334</v>
      </c>
      <c r="R1012" t="s">
        <v>8336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1</v>
      </c>
      <c r="P1013" s="7">
        <f t="shared" si="61"/>
        <v>75</v>
      </c>
      <c r="Q1013" t="s">
        <v>8334</v>
      </c>
      <c r="R1013" t="s">
        <v>8336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21536</v>
      </c>
      <c r="P1014" s="7">
        <f t="shared" si="61"/>
        <v>1389.3561935483872</v>
      </c>
      <c r="Q1014" t="s">
        <v>8334</v>
      </c>
      <c r="R1014" t="s">
        <v>8336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7">
        <f t="shared" si="61"/>
        <v>95.911111111111111</v>
      </c>
      <c r="Q1015" t="s">
        <v>8334</v>
      </c>
      <c r="R1015" t="s">
        <v>8336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7">
        <f t="shared" si="61"/>
        <v>191.25</v>
      </c>
      <c r="Q1016" t="s">
        <v>8334</v>
      </c>
      <c r="R1016" t="s">
        <v>8336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7">
        <f t="shared" si="61"/>
        <v>40</v>
      </c>
      <c r="Q1017" t="s">
        <v>8334</v>
      </c>
      <c r="R1017" t="s">
        <v>8336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7">
        <f t="shared" si="61"/>
        <v>74.78947368421052</v>
      </c>
      <c r="Q1018" t="s">
        <v>8334</v>
      </c>
      <c r="R1018" t="s">
        <v>8336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7">
        <f t="shared" si="61"/>
        <v>161.11830985915492</v>
      </c>
      <c r="Q1019" t="s">
        <v>8334</v>
      </c>
      <c r="R1019" t="s">
        <v>8336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4</v>
      </c>
      <c r="P1020" s="7">
        <f t="shared" si="61"/>
        <v>88.714285714285708</v>
      </c>
      <c r="Q1020" t="s">
        <v>8334</v>
      </c>
      <c r="R1020" t="s">
        <v>8336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48</v>
      </c>
      <c r="P1021" s="7">
        <f t="shared" si="61"/>
        <v>53.25</v>
      </c>
      <c r="Q1021" t="s">
        <v>8334</v>
      </c>
      <c r="R1021" t="s">
        <v>8336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7">
        <f t="shared" si="61"/>
        <v>106.2</v>
      </c>
      <c r="Q1022" t="s">
        <v>8322</v>
      </c>
      <c r="R1022" t="s">
        <v>8313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7">
        <f t="shared" si="61"/>
        <v>22.079728033472804</v>
      </c>
      <c r="Q1023" t="s">
        <v>8322</v>
      </c>
      <c r="R1023" t="s">
        <v>8313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7">
        <f t="shared" si="61"/>
        <v>31.054054054054053</v>
      </c>
      <c r="Q1024" t="s">
        <v>8322</v>
      </c>
      <c r="R1024" t="s">
        <v>8313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238</v>
      </c>
      <c r="P1025" s="7">
        <f t="shared" si="61"/>
        <v>36.206106870229007</v>
      </c>
      <c r="Q1025" t="s">
        <v>8322</v>
      </c>
      <c r="R1025" t="s">
        <v>8313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7">
        <f t="shared" si="61"/>
        <v>388.9762295081967</v>
      </c>
      <c r="Q1026" t="s">
        <v>8322</v>
      </c>
      <c r="R1026" t="s">
        <v>8313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ROUNDUP(100*(E1027/D1027),0)</f>
        <v>110</v>
      </c>
      <c r="P1027" s="7">
        <f t="shared" ref="P1027:P1090" si="65">E1027/L1027</f>
        <v>71.848571428571432</v>
      </c>
      <c r="Q1027" t="s">
        <v>8322</v>
      </c>
      <c r="R1027" t="s">
        <v>8313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101</v>
      </c>
      <c r="P1028" s="7">
        <f t="shared" si="65"/>
        <v>57.381803278688523</v>
      </c>
      <c r="Q1028" t="s">
        <v>8322</v>
      </c>
      <c r="R1028" t="s">
        <v>8313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104</v>
      </c>
      <c r="P1029" s="7">
        <f t="shared" si="65"/>
        <v>69.666666666666671</v>
      </c>
      <c r="Q1029" t="s">
        <v>8322</v>
      </c>
      <c r="R1029" t="s">
        <v>8313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118</v>
      </c>
      <c r="P1030" s="7">
        <f t="shared" si="65"/>
        <v>45.988235294117644</v>
      </c>
      <c r="Q1030" t="s">
        <v>8322</v>
      </c>
      <c r="R1030" t="s">
        <v>8313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7">
        <f t="shared" si="65"/>
        <v>79.262411347517727</v>
      </c>
      <c r="Q1031" t="s">
        <v>8322</v>
      </c>
      <c r="R1031" t="s">
        <v>8313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343</v>
      </c>
      <c r="P1032" s="7">
        <f t="shared" si="65"/>
        <v>43.031446540880502</v>
      </c>
      <c r="Q1032" t="s">
        <v>8322</v>
      </c>
      <c r="R1032" t="s">
        <v>8313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108</v>
      </c>
      <c r="P1033" s="7">
        <f t="shared" si="65"/>
        <v>108.48484848484848</v>
      </c>
      <c r="Q1033" t="s">
        <v>8322</v>
      </c>
      <c r="R1033" t="s">
        <v>8313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109</v>
      </c>
      <c r="P1034" s="7">
        <f t="shared" si="65"/>
        <v>61.029583333333335</v>
      </c>
      <c r="Q1034" t="s">
        <v>8322</v>
      </c>
      <c r="R1034" t="s">
        <v>8313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7">
        <f t="shared" si="65"/>
        <v>50.592592592592595</v>
      </c>
      <c r="Q1035" t="s">
        <v>8322</v>
      </c>
      <c r="R1035" t="s">
        <v>8313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131</v>
      </c>
      <c r="P1036" s="7">
        <f t="shared" si="65"/>
        <v>39.157168674698795</v>
      </c>
      <c r="Q1036" t="s">
        <v>8322</v>
      </c>
      <c r="R1036" t="s">
        <v>8313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7">
        <f t="shared" si="65"/>
        <v>65.15789473684211</v>
      </c>
      <c r="Q1037" t="s">
        <v>8322</v>
      </c>
      <c r="R1037" t="s">
        <v>8313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113</v>
      </c>
      <c r="P1038" s="7">
        <f t="shared" si="65"/>
        <v>23.963127962085309</v>
      </c>
      <c r="Q1038" t="s">
        <v>8322</v>
      </c>
      <c r="R1038" t="s">
        <v>8313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103</v>
      </c>
      <c r="P1039" s="7">
        <f t="shared" si="65"/>
        <v>48.61904761904762</v>
      </c>
      <c r="Q1039" t="s">
        <v>8322</v>
      </c>
      <c r="R1039" t="s">
        <v>8313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146</v>
      </c>
      <c r="P1040" s="7">
        <f t="shared" si="65"/>
        <v>35.73770491803279</v>
      </c>
      <c r="Q1040" t="s">
        <v>8322</v>
      </c>
      <c r="R1040" t="s">
        <v>8313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129</v>
      </c>
      <c r="P1041" s="7">
        <f t="shared" si="65"/>
        <v>21.366666666666667</v>
      </c>
      <c r="Q1041" t="s">
        <v>8322</v>
      </c>
      <c r="R1041" t="s">
        <v>8313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1</v>
      </c>
      <c r="P1042" s="7">
        <f t="shared" si="65"/>
        <v>250</v>
      </c>
      <c r="Q1042" t="s">
        <v>8339</v>
      </c>
      <c r="R1042" t="s">
        <v>8340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7" t="e">
        <f t="shared" si="65"/>
        <v>#DIV/0!</v>
      </c>
      <c r="Q1043" t="s">
        <v>8339</v>
      </c>
      <c r="R1043" t="s">
        <v>8340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7">
        <f t="shared" si="65"/>
        <v>10</v>
      </c>
      <c r="Q1044" t="s">
        <v>8339</v>
      </c>
      <c r="R1044" t="s">
        <v>8340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7">
        <f t="shared" si="65"/>
        <v>29.236301369863014</v>
      </c>
      <c r="Q1045" t="s">
        <v>8339</v>
      </c>
      <c r="R1045" t="s">
        <v>8340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1</v>
      </c>
      <c r="P1046" s="7">
        <f t="shared" si="65"/>
        <v>3</v>
      </c>
      <c r="Q1046" t="s">
        <v>8339</v>
      </c>
      <c r="R1046" t="s">
        <v>8340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7">
        <f t="shared" si="65"/>
        <v>33.25</v>
      </c>
      <c r="Q1047" t="s">
        <v>8339</v>
      </c>
      <c r="R1047" t="s">
        <v>8340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7" t="e">
        <f t="shared" si="65"/>
        <v>#DIV/0!</v>
      </c>
      <c r="Q1048" t="s">
        <v>8339</v>
      </c>
      <c r="R1048" t="s">
        <v>8340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1</v>
      </c>
      <c r="P1049" s="7">
        <f t="shared" si="65"/>
        <v>1</v>
      </c>
      <c r="Q1049" t="s">
        <v>8339</v>
      </c>
      <c r="R1049" t="s">
        <v>8340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2</v>
      </c>
      <c r="P1050" s="7">
        <f t="shared" si="65"/>
        <v>53</v>
      </c>
      <c r="Q1050" t="s">
        <v>8339</v>
      </c>
      <c r="R1050" t="s">
        <v>8340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7" t="e">
        <f t="shared" si="65"/>
        <v>#DIV/0!</v>
      </c>
      <c r="Q1051" t="s">
        <v>8339</v>
      </c>
      <c r="R1051" t="s">
        <v>8340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7" t="e">
        <f t="shared" si="65"/>
        <v>#DIV/0!</v>
      </c>
      <c r="Q1052" t="s">
        <v>8339</v>
      </c>
      <c r="R1052" t="s">
        <v>8340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7" t="e">
        <f t="shared" si="65"/>
        <v>#DIV/0!</v>
      </c>
      <c r="Q1053" t="s">
        <v>8339</v>
      </c>
      <c r="R1053" t="s">
        <v>8340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7" t="e">
        <f t="shared" si="65"/>
        <v>#DIV/0!</v>
      </c>
      <c r="Q1054" t="s">
        <v>8339</v>
      </c>
      <c r="R1054" t="s">
        <v>8340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7">
        <f t="shared" si="65"/>
        <v>15</v>
      </c>
      <c r="Q1055" t="s">
        <v>8339</v>
      </c>
      <c r="R1055" t="s">
        <v>8340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7" t="e">
        <f t="shared" si="65"/>
        <v>#DIV/0!</v>
      </c>
      <c r="Q1056" t="s">
        <v>8339</v>
      </c>
      <c r="R1056" t="s">
        <v>8340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7" t="e">
        <f t="shared" si="65"/>
        <v>#DIV/0!</v>
      </c>
      <c r="Q1057" t="s">
        <v>8339</v>
      </c>
      <c r="R1057" t="s">
        <v>8340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7" t="e">
        <f t="shared" si="65"/>
        <v>#DIV/0!</v>
      </c>
      <c r="Q1058" t="s">
        <v>8339</v>
      </c>
      <c r="R1058" t="s">
        <v>8340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7" t="e">
        <f t="shared" si="65"/>
        <v>#DIV/0!</v>
      </c>
      <c r="Q1059" t="s">
        <v>8339</v>
      </c>
      <c r="R1059" t="s">
        <v>8340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7" t="e">
        <f t="shared" si="65"/>
        <v>#DIV/0!</v>
      </c>
      <c r="Q1060" t="s">
        <v>8339</v>
      </c>
      <c r="R1060" t="s">
        <v>8340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7" t="e">
        <f t="shared" si="65"/>
        <v>#DIV/0!</v>
      </c>
      <c r="Q1061" t="s">
        <v>8339</v>
      </c>
      <c r="R1061" t="s">
        <v>8340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7">
        <f t="shared" si="65"/>
        <v>50</v>
      </c>
      <c r="Q1062" t="s">
        <v>8339</v>
      </c>
      <c r="R1062" t="s">
        <v>8340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7" t="e">
        <f t="shared" si="65"/>
        <v>#DIV/0!</v>
      </c>
      <c r="Q1063" t="s">
        <v>8339</v>
      </c>
      <c r="R1063" t="s">
        <v>8340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96</v>
      </c>
      <c r="P1064" s="7">
        <f t="shared" si="65"/>
        <v>47.5</v>
      </c>
      <c r="Q1064" t="s">
        <v>8339</v>
      </c>
      <c r="R1064" t="s">
        <v>8340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7" t="e">
        <f t="shared" si="65"/>
        <v>#DIV/0!</v>
      </c>
      <c r="Q1065" t="s">
        <v>8339</v>
      </c>
      <c r="R1065" t="s">
        <v>8340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7">
        <f t="shared" si="65"/>
        <v>65.666666666666671</v>
      </c>
      <c r="Q1066" t="s">
        <v>8324</v>
      </c>
      <c r="R1066" t="s">
        <v>8314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7">
        <f t="shared" si="65"/>
        <v>16.2</v>
      </c>
      <c r="Q1067" t="s">
        <v>8324</v>
      </c>
      <c r="R1067" t="s">
        <v>8314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4</v>
      </c>
      <c r="P1068" s="7">
        <f t="shared" si="65"/>
        <v>34.128378378378379</v>
      </c>
      <c r="Q1068" t="s">
        <v>8324</v>
      </c>
      <c r="R1068" t="s">
        <v>8314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7">
        <f t="shared" si="65"/>
        <v>13</v>
      </c>
      <c r="Q1069" t="s">
        <v>8324</v>
      </c>
      <c r="R1069" t="s">
        <v>8314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1</v>
      </c>
      <c r="P1070" s="7">
        <f t="shared" si="65"/>
        <v>11.25</v>
      </c>
      <c r="Q1070" t="s">
        <v>8324</v>
      </c>
      <c r="R1070" t="s">
        <v>8314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7">
        <f t="shared" si="65"/>
        <v>40.476190476190474</v>
      </c>
      <c r="Q1071" t="s">
        <v>8324</v>
      </c>
      <c r="R1071" t="s">
        <v>8314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7">
        <f t="shared" si="65"/>
        <v>35</v>
      </c>
      <c r="Q1072" t="s">
        <v>8324</v>
      </c>
      <c r="R1072" t="s">
        <v>8314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7" t="e">
        <f t="shared" si="65"/>
        <v>#DIV/0!</v>
      </c>
      <c r="Q1073" t="s">
        <v>8324</v>
      </c>
      <c r="R1073" t="s">
        <v>8314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1</v>
      </c>
      <c r="P1074" s="7">
        <f t="shared" si="65"/>
        <v>12.75</v>
      </c>
      <c r="Q1074" t="s">
        <v>8324</v>
      </c>
      <c r="R1074" t="s">
        <v>8314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2</v>
      </c>
      <c r="P1075" s="7">
        <f t="shared" si="65"/>
        <v>10</v>
      </c>
      <c r="Q1075" t="s">
        <v>8324</v>
      </c>
      <c r="R1075" t="s">
        <v>8314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7</v>
      </c>
      <c r="P1076" s="7">
        <f t="shared" si="65"/>
        <v>113.56666666666666</v>
      </c>
      <c r="Q1076" t="s">
        <v>8324</v>
      </c>
      <c r="R1076" t="s">
        <v>8314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7">
        <f t="shared" si="65"/>
        <v>15</v>
      </c>
      <c r="Q1077" t="s">
        <v>8324</v>
      </c>
      <c r="R1077" t="s">
        <v>8314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7">
        <f t="shared" si="65"/>
        <v>48.281025641025643</v>
      </c>
      <c r="Q1078" t="s">
        <v>8324</v>
      </c>
      <c r="R1078" t="s">
        <v>8314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30</v>
      </c>
      <c r="P1079" s="7">
        <f t="shared" si="65"/>
        <v>43.976047904191617</v>
      </c>
      <c r="Q1079" t="s">
        <v>8324</v>
      </c>
      <c r="R1079" t="s">
        <v>8314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7">
        <f t="shared" si="65"/>
        <v>9</v>
      </c>
      <c r="Q1080" t="s">
        <v>8324</v>
      </c>
      <c r="R1080" t="s">
        <v>8314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7">
        <f t="shared" si="65"/>
        <v>37.666666666666664</v>
      </c>
      <c r="Q1081" t="s">
        <v>8324</v>
      </c>
      <c r="R1081" t="s">
        <v>8314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10</v>
      </c>
      <c r="P1082" s="7">
        <f t="shared" si="65"/>
        <v>18.581632653061224</v>
      </c>
      <c r="Q1082" t="s">
        <v>8324</v>
      </c>
      <c r="R1082" t="s">
        <v>8314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</v>
      </c>
      <c r="P1083" s="7">
        <f t="shared" si="65"/>
        <v>3</v>
      </c>
      <c r="Q1083" t="s">
        <v>8324</v>
      </c>
      <c r="R1083" t="s">
        <v>8314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7">
        <f t="shared" si="65"/>
        <v>18.666666666666668</v>
      </c>
      <c r="Q1084" t="s">
        <v>8324</v>
      </c>
      <c r="R1084" t="s">
        <v>8314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7">
        <f t="shared" si="65"/>
        <v>410</v>
      </c>
      <c r="Q1085" t="s">
        <v>8324</v>
      </c>
      <c r="R1085" t="s">
        <v>8314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7" t="e">
        <f t="shared" si="65"/>
        <v>#DIV/0!</v>
      </c>
      <c r="Q1086" t="s">
        <v>8324</v>
      </c>
      <c r="R1086" t="s">
        <v>8314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4</v>
      </c>
      <c r="P1087" s="7">
        <f t="shared" si="65"/>
        <v>114</v>
      </c>
      <c r="Q1087" t="s">
        <v>8324</v>
      </c>
      <c r="R1087" t="s">
        <v>8314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1</v>
      </c>
      <c r="P1088" s="7">
        <f t="shared" si="65"/>
        <v>7.5</v>
      </c>
      <c r="Q1088" t="s">
        <v>8324</v>
      </c>
      <c r="R1088" t="s">
        <v>8314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7" t="e">
        <f t="shared" si="65"/>
        <v>#DIV/0!</v>
      </c>
      <c r="Q1089" t="s">
        <v>8324</v>
      </c>
      <c r="R1089" t="s">
        <v>8314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15</v>
      </c>
      <c r="P1090" s="7">
        <f t="shared" si="65"/>
        <v>43.41727891156463</v>
      </c>
      <c r="Q1090" t="s">
        <v>8324</v>
      </c>
      <c r="R1090" t="s">
        <v>8314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ROUNDUP(100*(E1091/D1091),0)</f>
        <v>8</v>
      </c>
      <c r="P1091" s="7">
        <f t="shared" ref="P1091:P1154" si="69">E1091/L1091</f>
        <v>23.959183673469386</v>
      </c>
      <c r="Q1091" t="s">
        <v>8324</v>
      </c>
      <c r="R1091" t="s">
        <v>8314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1</v>
      </c>
      <c r="P1092" s="7">
        <f t="shared" si="69"/>
        <v>5</v>
      </c>
      <c r="Q1092" t="s">
        <v>8324</v>
      </c>
      <c r="R1092" t="s">
        <v>8314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7">
        <f t="shared" si="69"/>
        <v>12.5</v>
      </c>
      <c r="Q1093" t="s">
        <v>8324</v>
      </c>
      <c r="R1093" t="s">
        <v>8314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2</v>
      </c>
      <c r="P1094" s="7">
        <f t="shared" si="69"/>
        <v>3</v>
      </c>
      <c r="Q1094" t="s">
        <v>8324</v>
      </c>
      <c r="R1094" t="s">
        <v>8314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15</v>
      </c>
      <c r="P1095" s="7">
        <f t="shared" si="69"/>
        <v>10.5625</v>
      </c>
      <c r="Q1095" t="s">
        <v>8324</v>
      </c>
      <c r="R1095" t="s">
        <v>8314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19</v>
      </c>
      <c r="P1096" s="7">
        <f t="shared" si="69"/>
        <v>122.00037037037038</v>
      </c>
      <c r="Q1096" t="s">
        <v>8324</v>
      </c>
      <c r="R1096" t="s">
        <v>8314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6</v>
      </c>
      <c r="P1097" s="7">
        <f t="shared" si="69"/>
        <v>267.80851063829789</v>
      </c>
      <c r="Q1097" t="s">
        <v>8324</v>
      </c>
      <c r="R1097" t="s">
        <v>8314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7">
        <f t="shared" si="69"/>
        <v>74.206896551724142</v>
      </c>
      <c r="Q1098" t="s">
        <v>8324</v>
      </c>
      <c r="R1098" t="s">
        <v>8314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1</v>
      </c>
      <c r="P1099" s="7">
        <f t="shared" si="69"/>
        <v>6.7142857142857144</v>
      </c>
      <c r="Q1099" t="s">
        <v>8324</v>
      </c>
      <c r="R1099" t="s">
        <v>8314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8</v>
      </c>
      <c r="P1100" s="7">
        <f t="shared" si="69"/>
        <v>81.954545454545453</v>
      </c>
      <c r="Q1100" t="s">
        <v>8324</v>
      </c>
      <c r="R1100" t="s">
        <v>8314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7">
        <f t="shared" si="69"/>
        <v>25</v>
      </c>
      <c r="Q1101" t="s">
        <v>8324</v>
      </c>
      <c r="R1101" t="s">
        <v>8314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7">
        <f t="shared" si="69"/>
        <v>10</v>
      </c>
      <c r="Q1102" t="s">
        <v>8324</v>
      </c>
      <c r="R1102" t="s">
        <v>8314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1</v>
      </c>
      <c r="P1103" s="7">
        <f t="shared" si="69"/>
        <v>6.833333333333333</v>
      </c>
      <c r="Q1103" t="s">
        <v>8324</v>
      </c>
      <c r="R1103" t="s">
        <v>8314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6</v>
      </c>
      <c r="P1104" s="7">
        <f t="shared" si="69"/>
        <v>17.708333333333332</v>
      </c>
      <c r="Q1104" t="s">
        <v>8324</v>
      </c>
      <c r="R1104" t="s">
        <v>8314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7">
        <f t="shared" si="69"/>
        <v>16.2</v>
      </c>
      <c r="Q1105" t="s">
        <v>8324</v>
      </c>
      <c r="R1105" t="s">
        <v>8314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7">
        <f t="shared" si="69"/>
        <v>80.297297297297291</v>
      </c>
      <c r="Q1106" t="s">
        <v>8324</v>
      </c>
      <c r="R1106" t="s">
        <v>8314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1</v>
      </c>
      <c r="P1107" s="7">
        <f t="shared" si="69"/>
        <v>71.55</v>
      </c>
      <c r="Q1107" t="s">
        <v>8324</v>
      </c>
      <c r="R1107" t="s">
        <v>8314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42</v>
      </c>
      <c r="P1108" s="7">
        <f t="shared" si="69"/>
        <v>23.571428571428573</v>
      </c>
      <c r="Q1108" t="s">
        <v>8324</v>
      </c>
      <c r="R1108" t="s">
        <v>8314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7" t="e">
        <f t="shared" si="69"/>
        <v>#DIV/0!</v>
      </c>
      <c r="Q1109" t="s">
        <v>8324</v>
      </c>
      <c r="R1109" t="s">
        <v>8314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7">
        <f t="shared" si="69"/>
        <v>34.88095238095238</v>
      </c>
      <c r="Q1110" t="s">
        <v>8324</v>
      </c>
      <c r="R1110" t="s">
        <v>8314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1</v>
      </c>
      <c r="P1111" s="7">
        <f t="shared" si="69"/>
        <v>15</v>
      </c>
      <c r="Q1111" t="s">
        <v>8324</v>
      </c>
      <c r="R1111" t="s">
        <v>8314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7">
        <f t="shared" si="69"/>
        <v>23.181818181818183</v>
      </c>
      <c r="Q1112" t="s">
        <v>8324</v>
      </c>
      <c r="R1112" t="s">
        <v>8314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1</v>
      </c>
      <c r="P1113" s="7">
        <f t="shared" si="69"/>
        <v>1</v>
      </c>
      <c r="Q1113" t="s">
        <v>8324</v>
      </c>
      <c r="R1113" t="s">
        <v>8314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7">
        <f t="shared" si="69"/>
        <v>100.23371794871794</v>
      </c>
      <c r="Q1114" t="s">
        <v>8324</v>
      </c>
      <c r="R1114" t="s">
        <v>8314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7">
        <f t="shared" si="69"/>
        <v>5</v>
      </c>
      <c r="Q1115" t="s">
        <v>8324</v>
      </c>
      <c r="R1115" t="s">
        <v>8314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1</v>
      </c>
      <c r="P1116" s="7">
        <f t="shared" si="69"/>
        <v>3.3333333333333335</v>
      </c>
      <c r="Q1116" t="s">
        <v>8324</v>
      </c>
      <c r="R1116" t="s">
        <v>8314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1</v>
      </c>
      <c r="P1117" s="7">
        <f t="shared" si="69"/>
        <v>13.25</v>
      </c>
      <c r="Q1117" t="s">
        <v>8324</v>
      </c>
      <c r="R1117" t="s">
        <v>8314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1</v>
      </c>
      <c r="P1118" s="7">
        <f t="shared" si="69"/>
        <v>17.852</v>
      </c>
      <c r="Q1118" t="s">
        <v>8324</v>
      </c>
      <c r="R1118" t="s">
        <v>8314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9</v>
      </c>
      <c r="P1119" s="7">
        <f t="shared" si="69"/>
        <v>10.375</v>
      </c>
      <c r="Q1119" t="s">
        <v>8324</v>
      </c>
      <c r="R1119" t="s">
        <v>8314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3</v>
      </c>
      <c r="P1120" s="7">
        <f t="shared" si="69"/>
        <v>36.333333333333336</v>
      </c>
      <c r="Q1120" t="s">
        <v>8324</v>
      </c>
      <c r="R1120" t="s">
        <v>8314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1</v>
      </c>
      <c r="P1121" s="7">
        <f t="shared" si="69"/>
        <v>5</v>
      </c>
      <c r="Q1121" t="s">
        <v>8324</v>
      </c>
      <c r="R1121" t="s">
        <v>8314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7" t="e">
        <f t="shared" si="69"/>
        <v>#DIV/0!</v>
      </c>
      <c r="Q1122" t="s">
        <v>8324</v>
      </c>
      <c r="R1122" t="s">
        <v>8314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</v>
      </c>
      <c r="P1123" s="7">
        <f t="shared" si="69"/>
        <v>5.8</v>
      </c>
      <c r="Q1123" t="s">
        <v>8324</v>
      </c>
      <c r="R1123" t="s">
        <v>8314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7" t="e">
        <f t="shared" si="69"/>
        <v>#DIV/0!</v>
      </c>
      <c r="Q1124" t="s">
        <v>8324</v>
      </c>
      <c r="R1124" t="s">
        <v>8314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1</v>
      </c>
      <c r="P1125" s="7">
        <f t="shared" si="69"/>
        <v>3.6666666666666665</v>
      </c>
      <c r="Q1125" t="s">
        <v>8324</v>
      </c>
      <c r="R1125" t="s">
        <v>8314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1</v>
      </c>
      <c r="P1126" s="7">
        <f t="shared" si="69"/>
        <v>60.714285714285715</v>
      </c>
      <c r="Q1126" t="s">
        <v>8324</v>
      </c>
      <c r="R1126" t="s">
        <v>8315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7" t="e">
        <f t="shared" si="69"/>
        <v>#DIV/0!</v>
      </c>
      <c r="Q1127" t="s">
        <v>8324</v>
      </c>
      <c r="R1127" t="s">
        <v>8315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7">
        <f t="shared" si="69"/>
        <v>5</v>
      </c>
      <c r="Q1128" t="s">
        <v>8324</v>
      </c>
      <c r="R1128" t="s">
        <v>8315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7">
        <f t="shared" si="69"/>
        <v>25.434782608695652</v>
      </c>
      <c r="Q1129" t="s">
        <v>8324</v>
      </c>
      <c r="R1129" t="s">
        <v>8315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1</v>
      </c>
      <c r="P1130" s="7">
        <f t="shared" si="69"/>
        <v>1</v>
      </c>
      <c r="Q1130" t="s">
        <v>8324</v>
      </c>
      <c r="R1130" t="s">
        <v>8315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1</v>
      </c>
      <c r="P1131" s="7">
        <f t="shared" si="69"/>
        <v>10.5</v>
      </c>
      <c r="Q1131" t="s">
        <v>8324</v>
      </c>
      <c r="R1131" t="s">
        <v>8315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1</v>
      </c>
      <c r="P1132" s="7">
        <f t="shared" si="69"/>
        <v>3.6666666666666665</v>
      </c>
      <c r="Q1132" t="s">
        <v>8324</v>
      </c>
      <c r="R1132" t="s">
        <v>8315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7" t="e">
        <f t="shared" si="69"/>
        <v>#DIV/0!</v>
      </c>
      <c r="Q1133" t="s">
        <v>8324</v>
      </c>
      <c r="R1133" t="s">
        <v>8315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15</v>
      </c>
      <c r="P1134" s="7">
        <f t="shared" si="69"/>
        <v>110.61538461538461</v>
      </c>
      <c r="Q1134" t="s">
        <v>8324</v>
      </c>
      <c r="R1134" t="s">
        <v>8315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7">
        <f t="shared" si="69"/>
        <v>20</v>
      </c>
      <c r="Q1135" t="s">
        <v>8324</v>
      </c>
      <c r="R1135" t="s">
        <v>8315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1</v>
      </c>
      <c r="P1136" s="7">
        <f t="shared" si="69"/>
        <v>1</v>
      </c>
      <c r="Q1136" t="s">
        <v>8324</v>
      </c>
      <c r="R1136" t="s">
        <v>8315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7">
        <f t="shared" si="69"/>
        <v>50</v>
      </c>
      <c r="Q1137" t="s">
        <v>8324</v>
      </c>
      <c r="R1137" t="s">
        <v>8315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7</v>
      </c>
      <c r="P1138" s="7">
        <f t="shared" si="69"/>
        <v>45</v>
      </c>
      <c r="Q1138" t="s">
        <v>8324</v>
      </c>
      <c r="R1138" t="s">
        <v>8315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7">
        <f t="shared" si="69"/>
        <v>253.2051282051282</v>
      </c>
      <c r="Q1139" t="s">
        <v>8324</v>
      </c>
      <c r="R1139" t="s">
        <v>8315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1</v>
      </c>
      <c r="P1140" s="7">
        <f t="shared" si="69"/>
        <v>31.25</v>
      </c>
      <c r="Q1140" t="s">
        <v>8324</v>
      </c>
      <c r="R1140" t="s">
        <v>8315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1</v>
      </c>
      <c r="P1141" s="7">
        <f t="shared" si="69"/>
        <v>5</v>
      </c>
      <c r="Q1141" t="s">
        <v>8324</v>
      </c>
      <c r="R1141" t="s">
        <v>8315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7" t="e">
        <f t="shared" si="69"/>
        <v>#DIV/0!</v>
      </c>
      <c r="Q1142" t="s">
        <v>8324</v>
      </c>
      <c r="R1142" t="s">
        <v>8315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7" t="e">
        <f t="shared" si="69"/>
        <v>#DIV/0!</v>
      </c>
      <c r="Q1143" t="s">
        <v>8324</v>
      </c>
      <c r="R1143" t="s">
        <v>8315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7" t="e">
        <f t="shared" si="69"/>
        <v>#DIV/0!</v>
      </c>
      <c r="Q1144" t="s">
        <v>8324</v>
      </c>
      <c r="R1144" t="s">
        <v>8315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1</v>
      </c>
      <c r="P1145" s="7">
        <f t="shared" si="69"/>
        <v>23.25</v>
      </c>
      <c r="Q1145" t="s">
        <v>8324</v>
      </c>
      <c r="R1145" t="s">
        <v>8315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7" t="e">
        <f t="shared" si="69"/>
        <v>#DIV/0!</v>
      </c>
      <c r="Q1146" t="s">
        <v>8316</v>
      </c>
      <c r="R1146" t="s">
        <v>8341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1</v>
      </c>
      <c r="P1147" s="7">
        <f t="shared" si="69"/>
        <v>100</v>
      </c>
      <c r="Q1147" t="s">
        <v>8316</v>
      </c>
      <c r="R1147" t="s">
        <v>8341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7">
        <f t="shared" si="69"/>
        <v>44.166666666666664</v>
      </c>
      <c r="Q1148" t="s">
        <v>8316</v>
      </c>
      <c r="R1148" t="s">
        <v>8341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7" t="e">
        <f t="shared" si="69"/>
        <v>#DIV/0!</v>
      </c>
      <c r="Q1149" t="s">
        <v>8316</v>
      </c>
      <c r="R1149" t="s">
        <v>8341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1</v>
      </c>
      <c r="P1150" s="7">
        <f t="shared" si="69"/>
        <v>24.333333333333332</v>
      </c>
      <c r="Q1150" t="s">
        <v>8316</v>
      </c>
      <c r="R1150" t="s">
        <v>8341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1</v>
      </c>
      <c r="P1151" s="7">
        <f t="shared" si="69"/>
        <v>37.5</v>
      </c>
      <c r="Q1151" t="s">
        <v>8316</v>
      </c>
      <c r="R1151" t="s">
        <v>8341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11</v>
      </c>
      <c r="P1152" s="7">
        <f t="shared" si="69"/>
        <v>42</v>
      </c>
      <c r="Q1152" t="s">
        <v>8316</v>
      </c>
      <c r="R1152" t="s">
        <v>8341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7" t="e">
        <f t="shared" si="69"/>
        <v>#DIV/0!</v>
      </c>
      <c r="Q1153" t="s">
        <v>8316</v>
      </c>
      <c r="R1153" t="s">
        <v>8341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7">
        <f t="shared" si="69"/>
        <v>60.733333333333334</v>
      </c>
      <c r="Q1154" t="s">
        <v>8316</v>
      </c>
      <c r="R1154" t="s">
        <v>8341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ROUNDUP(100*(E1155/D1155),0)</f>
        <v>1</v>
      </c>
      <c r="P1155" s="7">
        <f t="shared" ref="P1155:P1218" si="73">E1155/L1155</f>
        <v>50</v>
      </c>
      <c r="Q1155" t="s">
        <v>8316</v>
      </c>
      <c r="R1155" t="s">
        <v>8341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7">
        <f t="shared" si="73"/>
        <v>108.33333333333333</v>
      </c>
      <c r="Q1156" t="s">
        <v>8316</v>
      </c>
      <c r="R1156" t="s">
        <v>8341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7">
        <f t="shared" si="73"/>
        <v>23.5</v>
      </c>
      <c r="Q1157" t="s">
        <v>8316</v>
      </c>
      <c r="R1157" t="s">
        <v>8341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7" t="e">
        <f t="shared" si="73"/>
        <v>#DIV/0!</v>
      </c>
      <c r="Q1158" t="s">
        <v>8316</v>
      </c>
      <c r="R1158" t="s">
        <v>8341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7">
        <f t="shared" si="73"/>
        <v>50.333333333333336</v>
      </c>
      <c r="Q1159" t="s">
        <v>8316</v>
      </c>
      <c r="R1159" t="s">
        <v>8341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1</v>
      </c>
      <c r="P1160" s="7">
        <f t="shared" si="73"/>
        <v>11.666666666666666</v>
      </c>
      <c r="Q1160" t="s">
        <v>8316</v>
      </c>
      <c r="R1160" t="s">
        <v>8341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7" t="e">
        <f t="shared" si="73"/>
        <v>#DIV/0!</v>
      </c>
      <c r="Q1161" t="s">
        <v>8316</v>
      </c>
      <c r="R1161" t="s">
        <v>8341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7">
        <f t="shared" si="73"/>
        <v>60.789473684210527</v>
      </c>
      <c r="Q1162" t="s">
        <v>8316</v>
      </c>
      <c r="R1162" t="s">
        <v>8341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7" t="e">
        <f t="shared" si="73"/>
        <v>#DIV/0!</v>
      </c>
      <c r="Q1163" t="s">
        <v>8316</v>
      </c>
      <c r="R1163" t="s">
        <v>8341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1</v>
      </c>
      <c r="P1164" s="7">
        <f t="shared" si="73"/>
        <v>17.5</v>
      </c>
      <c r="Q1164" t="s">
        <v>8316</v>
      </c>
      <c r="R1164" t="s">
        <v>8341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7" t="e">
        <f t="shared" si="73"/>
        <v>#DIV/0!</v>
      </c>
      <c r="Q1165" t="s">
        <v>8316</v>
      </c>
      <c r="R1165" t="s">
        <v>8341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7" t="e">
        <f t="shared" si="73"/>
        <v>#DIV/0!</v>
      </c>
      <c r="Q1166" t="s">
        <v>8316</v>
      </c>
      <c r="R1166" t="s">
        <v>8341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7">
        <f t="shared" si="73"/>
        <v>82.82</v>
      </c>
      <c r="Q1167" t="s">
        <v>8316</v>
      </c>
      <c r="R1167" t="s">
        <v>8341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20</v>
      </c>
      <c r="P1168" s="7">
        <f t="shared" si="73"/>
        <v>358.875</v>
      </c>
      <c r="Q1168" t="s">
        <v>8316</v>
      </c>
      <c r="R1168" t="s">
        <v>8341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7">
        <f t="shared" si="73"/>
        <v>61.1875</v>
      </c>
      <c r="Q1169" t="s">
        <v>8316</v>
      </c>
      <c r="R1169" t="s">
        <v>8341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7">
        <f t="shared" si="73"/>
        <v>340</v>
      </c>
      <c r="Q1170" t="s">
        <v>8316</v>
      </c>
      <c r="R1170" t="s">
        <v>8341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1</v>
      </c>
      <c r="P1171" s="7">
        <f t="shared" si="73"/>
        <v>5.666666666666667</v>
      </c>
      <c r="Q1171" t="s">
        <v>8316</v>
      </c>
      <c r="R1171" t="s">
        <v>8341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1</v>
      </c>
      <c r="P1172" s="7">
        <f t="shared" si="73"/>
        <v>50</v>
      </c>
      <c r="Q1172" t="s">
        <v>8316</v>
      </c>
      <c r="R1172" t="s">
        <v>8341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1</v>
      </c>
      <c r="P1173" s="7">
        <f t="shared" si="73"/>
        <v>25</v>
      </c>
      <c r="Q1173" t="s">
        <v>8316</v>
      </c>
      <c r="R1173" t="s">
        <v>8341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7" t="e">
        <f t="shared" si="73"/>
        <v>#DIV/0!</v>
      </c>
      <c r="Q1174" t="s">
        <v>8316</v>
      </c>
      <c r="R1174" t="s">
        <v>8341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1</v>
      </c>
      <c r="P1175" s="7">
        <f t="shared" si="73"/>
        <v>30</v>
      </c>
      <c r="Q1175" t="s">
        <v>8316</v>
      </c>
      <c r="R1175" t="s">
        <v>8341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7">
        <f t="shared" si="73"/>
        <v>46.631578947368418</v>
      </c>
      <c r="Q1176" t="s">
        <v>8316</v>
      </c>
      <c r="R1176" t="s">
        <v>8341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7">
        <f t="shared" si="73"/>
        <v>65</v>
      </c>
      <c r="Q1177" t="s">
        <v>8316</v>
      </c>
      <c r="R1177" t="s">
        <v>8341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1</v>
      </c>
      <c r="P1178" s="7">
        <f t="shared" si="73"/>
        <v>10</v>
      </c>
      <c r="Q1178" t="s">
        <v>8316</v>
      </c>
      <c r="R1178" t="s">
        <v>8341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7" t="e">
        <f t="shared" si="73"/>
        <v>#DIV/0!</v>
      </c>
      <c r="Q1179" t="s">
        <v>8316</v>
      </c>
      <c r="R1179" t="s">
        <v>8341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1</v>
      </c>
      <c r="P1180" s="7">
        <f t="shared" si="73"/>
        <v>5</v>
      </c>
      <c r="Q1180" t="s">
        <v>8316</v>
      </c>
      <c r="R1180" t="s">
        <v>8341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6</v>
      </c>
      <c r="P1181" s="7">
        <f t="shared" si="73"/>
        <v>640</v>
      </c>
      <c r="Q1181" t="s">
        <v>8316</v>
      </c>
      <c r="R1181" t="s">
        <v>8341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7">
        <f t="shared" si="73"/>
        <v>69.117647058823536</v>
      </c>
      <c r="Q1182" t="s">
        <v>8316</v>
      </c>
      <c r="R1182" t="s">
        <v>8341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1</v>
      </c>
      <c r="P1183" s="7">
        <f t="shared" si="73"/>
        <v>1.3333333333333333</v>
      </c>
      <c r="Q1183" t="s">
        <v>8316</v>
      </c>
      <c r="R1183" t="s">
        <v>8341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5</v>
      </c>
      <c r="P1184" s="7">
        <f t="shared" si="73"/>
        <v>10.5</v>
      </c>
      <c r="Q1184" t="s">
        <v>8316</v>
      </c>
      <c r="R1184" t="s">
        <v>8341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7">
        <f t="shared" si="73"/>
        <v>33.333333333333336</v>
      </c>
      <c r="Q1185" t="s">
        <v>8316</v>
      </c>
      <c r="R1185" t="s">
        <v>8341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7">
        <f t="shared" si="73"/>
        <v>61.562666666666665</v>
      </c>
      <c r="Q1186" t="s">
        <v>8342</v>
      </c>
      <c r="R1186" t="s">
        <v>8343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106</v>
      </c>
      <c r="P1187" s="7">
        <f t="shared" si="73"/>
        <v>118.73873873873873</v>
      </c>
      <c r="Q1187" t="s">
        <v>8342</v>
      </c>
      <c r="R1187" t="s">
        <v>8343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7">
        <f t="shared" si="73"/>
        <v>65.081300813008127</v>
      </c>
      <c r="Q1188" t="s">
        <v>8342</v>
      </c>
      <c r="R1188" t="s">
        <v>8343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105</v>
      </c>
      <c r="P1189" s="7">
        <f t="shared" si="73"/>
        <v>130.15714285714284</v>
      </c>
      <c r="Q1189" t="s">
        <v>8342</v>
      </c>
      <c r="R1189" t="s">
        <v>8343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7">
        <f t="shared" si="73"/>
        <v>37.776470588235291</v>
      </c>
      <c r="Q1190" t="s">
        <v>8342</v>
      </c>
      <c r="R1190" t="s">
        <v>8343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7">
        <f t="shared" si="73"/>
        <v>112.79069767441861</v>
      </c>
      <c r="Q1191" t="s">
        <v>8342</v>
      </c>
      <c r="R1191" t="s">
        <v>8343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7">
        <f t="shared" si="73"/>
        <v>51.92307692307692</v>
      </c>
      <c r="Q1192" t="s">
        <v>8342</v>
      </c>
      <c r="R1192" t="s">
        <v>8343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110</v>
      </c>
      <c r="P1193" s="7">
        <f t="shared" si="73"/>
        <v>89.242424242424249</v>
      </c>
      <c r="Q1193" t="s">
        <v>8342</v>
      </c>
      <c r="R1193" t="s">
        <v>8343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7">
        <f t="shared" si="73"/>
        <v>19.333333333333332</v>
      </c>
      <c r="Q1194" t="s">
        <v>8342</v>
      </c>
      <c r="R1194" t="s">
        <v>8343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7">
        <f t="shared" si="73"/>
        <v>79.967032967032964</v>
      </c>
      <c r="Q1195" t="s">
        <v>8342</v>
      </c>
      <c r="R1195" t="s">
        <v>8343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323</v>
      </c>
      <c r="P1196" s="7">
        <f t="shared" si="73"/>
        <v>56.414565826330531</v>
      </c>
      <c r="Q1196" t="s">
        <v>8342</v>
      </c>
      <c r="R1196" t="s">
        <v>8343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7">
        <f t="shared" si="73"/>
        <v>79.411764705882348</v>
      </c>
      <c r="Q1197" t="s">
        <v>8342</v>
      </c>
      <c r="R1197" t="s">
        <v>8343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7">
        <f t="shared" si="73"/>
        <v>76.439453125</v>
      </c>
      <c r="Q1198" t="s">
        <v>8342</v>
      </c>
      <c r="R1198" t="s">
        <v>8343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254</v>
      </c>
      <c r="P1199" s="7">
        <f t="shared" si="73"/>
        <v>121</v>
      </c>
      <c r="Q1199" t="s">
        <v>8342</v>
      </c>
      <c r="R1199" t="s">
        <v>8343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7">
        <f t="shared" si="73"/>
        <v>54.616766467065865</v>
      </c>
      <c r="Q1200" t="s">
        <v>8342</v>
      </c>
      <c r="R1200" t="s">
        <v>8343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102</v>
      </c>
      <c r="P1201" s="7">
        <f t="shared" si="73"/>
        <v>299.22222222222223</v>
      </c>
      <c r="Q1201" t="s">
        <v>8342</v>
      </c>
      <c r="R1201" t="s">
        <v>8343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7">
        <f t="shared" si="73"/>
        <v>58.533980582524272</v>
      </c>
      <c r="Q1202" t="s">
        <v>8342</v>
      </c>
      <c r="R1202" t="s">
        <v>8343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103</v>
      </c>
      <c r="P1203" s="7">
        <f t="shared" si="73"/>
        <v>55.371801801801809</v>
      </c>
      <c r="Q1203" t="s">
        <v>8342</v>
      </c>
      <c r="R1203" t="s">
        <v>8343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200</v>
      </c>
      <c r="P1204" s="7">
        <f t="shared" si="73"/>
        <v>183.80442804428046</v>
      </c>
      <c r="Q1204" t="s">
        <v>8342</v>
      </c>
      <c r="R1204" t="s">
        <v>8343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103</v>
      </c>
      <c r="P1205" s="7">
        <f t="shared" si="73"/>
        <v>165.34653465346534</v>
      </c>
      <c r="Q1205" t="s">
        <v>8342</v>
      </c>
      <c r="R1205" t="s">
        <v>8343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7">
        <f t="shared" si="73"/>
        <v>234.78947368421052</v>
      </c>
      <c r="Q1206" t="s">
        <v>8342</v>
      </c>
      <c r="R1206" t="s">
        <v>8343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7">
        <f t="shared" si="73"/>
        <v>211.48387096774192</v>
      </c>
      <c r="Q1207" t="s">
        <v>8342</v>
      </c>
      <c r="R1207" t="s">
        <v>8343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7">
        <f t="shared" si="73"/>
        <v>32.34375</v>
      </c>
      <c r="Q1208" t="s">
        <v>8342</v>
      </c>
      <c r="R1208" t="s">
        <v>8343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105</v>
      </c>
      <c r="P1209" s="7">
        <f t="shared" si="73"/>
        <v>123.37588652482269</v>
      </c>
      <c r="Q1209" t="s">
        <v>8342</v>
      </c>
      <c r="R1209" t="s">
        <v>8343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156</v>
      </c>
      <c r="P1210" s="7">
        <f t="shared" si="73"/>
        <v>207.06666666666666</v>
      </c>
      <c r="Q1210" t="s">
        <v>8342</v>
      </c>
      <c r="R1210" t="s">
        <v>8343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7">
        <f t="shared" si="73"/>
        <v>138.2608695652174</v>
      </c>
      <c r="Q1211" t="s">
        <v>8342</v>
      </c>
      <c r="R1211" t="s">
        <v>8343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255</v>
      </c>
      <c r="P1212" s="7">
        <f t="shared" si="73"/>
        <v>493.81553398058253</v>
      </c>
      <c r="Q1212" t="s">
        <v>8342</v>
      </c>
      <c r="R1212" t="s">
        <v>8343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102</v>
      </c>
      <c r="P1213" s="7">
        <f t="shared" si="73"/>
        <v>168.5</v>
      </c>
      <c r="Q1213" t="s">
        <v>8342</v>
      </c>
      <c r="R1213" t="s">
        <v>8343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130</v>
      </c>
      <c r="P1214" s="7">
        <f t="shared" si="73"/>
        <v>38.867469879518069</v>
      </c>
      <c r="Q1214" t="s">
        <v>8342</v>
      </c>
      <c r="R1214" t="s">
        <v>8343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103</v>
      </c>
      <c r="P1215" s="7">
        <f t="shared" si="73"/>
        <v>61.527777777777779</v>
      </c>
      <c r="Q1215" t="s">
        <v>8342</v>
      </c>
      <c r="R1215" t="s">
        <v>8343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7">
        <f t="shared" si="73"/>
        <v>105.44</v>
      </c>
      <c r="Q1216" t="s">
        <v>8342</v>
      </c>
      <c r="R1216" t="s">
        <v>8343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787</v>
      </c>
      <c r="P1217" s="7">
        <f t="shared" si="73"/>
        <v>71.592003642987251</v>
      </c>
      <c r="Q1217" t="s">
        <v>8342</v>
      </c>
      <c r="R1217" t="s">
        <v>8343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7">
        <f t="shared" si="73"/>
        <v>91.882882882882882</v>
      </c>
      <c r="Q1218" t="s">
        <v>8342</v>
      </c>
      <c r="R1218" t="s">
        <v>8343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ROUNDUP(100*(E1219/D1219),0)</f>
        <v>103</v>
      </c>
      <c r="P1219" s="7">
        <f t="shared" ref="P1219:P1282" si="77">E1219/L1219</f>
        <v>148.57377049180329</v>
      </c>
      <c r="Q1219" t="s">
        <v>8342</v>
      </c>
      <c r="R1219" t="s">
        <v>8343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173</v>
      </c>
      <c r="P1220" s="7">
        <f t="shared" si="77"/>
        <v>174.2134831460674</v>
      </c>
      <c r="Q1220" t="s">
        <v>8342</v>
      </c>
      <c r="R1220" t="s">
        <v>8343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160</v>
      </c>
      <c r="P1221" s="7">
        <f t="shared" si="77"/>
        <v>102.86166007905139</v>
      </c>
      <c r="Q1221" t="s">
        <v>8342</v>
      </c>
      <c r="R1221" t="s">
        <v>8343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7">
        <f t="shared" si="77"/>
        <v>111.17857142857143</v>
      </c>
      <c r="Q1222" t="s">
        <v>8342</v>
      </c>
      <c r="R1222" t="s">
        <v>8343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112</v>
      </c>
      <c r="P1223" s="7">
        <f t="shared" si="77"/>
        <v>23.796213592233013</v>
      </c>
      <c r="Q1223" t="s">
        <v>8342</v>
      </c>
      <c r="R1223" t="s">
        <v>8343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281</v>
      </c>
      <c r="P1224" s="7">
        <f t="shared" si="77"/>
        <v>81.268115942028984</v>
      </c>
      <c r="Q1224" t="s">
        <v>8342</v>
      </c>
      <c r="R1224" t="s">
        <v>8343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113</v>
      </c>
      <c r="P1225" s="7">
        <f t="shared" si="77"/>
        <v>116.21465968586388</v>
      </c>
      <c r="Q1225" t="s">
        <v>8342</v>
      </c>
      <c r="R1225" t="s">
        <v>8343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8</v>
      </c>
      <c r="P1226" s="7">
        <f t="shared" si="77"/>
        <v>58.888888888888886</v>
      </c>
      <c r="Q1226" t="s">
        <v>8322</v>
      </c>
      <c r="R1226" t="s">
        <v>8317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5</v>
      </c>
      <c r="P1227" s="7">
        <f t="shared" si="77"/>
        <v>44</v>
      </c>
      <c r="Q1227" t="s">
        <v>8322</v>
      </c>
      <c r="R1227" t="s">
        <v>8317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7">
        <f t="shared" si="77"/>
        <v>48.424999999999997</v>
      </c>
      <c r="Q1228" t="s">
        <v>8322</v>
      </c>
      <c r="R1228" t="s">
        <v>8317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7" t="e">
        <f t="shared" si="77"/>
        <v>#DIV/0!</v>
      </c>
      <c r="Q1229" t="s">
        <v>8322</v>
      </c>
      <c r="R1229" t="s">
        <v>8317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30</v>
      </c>
      <c r="P1230" s="7">
        <f t="shared" si="77"/>
        <v>61.041666666666664</v>
      </c>
      <c r="Q1230" t="s">
        <v>8322</v>
      </c>
      <c r="R1230" t="s">
        <v>8317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7">
        <f t="shared" si="77"/>
        <v>25</v>
      </c>
      <c r="Q1231" t="s">
        <v>8322</v>
      </c>
      <c r="R1231" t="s">
        <v>8317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7" t="e">
        <f t="shared" si="77"/>
        <v>#DIV/0!</v>
      </c>
      <c r="Q1232" t="s">
        <v>8322</v>
      </c>
      <c r="R1232" t="s">
        <v>8317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7" t="e">
        <f t="shared" si="77"/>
        <v>#DIV/0!</v>
      </c>
      <c r="Q1233" t="s">
        <v>8322</v>
      </c>
      <c r="R1233" t="s">
        <v>8317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7">
        <f t="shared" si="77"/>
        <v>40</v>
      </c>
      <c r="Q1234" t="s">
        <v>8322</v>
      </c>
      <c r="R1234" t="s">
        <v>8317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7">
        <f t="shared" si="77"/>
        <v>19.333333333333332</v>
      </c>
      <c r="Q1235" t="s">
        <v>8322</v>
      </c>
      <c r="R1235" t="s">
        <v>8317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7" t="e">
        <f t="shared" si="77"/>
        <v>#DIV/0!</v>
      </c>
      <c r="Q1236" t="s">
        <v>8322</v>
      </c>
      <c r="R1236" t="s">
        <v>8317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7">
        <f t="shared" si="77"/>
        <v>35</v>
      </c>
      <c r="Q1237" t="s">
        <v>8322</v>
      </c>
      <c r="R1237" t="s">
        <v>8317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7" t="e">
        <f t="shared" si="77"/>
        <v>#DIV/0!</v>
      </c>
      <c r="Q1238" t="s">
        <v>8322</v>
      </c>
      <c r="R1238" t="s">
        <v>8317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7" t="e">
        <f t="shared" si="77"/>
        <v>#DIV/0!</v>
      </c>
      <c r="Q1239" t="s">
        <v>8322</v>
      </c>
      <c r="R1239" t="s">
        <v>8317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7">
        <f t="shared" si="77"/>
        <v>59.333333333333336</v>
      </c>
      <c r="Q1240" t="s">
        <v>8322</v>
      </c>
      <c r="R1240" t="s">
        <v>8317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7" t="e">
        <f t="shared" si="77"/>
        <v>#DIV/0!</v>
      </c>
      <c r="Q1241" t="s">
        <v>8322</v>
      </c>
      <c r="R1241" t="s">
        <v>8317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4</v>
      </c>
      <c r="P1242" s="7">
        <f t="shared" si="77"/>
        <v>30.125</v>
      </c>
      <c r="Q1242" t="s">
        <v>8322</v>
      </c>
      <c r="R1242" t="s">
        <v>8317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7">
        <f t="shared" si="77"/>
        <v>74.617647058823536</v>
      </c>
      <c r="Q1243" t="s">
        <v>8322</v>
      </c>
      <c r="R1243" t="s">
        <v>8317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7">
        <f t="shared" si="77"/>
        <v>5</v>
      </c>
      <c r="Q1244" t="s">
        <v>8322</v>
      </c>
      <c r="R1244" t="s">
        <v>8317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15</v>
      </c>
      <c r="P1245" s="7">
        <f t="shared" si="77"/>
        <v>44.5</v>
      </c>
      <c r="Q1245" t="s">
        <v>8322</v>
      </c>
      <c r="R1245" t="s">
        <v>8317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7">
        <f t="shared" si="77"/>
        <v>46.133333333333333</v>
      </c>
      <c r="Q1246" t="s">
        <v>8322</v>
      </c>
      <c r="R1246" t="s">
        <v>8309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121</v>
      </c>
      <c r="P1247" s="7">
        <f t="shared" si="77"/>
        <v>141.47058823529412</v>
      </c>
      <c r="Q1247" t="s">
        <v>8322</v>
      </c>
      <c r="R1247" t="s">
        <v>8309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7">
        <f t="shared" si="77"/>
        <v>75.483870967741936</v>
      </c>
      <c r="Q1248" t="s">
        <v>8322</v>
      </c>
      <c r="R1248" t="s">
        <v>8309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123</v>
      </c>
      <c r="P1249" s="7">
        <f t="shared" si="77"/>
        <v>85.5</v>
      </c>
      <c r="Q1249" t="s">
        <v>8322</v>
      </c>
      <c r="R1249" t="s">
        <v>8309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7">
        <f t="shared" si="77"/>
        <v>64.254237288135599</v>
      </c>
      <c r="Q1250" t="s">
        <v>8322</v>
      </c>
      <c r="R1250" t="s">
        <v>8309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105</v>
      </c>
      <c r="P1251" s="7">
        <f t="shared" si="77"/>
        <v>64.46913580246914</v>
      </c>
      <c r="Q1251" t="s">
        <v>8322</v>
      </c>
      <c r="R1251" t="s">
        <v>8309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201</v>
      </c>
      <c r="P1252" s="7">
        <f t="shared" si="77"/>
        <v>118.2007874015748</v>
      </c>
      <c r="Q1252" t="s">
        <v>8322</v>
      </c>
      <c r="R1252" t="s">
        <v>8309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7">
        <f t="shared" si="77"/>
        <v>82.540540540540547</v>
      </c>
      <c r="Q1253" t="s">
        <v>8322</v>
      </c>
      <c r="R1253" t="s">
        <v>8309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7">
        <f t="shared" si="77"/>
        <v>34.170212765957444</v>
      </c>
      <c r="Q1254" t="s">
        <v>8322</v>
      </c>
      <c r="R1254" t="s">
        <v>8309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303834</v>
      </c>
      <c r="P1255" s="7">
        <f t="shared" si="77"/>
        <v>42.73322081575246</v>
      </c>
      <c r="Q1255" t="s">
        <v>8322</v>
      </c>
      <c r="R1255" t="s">
        <v>8309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7">
        <f t="shared" si="77"/>
        <v>94.489361702127653</v>
      </c>
      <c r="Q1256" t="s">
        <v>8322</v>
      </c>
      <c r="R1256" t="s">
        <v>8309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203</v>
      </c>
      <c r="P1257" s="7">
        <f t="shared" si="77"/>
        <v>55.697247706422019</v>
      </c>
      <c r="Q1257" t="s">
        <v>8322</v>
      </c>
      <c r="R1257" t="s">
        <v>8309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7">
        <f t="shared" si="77"/>
        <v>98.030831024930734</v>
      </c>
      <c r="Q1258" t="s">
        <v>8322</v>
      </c>
      <c r="R1258" t="s">
        <v>8309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7">
        <f t="shared" si="77"/>
        <v>92.102272727272734</v>
      </c>
      <c r="Q1259" t="s">
        <v>8322</v>
      </c>
      <c r="R1259" t="s">
        <v>8309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214</v>
      </c>
      <c r="P1260" s="7">
        <f t="shared" si="77"/>
        <v>38.175462686567165</v>
      </c>
      <c r="Q1260" t="s">
        <v>8322</v>
      </c>
      <c r="R1260" t="s">
        <v>8309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105</v>
      </c>
      <c r="P1261" s="7">
        <f t="shared" si="77"/>
        <v>27.145833333333332</v>
      </c>
      <c r="Q1261" t="s">
        <v>8322</v>
      </c>
      <c r="R1261" t="s">
        <v>8309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7">
        <f t="shared" si="77"/>
        <v>50.689189189189186</v>
      </c>
      <c r="Q1262" t="s">
        <v>8322</v>
      </c>
      <c r="R1262" t="s">
        <v>8309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102</v>
      </c>
      <c r="P1263" s="7">
        <f t="shared" si="77"/>
        <v>38.942307692307693</v>
      </c>
      <c r="Q1263" t="s">
        <v>8322</v>
      </c>
      <c r="R1263" t="s">
        <v>8309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126</v>
      </c>
      <c r="P1264" s="7">
        <f t="shared" si="77"/>
        <v>77.638095238095232</v>
      </c>
      <c r="Q1264" t="s">
        <v>8322</v>
      </c>
      <c r="R1264" t="s">
        <v>8309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7">
        <f t="shared" si="77"/>
        <v>43.536585365853661</v>
      </c>
      <c r="Q1265" t="s">
        <v>8322</v>
      </c>
      <c r="R1265" t="s">
        <v>8309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167</v>
      </c>
      <c r="P1266" s="7">
        <f t="shared" si="77"/>
        <v>31.823529411764707</v>
      </c>
      <c r="Q1266" t="s">
        <v>8322</v>
      </c>
      <c r="R1266" t="s">
        <v>8309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120</v>
      </c>
      <c r="P1267" s="7">
        <f t="shared" si="77"/>
        <v>63.184393939393942</v>
      </c>
      <c r="Q1267" t="s">
        <v>8322</v>
      </c>
      <c r="R1267" t="s">
        <v>8309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101</v>
      </c>
      <c r="P1268" s="7">
        <f t="shared" si="77"/>
        <v>190.9</v>
      </c>
      <c r="Q1268" t="s">
        <v>8322</v>
      </c>
      <c r="R1268" t="s">
        <v>8309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7">
        <f t="shared" si="77"/>
        <v>140.85534591194968</v>
      </c>
      <c r="Q1269" t="s">
        <v>8322</v>
      </c>
      <c r="R1269" t="s">
        <v>8309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7">
        <f t="shared" si="77"/>
        <v>76.92307692307692</v>
      </c>
      <c r="Q1270" t="s">
        <v>8322</v>
      </c>
      <c r="R1270" t="s">
        <v>8309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7">
        <f t="shared" si="77"/>
        <v>99.15533980582525</v>
      </c>
      <c r="Q1271" t="s">
        <v>8322</v>
      </c>
      <c r="R1271" t="s">
        <v>8309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7">
        <f t="shared" si="77"/>
        <v>67.881656804733723</v>
      </c>
      <c r="Q1272" t="s">
        <v>8322</v>
      </c>
      <c r="R1272" t="s">
        <v>8309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7">
        <f t="shared" si="77"/>
        <v>246.29032258064515</v>
      </c>
      <c r="Q1273" t="s">
        <v>8322</v>
      </c>
      <c r="R1273" t="s">
        <v>8309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7">
        <f t="shared" si="77"/>
        <v>189.28571428571428</v>
      </c>
      <c r="Q1274" t="s">
        <v>8322</v>
      </c>
      <c r="R1274" t="s">
        <v>8309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7">
        <f t="shared" si="77"/>
        <v>76.666666666666671</v>
      </c>
      <c r="Q1275" t="s">
        <v>8322</v>
      </c>
      <c r="R1275" t="s">
        <v>8309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7">
        <f t="shared" si="77"/>
        <v>82.963254817987149</v>
      </c>
      <c r="Q1276" t="s">
        <v>8322</v>
      </c>
      <c r="R1276" t="s">
        <v>8309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163</v>
      </c>
      <c r="P1277" s="7">
        <f t="shared" si="77"/>
        <v>62.522107969151669</v>
      </c>
      <c r="Q1277" t="s">
        <v>8322</v>
      </c>
      <c r="R1277" t="s">
        <v>8309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105</v>
      </c>
      <c r="P1278" s="7">
        <f t="shared" si="77"/>
        <v>46.06808823529412</v>
      </c>
      <c r="Q1278" t="s">
        <v>8322</v>
      </c>
      <c r="R1278" t="s">
        <v>8309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107</v>
      </c>
      <c r="P1279" s="7">
        <f t="shared" si="77"/>
        <v>38.543946731234868</v>
      </c>
      <c r="Q1279" t="s">
        <v>8322</v>
      </c>
      <c r="R1279" t="s">
        <v>8309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7">
        <f t="shared" si="77"/>
        <v>53.005263157894738</v>
      </c>
      <c r="Q1280" t="s">
        <v>8322</v>
      </c>
      <c r="R1280" t="s">
        <v>8309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7">
        <f t="shared" si="77"/>
        <v>73.355396825396824</v>
      </c>
      <c r="Q1281" t="s">
        <v>8322</v>
      </c>
      <c r="R1281" t="s">
        <v>8309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7">
        <f t="shared" si="77"/>
        <v>127.97523076923076</v>
      </c>
      <c r="Q1282" t="s">
        <v>8322</v>
      </c>
      <c r="R1282" t="s">
        <v>8309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ROUNDUP(100*(E1283/D1283),0)</f>
        <v>111</v>
      </c>
      <c r="P1283" s="7">
        <f t="shared" ref="P1283:P1346" si="81">E1283/L1283</f>
        <v>104.72972972972973</v>
      </c>
      <c r="Q1283" t="s">
        <v>8322</v>
      </c>
      <c r="R1283" t="s">
        <v>8309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7">
        <f t="shared" si="81"/>
        <v>67.671532846715323</v>
      </c>
      <c r="Q1284" t="s">
        <v>8322</v>
      </c>
      <c r="R1284" t="s">
        <v>8309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212</v>
      </c>
      <c r="P1285" s="7">
        <f t="shared" si="81"/>
        <v>95.931818181818187</v>
      </c>
      <c r="Q1285" t="s">
        <v>8322</v>
      </c>
      <c r="R1285" t="s">
        <v>8309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7">
        <f t="shared" si="81"/>
        <v>65.161290322580641</v>
      </c>
      <c r="Q1286" t="s">
        <v>8332</v>
      </c>
      <c r="R1286" t="s">
        <v>8333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7">
        <f t="shared" si="81"/>
        <v>32.269841269841272</v>
      </c>
      <c r="Q1287" t="s">
        <v>8332</v>
      </c>
      <c r="R1287" t="s">
        <v>8333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109</v>
      </c>
      <c r="P1288" s="7">
        <f t="shared" si="81"/>
        <v>81.25</v>
      </c>
      <c r="Q1288" t="s">
        <v>8332</v>
      </c>
      <c r="R1288" t="s">
        <v>8333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7">
        <f t="shared" si="81"/>
        <v>24.2</v>
      </c>
      <c r="Q1289" t="s">
        <v>8332</v>
      </c>
      <c r="R1289" t="s">
        <v>8333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101</v>
      </c>
      <c r="P1290" s="7">
        <f t="shared" si="81"/>
        <v>65.868852459016395</v>
      </c>
      <c r="Q1290" t="s">
        <v>8332</v>
      </c>
      <c r="R1290" t="s">
        <v>8333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126</v>
      </c>
      <c r="P1291" s="7">
        <f t="shared" si="81"/>
        <v>36.07692307692308</v>
      </c>
      <c r="Q1291" t="s">
        <v>8332</v>
      </c>
      <c r="R1291" t="s">
        <v>8333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7">
        <f t="shared" si="81"/>
        <v>44.186046511627907</v>
      </c>
      <c r="Q1292" t="s">
        <v>8332</v>
      </c>
      <c r="R1292" t="s">
        <v>8333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7">
        <f t="shared" si="81"/>
        <v>104.07142857142857</v>
      </c>
      <c r="Q1293" t="s">
        <v>8332</v>
      </c>
      <c r="R1293" t="s">
        <v>8333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7">
        <f t="shared" si="81"/>
        <v>35.96153846153846</v>
      </c>
      <c r="Q1294" t="s">
        <v>8332</v>
      </c>
      <c r="R1294" t="s">
        <v>8333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103</v>
      </c>
      <c r="P1295" s="7">
        <f t="shared" si="81"/>
        <v>127.79166666666667</v>
      </c>
      <c r="Q1295" t="s">
        <v>8332</v>
      </c>
      <c r="R1295" t="s">
        <v>8333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7">
        <f t="shared" si="81"/>
        <v>27.727272727272727</v>
      </c>
      <c r="Q1296" t="s">
        <v>8332</v>
      </c>
      <c r="R1296" t="s">
        <v>8333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7">
        <f t="shared" si="81"/>
        <v>39.828125</v>
      </c>
      <c r="Q1297" t="s">
        <v>8332</v>
      </c>
      <c r="R1297" t="s">
        <v>8333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142</v>
      </c>
      <c r="P1298" s="7">
        <f t="shared" si="81"/>
        <v>52.173913043478258</v>
      </c>
      <c r="Q1298" t="s">
        <v>8332</v>
      </c>
      <c r="R1298" t="s">
        <v>8333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7">
        <f t="shared" si="81"/>
        <v>92.037815126050418</v>
      </c>
      <c r="Q1299" t="s">
        <v>8332</v>
      </c>
      <c r="R1299" t="s">
        <v>8333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7">
        <f t="shared" si="81"/>
        <v>63.424242424242422</v>
      </c>
      <c r="Q1300" t="s">
        <v>8332</v>
      </c>
      <c r="R1300" t="s">
        <v>8333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7">
        <f t="shared" si="81"/>
        <v>135.625</v>
      </c>
      <c r="Q1301" t="s">
        <v>8332</v>
      </c>
      <c r="R1301" t="s">
        <v>8333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7">
        <f t="shared" si="81"/>
        <v>168.75</v>
      </c>
      <c r="Q1302" t="s">
        <v>8332</v>
      </c>
      <c r="R1302" t="s">
        <v>8333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7">
        <f t="shared" si="81"/>
        <v>70.862068965517238</v>
      </c>
      <c r="Q1303" t="s">
        <v>8332</v>
      </c>
      <c r="R1303" t="s">
        <v>8333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7">
        <f t="shared" si="81"/>
        <v>50</v>
      </c>
      <c r="Q1304" t="s">
        <v>8332</v>
      </c>
      <c r="R1304" t="s">
        <v>8333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131</v>
      </c>
      <c r="P1305" s="7">
        <f t="shared" si="81"/>
        <v>42.214166666666671</v>
      </c>
      <c r="Q1305" t="s">
        <v>8332</v>
      </c>
      <c r="R1305" t="s">
        <v>8333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7">
        <f t="shared" si="81"/>
        <v>152.41346153846155</v>
      </c>
      <c r="Q1306" t="s">
        <v>8334</v>
      </c>
      <c r="R1306" t="s">
        <v>8336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7">
        <f t="shared" si="81"/>
        <v>90.616279069767444</v>
      </c>
      <c r="Q1307" t="s">
        <v>8334</v>
      </c>
      <c r="R1307" t="s">
        <v>8336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66</v>
      </c>
      <c r="P1308" s="7">
        <f t="shared" si="81"/>
        <v>201.60393258426967</v>
      </c>
      <c r="Q1308" t="s">
        <v>8334</v>
      </c>
      <c r="R1308" t="s">
        <v>8336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7">
        <f t="shared" si="81"/>
        <v>127.93333333333334</v>
      </c>
      <c r="Q1309" t="s">
        <v>8334</v>
      </c>
      <c r="R1309" t="s">
        <v>8336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12</v>
      </c>
      <c r="P1310" s="7">
        <f t="shared" si="81"/>
        <v>29.894736842105264</v>
      </c>
      <c r="Q1310" t="s">
        <v>8334</v>
      </c>
      <c r="R1310" t="s">
        <v>8336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7">
        <f t="shared" si="81"/>
        <v>367.97142857142859</v>
      </c>
      <c r="Q1311" t="s">
        <v>8334</v>
      </c>
      <c r="R1311" t="s">
        <v>8336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7">
        <f t="shared" si="81"/>
        <v>129.16666666666666</v>
      </c>
      <c r="Q1312" t="s">
        <v>8334</v>
      </c>
      <c r="R1312" t="s">
        <v>8336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33</v>
      </c>
      <c r="P1313" s="7">
        <f t="shared" si="81"/>
        <v>800.7</v>
      </c>
      <c r="Q1313" t="s">
        <v>8334</v>
      </c>
      <c r="R1313" t="s">
        <v>8336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7">
        <f t="shared" si="81"/>
        <v>28</v>
      </c>
      <c r="Q1314" t="s">
        <v>8334</v>
      </c>
      <c r="R1314" t="s">
        <v>8336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32</v>
      </c>
      <c r="P1315" s="7">
        <f t="shared" si="81"/>
        <v>102.01639344262296</v>
      </c>
      <c r="Q1315" t="s">
        <v>8334</v>
      </c>
      <c r="R1315" t="s">
        <v>8336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2</v>
      </c>
      <c r="P1316" s="7">
        <f t="shared" si="81"/>
        <v>184.36363636363637</v>
      </c>
      <c r="Q1316" t="s">
        <v>8334</v>
      </c>
      <c r="R1316" t="s">
        <v>8336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41</v>
      </c>
      <c r="P1317" s="7">
        <f t="shared" si="81"/>
        <v>162.91935483870967</v>
      </c>
      <c r="Q1317" t="s">
        <v>8334</v>
      </c>
      <c r="R1317" t="s">
        <v>8336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</v>
      </c>
      <c r="P1318" s="7">
        <f t="shared" si="81"/>
        <v>1</v>
      </c>
      <c r="Q1318" t="s">
        <v>8334</v>
      </c>
      <c r="R1318" t="s">
        <v>8336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7">
        <f t="shared" si="81"/>
        <v>603.52631578947364</v>
      </c>
      <c r="Q1319" t="s">
        <v>8334</v>
      </c>
      <c r="R1319" t="s">
        <v>8336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16</v>
      </c>
      <c r="P1320" s="7">
        <f t="shared" si="81"/>
        <v>45.407407407407405</v>
      </c>
      <c r="Q1320" t="s">
        <v>8334</v>
      </c>
      <c r="R1320" t="s">
        <v>8336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16</v>
      </c>
      <c r="P1321" s="7">
        <f t="shared" si="81"/>
        <v>97.333333333333329</v>
      </c>
      <c r="Q1321" t="s">
        <v>8334</v>
      </c>
      <c r="R1321" t="s">
        <v>8336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7">
        <f t="shared" si="81"/>
        <v>167.66666666666666</v>
      </c>
      <c r="Q1322" t="s">
        <v>8334</v>
      </c>
      <c r="R1322" t="s">
        <v>8336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2</v>
      </c>
      <c r="P1323" s="7">
        <f t="shared" si="81"/>
        <v>859.85714285714289</v>
      </c>
      <c r="Q1323" t="s">
        <v>8334</v>
      </c>
      <c r="R1323" t="s">
        <v>8336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1</v>
      </c>
      <c r="P1324" s="7">
        <f t="shared" si="81"/>
        <v>26.5</v>
      </c>
      <c r="Q1324" t="s">
        <v>8334</v>
      </c>
      <c r="R1324" t="s">
        <v>8336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7">
        <f t="shared" si="81"/>
        <v>30.272727272727273</v>
      </c>
      <c r="Q1325" t="s">
        <v>8334</v>
      </c>
      <c r="R1325" t="s">
        <v>8336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7">
        <f t="shared" si="81"/>
        <v>54.666666666666664</v>
      </c>
      <c r="Q1326" t="s">
        <v>8334</v>
      </c>
      <c r="R1326" t="s">
        <v>8336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3</v>
      </c>
      <c r="P1327" s="7">
        <f t="shared" si="81"/>
        <v>60.75</v>
      </c>
      <c r="Q1327" t="s">
        <v>8334</v>
      </c>
      <c r="R1327" t="s">
        <v>8336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2</v>
      </c>
      <c r="P1328" s="7">
        <f t="shared" si="81"/>
        <v>102.72727272727273</v>
      </c>
      <c r="Q1328" t="s">
        <v>8334</v>
      </c>
      <c r="R1328" t="s">
        <v>8336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7">
        <f t="shared" si="81"/>
        <v>41.585365853658537</v>
      </c>
      <c r="Q1329" t="s">
        <v>8334</v>
      </c>
      <c r="R1329" t="s">
        <v>8336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3</v>
      </c>
      <c r="P1330" s="7">
        <f t="shared" si="81"/>
        <v>116.53333333333333</v>
      </c>
      <c r="Q1330" t="s">
        <v>8334</v>
      </c>
      <c r="R1330" t="s">
        <v>8336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7">
        <f t="shared" si="81"/>
        <v>45.333333333333336</v>
      </c>
      <c r="Q1331" t="s">
        <v>8334</v>
      </c>
      <c r="R1331" t="s">
        <v>8336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23</v>
      </c>
      <c r="P1332" s="7">
        <f t="shared" si="81"/>
        <v>157.46</v>
      </c>
      <c r="Q1332" t="s">
        <v>8334</v>
      </c>
      <c r="R1332" t="s">
        <v>8336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2</v>
      </c>
      <c r="P1333" s="7">
        <f t="shared" si="81"/>
        <v>100.5</v>
      </c>
      <c r="Q1333" t="s">
        <v>8334</v>
      </c>
      <c r="R1333" t="s">
        <v>8336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7" t="e">
        <f t="shared" si="81"/>
        <v>#DIV/0!</v>
      </c>
      <c r="Q1334" t="s">
        <v>8334</v>
      </c>
      <c r="R1334" t="s">
        <v>8336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7" t="e">
        <f t="shared" si="81"/>
        <v>#DIV/0!</v>
      </c>
      <c r="Q1335" t="s">
        <v>8334</v>
      </c>
      <c r="R1335" t="s">
        <v>8336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7">
        <f t="shared" si="81"/>
        <v>51.822463768115945</v>
      </c>
      <c r="Q1336" t="s">
        <v>8334</v>
      </c>
      <c r="R1336" t="s">
        <v>8336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7">
        <f t="shared" si="81"/>
        <v>308.75</v>
      </c>
      <c r="Q1337" t="s">
        <v>8334</v>
      </c>
      <c r="R1337" t="s">
        <v>8336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7">
        <f t="shared" si="81"/>
        <v>379.22767857142856</v>
      </c>
      <c r="Q1338" t="s">
        <v>8334</v>
      </c>
      <c r="R1338" t="s">
        <v>8336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50</v>
      </c>
      <c r="P1339" s="7">
        <f t="shared" si="81"/>
        <v>176.36428571428573</v>
      </c>
      <c r="Q1339" t="s">
        <v>8334</v>
      </c>
      <c r="R1339" t="s">
        <v>8336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4</v>
      </c>
      <c r="P1340" s="7">
        <f t="shared" si="81"/>
        <v>66.066666666666663</v>
      </c>
      <c r="Q1340" t="s">
        <v>8334</v>
      </c>
      <c r="R1340" t="s">
        <v>8336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7">
        <f t="shared" si="81"/>
        <v>89.648648648648646</v>
      </c>
      <c r="Q1341" t="s">
        <v>8334</v>
      </c>
      <c r="R1341" t="s">
        <v>8336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7" t="e">
        <f t="shared" si="81"/>
        <v>#DIV/0!</v>
      </c>
      <c r="Q1342" t="s">
        <v>8334</v>
      </c>
      <c r="R1342" t="s">
        <v>8336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71</v>
      </c>
      <c r="P1343" s="7">
        <f t="shared" si="81"/>
        <v>382.39130434782606</v>
      </c>
      <c r="Q1343" t="s">
        <v>8334</v>
      </c>
      <c r="R1343" t="s">
        <v>8336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1</v>
      </c>
      <c r="P1344" s="7">
        <f t="shared" si="81"/>
        <v>100</v>
      </c>
      <c r="Q1344" t="s">
        <v>8334</v>
      </c>
      <c r="R1344" t="s">
        <v>8336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103</v>
      </c>
      <c r="P1345" s="7">
        <f t="shared" si="81"/>
        <v>158.35603715170279</v>
      </c>
      <c r="Q1345" t="s">
        <v>8334</v>
      </c>
      <c r="R1345" t="s">
        <v>8336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7">
        <f t="shared" si="81"/>
        <v>40.762589928057551</v>
      </c>
      <c r="Q1346" t="s">
        <v>8337</v>
      </c>
      <c r="R1346" t="s">
        <v>8338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ROUNDUP(100*(E1347/D1347),0)</f>
        <v>125</v>
      </c>
      <c r="P1347" s="7">
        <f t="shared" ref="P1347:P1410" si="85">E1347/L1347</f>
        <v>53.571428571428569</v>
      </c>
      <c r="Q1347" t="s">
        <v>8337</v>
      </c>
      <c r="R1347" t="s">
        <v>8338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148</v>
      </c>
      <c r="P1348" s="7">
        <f t="shared" si="85"/>
        <v>48.449664429530202</v>
      </c>
      <c r="Q1348" t="s">
        <v>8337</v>
      </c>
      <c r="R1348" t="s">
        <v>8338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103</v>
      </c>
      <c r="P1349" s="7">
        <f t="shared" si="85"/>
        <v>82.41935483870968</v>
      </c>
      <c r="Q1349" t="s">
        <v>8337</v>
      </c>
      <c r="R1349" t="s">
        <v>8338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7">
        <f t="shared" si="85"/>
        <v>230.19230769230768</v>
      </c>
      <c r="Q1350" t="s">
        <v>8337</v>
      </c>
      <c r="R1350" t="s">
        <v>8338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205</v>
      </c>
      <c r="P1351" s="7">
        <f t="shared" si="85"/>
        <v>59.360465116279073</v>
      </c>
      <c r="Q1351" t="s">
        <v>8337</v>
      </c>
      <c r="R1351" t="s">
        <v>8338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105</v>
      </c>
      <c r="P1352" s="7">
        <f t="shared" si="85"/>
        <v>66.698717948717942</v>
      </c>
      <c r="Q1352" t="s">
        <v>8337</v>
      </c>
      <c r="R1352" t="s">
        <v>8338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102</v>
      </c>
      <c r="P1353" s="7">
        <f t="shared" si="85"/>
        <v>168.77500000000001</v>
      </c>
      <c r="Q1353" t="s">
        <v>8337</v>
      </c>
      <c r="R1353" t="s">
        <v>8338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137</v>
      </c>
      <c r="P1354" s="7">
        <f t="shared" si="85"/>
        <v>59.973568281938327</v>
      </c>
      <c r="Q1354" t="s">
        <v>8337</v>
      </c>
      <c r="R1354" t="s">
        <v>8338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7">
        <f t="shared" si="85"/>
        <v>31.80952380952381</v>
      </c>
      <c r="Q1355" t="s">
        <v>8337</v>
      </c>
      <c r="R1355" t="s">
        <v>8338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131</v>
      </c>
      <c r="P1356" s="7">
        <f t="shared" si="85"/>
        <v>24.421875</v>
      </c>
      <c r="Q1356" t="s">
        <v>8337</v>
      </c>
      <c r="R1356" t="s">
        <v>8338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7">
        <f t="shared" si="85"/>
        <v>25.347107438016529</v>
      </c>
      <c r="Q1357" t="s">
        <v>8337</v>
      </c>
      <c r="R1357" t="s">
        <v>8338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7">
        <f t="shared" si="85"/>
        <v>71.443218390804603</v>
      </c>
      <c r="Q1358" t="s">
        <v>8337</v>
      </c>
      <c r="R1358" t="s">
        <v>8338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126</v>
      </c>
      <c r="P1359" s="7">
        <f t="shared" si="85"/>
        <v>38.553846153846152</v>
      </c>
      <c r="Q1359" t="s">
        <v>8337</v>
      </c>
      <c r="R1359" t="s">
        <v>8338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7">
        <f t="shared" si="85"/>
        <v>68.367346938775512</v>
      </c>
      <c r="Q1360" t="s">
        <v>8337</v>
      </c>
      <c r="R1360" t="s">
        <v>8338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7">
        <f t="shared" si="85"/>
        <v>40.210526315789473</v>
      </c>
      <c r="Q1361" t="s">
        <v>8337</v>
      </c>
      <c r="R1361" t="s">
        <v>8338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174</v>
      </c>
      <c r="P1362" s="7">
        <f t="shared" si="85"/>
        <v>32.074074074074076</v>
      </c>
      <c r="Q1362" t="s">
        <v>8337</v>
      </c>
      <c r="R1362" t="s">
        <v>8338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7">
        <f t="shared" si="85"/>
        <v>28.632575757575758</v>
      </c>
      <c r="Q1363" t="s">
        <v>8337</v>
      </c>
      <c r="R1363" t="s">
        <v>8338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110</v>
      </c>
      <c r="P1364" s="7">
        <f t="shared" si="85"/>
        <v>43.64</v>
      </c>
      <c r="Q1364" t="s">
        <v>8337</v>
      </c>
      <c r="R1364" t="s">
        <v>8338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7">
        <f t="shared" si="85"/>
        <v>40</v>
      </c>
      <c r="Q1365" t="s">
        <v>8337</v>
      </c>
      <c r="R1365" t="s">
        <v>8338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7">
        <f t="shared" si="85"/>
        <v>346.04166666666669</v>
      </c>
      <c r="Q1366" t="s">
        <v>8322</v>
      </c>
      <c r="R1366" t="s">
        <v>8309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101</v>
      </c>
      <c r="P1367" s="7">
        <f t="shared" si="85"/>
        <v>81.739130434782609</v>
      </c>
      <c r="Q1367" t="s">
        <v>8322</v>
      </c>
      <c r="R1367" t="s">
        <v>8309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127</v>
      </c>
      <c r="P1368" s="7">
        <f t="shared" si="85"/>
        <v>64.535306122448986</v>
      </c>
      <c r="Q1368" t="s">
        <v>8322</v>
      </c>
      <c r="R1368" t="s">
        <v>8309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115</v>
      </c>
      <c r="P1369" s="7">
        <f t="shared" si="85"/>
        <v>63.477777777777774</v>
      </c>
      <c r="Q1369" t="s">
        <v>8322</v>
      </c>
      <c r="R1369" t="s">
        <v>8309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7">
        <f t="shared" si="85"/>
        <v>63.620689655172413</v>
      </c>
      <c r="Q1370" t="s">
        <v>8322</v>
      </c>
      <c r="R1370" t="s">
        <v>8309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106</v>
      </c>
      <c r="P1371" s="7">
        <f t="shared" si="85"/>
        <v>83.967068965517228</v>
      </c>
      <c r="Q1371" t="s">
        <v>8322</v>
      </c>
      <c r="R1371" t="s">
        <v>8309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7">
        <f t="shared" si="85"/>
        <v>77.75</v>
      </c>
      <c r="Q1372" t="s">
        <v>8322</v>
      </c>
      <c r="R1372" t="s">
        <v>8309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108</v>
      </c>
      <c r="P1373" s="7">
        <f t="shared" si="85"/>
        <v>107.07142857142857</v>
      </c>
      <c r="Q1373" t="s">
        <v>8322</v>
      </c>
      <c r="R1373" t="s">
        <v>8309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7">
        <f t="shared" si="85"/>
        <v>38.75</v>
      </c>
      <c r="Q1374" t="s">
        <v>8322</v>
      </c>
      <c r="R1374" t="s">
        <v>8309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106</v>
      </c>
      <c r="P1375" s="7">
        <f t="shared" si="85"/>
        <v>201.94230769230768</v>
      </c>
      <c r="Q1375" t="s">
        <v>8322</v>
      </c>
      <c r="R1375" t="s">
        <v>8309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190</v>
      </c>
      <c r="P1376" s="7">
        <f t="shared" si="85"/>
        <v>43.060606060606062</v>
      </c>
      <c r="Q1376" t="s">
        <v>8322</v>
      </c>
      <c r="R1376" t="s">
        <v>8309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172</v>
      </c>
      <c r="P1377" s="7">
        <f t="shared" si="85"/>
        <v>62.871559633027523</v>
      </c>
      <c r="Q1377" t="s">
        <v>8322</v>
      </c>
      <c r="R1377" t="s">
        <v>8309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253</v>
      </c>
      <c r="P1378" s="7">
        <f t="shared" si="85"/>
        <v>55.607142857142854</v>
      </c>
      <c r="Q1378" t="s">
        <v>8322</v>
      </c>
      <c r="R1378" t="s">
        <v>8309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117</v>
      </c>
      <c r="P1379" s="7">
        <f t="shared" si="85"/>
        <v>48.70967741935484</v>
      </c>
      <c r="Q1379" t="s">
        <v>8322</v>
      </c>
      <c r="R1379" t="s">
        <v>8309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204</v>
      </c>
      <c r="P1380" s="7">
        <f t="shared" si="85"/>
        <v>30.578947368421051</v>
      </c>
      <c r="Q1380" t="s">
        <v>8322</v>
      </c>
      <c r="R1380" t="s">
        <v>8309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7">
        <f t="shared" si="85"/>
        <v>73.907284768211923</v>
      </c>
      <c r="Q1381" t="s">
        <v>8322</v>
      </c>
      <c r="R1381" t="s">
        <v>8309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7">
        <f t="shared" si="85"/>
        <v>21.2</v>
      </c>
      <c r="Q1382" t="s">
        <v>8322</v>
      </c>
      <c r="R1382" t="s">
        <v>8309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108</v>
      </c>
      <c r="P1383" s="7">
        <f t="shared" si="85"/>
        <v>73.356164383561648</v>
      </c>
      <c r="Q1383" t="s">
        <v>8322</v>
      </c>
      <c r="R1383" t="s">
        <v>8309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105</v>
      </c>
      <c r="P1384" s="7">
        <f t="shared" si="85"/>
        <v>56.412162162162161</v>
      </c>
      <c r="Q1384" t="s">
        <v>8322</v>
      </c>
      <c r="R1384" t="s">
        <v>8309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213</v>
      </c>
      <c r="P1385" s="7">
        <f t="shared" si="85"/>
        <v>50.247311827956992</v>
      </c>
      <c r="Q1385" t="s">
        <v>8322</v>
      </c>
      <c r="R1385" t="s">
        <v>8309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125</v>
      </c>
      <c r="P1386" s="7">
        <f t="shared" si="85"/>
        <v>68.936507936507937</v>
      </c>
      <c r="Q1386" t="s">
        <v>8322</v>
      </c>
      <c r="R1386" t="s">
        <v>8309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111</v>
      </c>
      <c r="P1387" s="7">
        <f t="shared" si="85"/>
        <v>65.914104477611943</v>
      </c>
      <c r="Q1387" t="s">
        <v>8322</v>
      </c>
      <c r="R1387" t="s">
        <v>8309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7">
        <f t="shared" si="85"/>
        <v>62.5</v>
      </c>
      <c r="Q1388" t="s">
        <v>8322</v>
      </c>
      <c r="R1388" t="s">
        <v>8309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7">
        <f t="shared" si="85"/>
        <v>70.064102564102569</v>
      </c>
      <c r="Q1389" t="s">
        <v>8322</v>
      </c>
      <c r="R1389" t="s">
        <v>8309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7">
        <f t="shared" si="85"/>
        <v>60.181874999999998</v>
      </c>
      <c r="Q1390" t="s">
        <v>8322</v>
      </c>
      <c r="R1390" t="s">
        <v>8309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146</v>
      </c>
      <c r="P1391" s="7">
        <f t="shared" si="85"/>
        <v>21.382352941176471</v>
      </c>
      <c r="Q1391" t="s">
        <v>8322</v>
      </c>
      <c r="R1391" t="s">
        <v>8309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110</v>
      </c>
      <c r="P1392" s="7">
        <f t="shared" si="85"/>
        <v>160.78947368421052</v>
      </c>
      <c r="Q1392" t="s">
        <v>8322</v>
      </c>
      <c r="R1392" t="s">
        <v>8309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111</v>
      </c>
      <c r="P1393" s="7">
        <f t="shared" si="85"/>
        <v>42.384615384615387</v>
      </c>
      <c r="Q1393" t="s">
        <v>8322</v>
      </c>
      <c r="R1393" t="s">
        <v>8309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7">
        <f t="shared" si="85"/>
        <v>27.317307692307693</v>
      </c>
      <c r="Q1394" t="s">
        <v>8322</v>
      </c>
      <c r="R1394" t="s">
        <v>8309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103</v>
      </c>
      <c r="P1395" s="7">
        <f t="shared" si="85"/>
        <v>196.82692307692307</v>
      </c>
      <c r="Q1395" t="s">
        <v>8322</v>
      </c>
      <c r="R1395" t="s">
        <v>8309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123</v>
      </c>
      <c r="P1396" s="7">
        <f t="shared" si="85"/>
        <v>53.882352941176471</v>
      </c>
      <c r="Q1396" t="s">
        <v>8322</v>
      </c>
      <c r="R1396" t="s">
        <v>8309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7">
        <f t="shared" si="85"/>
        <v>47.756097560975611</v>
      </c>
      <c r="Q1397" t="s">
        <v>8322</v>
      </c>
      <c r="R1397" t="s">
        <v>8309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108</v>
      </c>
      <c r="P1398" s="7">
        <f t="shared" si="85"/>
        <v>88.191780821917803</v>
      </c>
      <c r="Q1398" t="s">
        <v>8322</v>
      </c>
      <c r="R1398" t="s">
        <v>8309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7">
        <f t="shared" si="85"/>
        <v>72.056962025316452</v>
      </c>
      <c r="Q1399" t="s">
        <v>8322</v>
      </c>
      <c r="R1399" t="s">
        <v>8309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7">
        <f t="shared" si="85"/>
        <v>74.246153846153845</v>
      </c>
      <c r="Q1400" t="s">
        <v>8322</v>
      </c>
      <c r="R1400" t="s">
        <v>8309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127</v>
      </c>
      <c r="P1401" s="7">
        <f t="shared" si="85"/>
        <v>61.701086956521742</v>
      </c>
      <c r="Q1401" t="s">
        <v>8322</v>
      </c>
      <c r="R1401" t="s">
        <v>8309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168</v>
      </c>
      <c r="P1402" s="7">
        <f t="shared" si="85"/>
        <v>17.235294117647058</v>
      </c>
      <c r="Q1402" t="s">
        <v>8322</v>
      </c>
      <c r="R1402" t="s">
        <v>8309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7">
        <f t="shared" si="85"/>
        <v>51.720833333333331</v>
      </c>
      <c r="Q1403" t="s">
        <v>8322</v>
      </c>
      <c r="R1403" t="s">
        <v>8309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110</v>
      </c>
      <c r="P1404" s="7">
        <f t="shared" si="85"/>
        <v>24.150442477876105</v>
      </c>
      <c r="Q1404" t="s">
        <v>8322</v>
      </c>
      <c r="R1404" t="s">
        <v>8309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7">
        <f t="shared" si="85"/>
        <v>62.166666666666664</v>
      </c>
      <c r="Q1405" t="s">
        <v>8322</v>
      </c>
      <c r="R1405" t="s">
        <v>8309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7">
        <f t="shared" si="85"/>
        <v>48.2</v>
      </c>
      <c r="Q1406" t="s">
        <v>8337</v>
      </c>
      <c r="R1406" t="s">
        <v>8344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1</v>
      </c>
      <c r="P1407" s="7">
        <f t="shared" si="85"/>
        <v>6.1764705882352944</v>
      </c>
      <c r="Q1407" t="s">
        <v>8337</v>
      </c>
      <c r="R1407" t="s">
        <v>8344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1</v>
      </c>
      <c r="P1408" s="7">
        <f t="shared" si="85"/>
        <v>5</v>
      </c>
      <c r="Q1408" t="s">
        <v>8337</v>
      </c>
      <c r="R1408" t="s">
        <v>8344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7">
        <f t="shared" si="85"/>
        <v>7.5</v>
      </c>
      <c r="Q1409" t="s">
        <v>8337</v>
      </c>
      <c r="R1409" t="s">
        <v>8344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8</v>
      </c>
      <c r="P1410" s="7">
        <f t="shared" si="85"/>
        <v>12</v>
      </c>
      <c r="Q1410" t="s">
        <v>8337</v>
      </c>
      <c r="R1410" t="s">
        <v>8344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ROUNDUP(100*(E1411/D1411),0)</f>
        <v>0</v>
      </c>
      <c r="P1411" s="7" t="e">
        <f t="shared" ref="P1411:P1474" si="89">E1411/L1411</f>
        <v>#DIV/0!</v>
      </c>
      <c r="Q1411" t="s">
        <v>8337</v>
      </c>
      <c r="R1411" t="s">
        <v>8344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</v>
      </c>
      <c r="P1412" s="7">
        <f t="shared" si="89"/>
        <v>1</v>
      </c>
      <c r="Q1412" t="s">
        <v>8337</v>
      </c>
      <c r="R1412" t="s">
        <v>8344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1</v>
      </c>
      <c r="P1413" s="7">
        <f t="shared" si="89"/>
        <v>2.3333333333333335</v>
      </c>
      <c r="Q1413" t="s">
        <v>8337</v>
      </c>
      <c r="R1413" t="s">
        <v>8344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7">
        <f t="shared" si="89"/>
        <v>24.615384615384617</v>
      </c>
      <c r="Q1414" t="s">
        <v>8337</v>
      </c>
      <c r="R1414" t="s">
        <v>8344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7">
        <f t="shared" si="89"/>
        <v>100</v>
      </c>
      <c r="Q1415" t="s">
        <v>8337</v>
      </c>
      <c r="R1415" t="s">
        <v>8344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1</v>
      </c>
      <c r="P1416" s="7">
        <f t="shared" si="89"/>
        <v>1</v>
      </c>
      <c r="Q1416" t="s">
        <v>8337</v>
      </c>
      <c r="R1416" t="s">
        <v>8344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19</v>
      </c>
      <c r="P1417" s="7">
        <f t="shared" si="89"/>
        <v>88.888888888888886</v>
      </c>
      <c r="Q1417" t="s">
        <v>8337</v>
      </c>
      <c r="R1417" t="s">
        <v>8344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7" t="e">
        <f t="shared" si="89"/>
        <v>#DIV/0!</v>
      </c>
      <c r="Q1418" t="s">
        <v>8337</v>
      </c>
      <c r="R1418" t="s">
        <v>8344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2</v>
      </c>
      <c r="P1419" s="7">
        <f t="shared" si="89"/>
        <v>27.5</v>
      </c>
      <c r="Q1419" t="s">
        <v>8337</v>
      </c>
      <c r="R1419" t="s">
        <v>8344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1</v>
      </c>
      <c r="P1420" s="7">
        <f t="shared" si="89"/>
        <v>6</v>
      </c>
      <c r="Q1420" t="s">
        <v>8337</v>
      </c>
      <c r="R1420" t="s">
        <v>8344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8</v>
      </c>
      <c r="P1421" s="7">
        <f t="shared" si="89"/>
        <v>44.5</v>
      </c>
      <c r="Q1421" t="s">
        <v>8337</v>
      </c>
      <c r="R1421" t="s">
        <v>8344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7">
        <f t="shared" si="89"/>
        <v>1</v>
      </c>
      <c r="Q1422" t="s">
        <v>8337</v>
      </c>
      <c r="R1422" t="s">
        <v>8344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1</v>
      </c>
      <c r="P1423" s="7">
        <f t="shared" si="89"/>
        <v>100</v>
      </c>
      <c r="Q1423" t="s">
        <v>8337</v>
      </c>
      <c r="R1423" t="s">
        <v>8344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1</v>
      </c>
      <c r="P1424" s="7">
        <f t="shared" si="89"/>
        <v>13</v>
      </c>
      <c r="Q1424" t="s">
        <v>8337</v>
      </c>
      <c r="R1424" t="s">
        <v>8344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1</v>
      </c>
      <c r="P1425" s="7">
        <f t="shared" si="89"/>
        <v>100</v>
      </c>
      <c r="Q1425" t="s">
        <v>8337</v>
      </c>
      <c r="R1425" t="s">
        <v>8344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21</v>
      </c>
      <c r="P1426" s="7">
        <f t="shared" si="89"/>
        <v>109.07142857142857</v>
      </c>
      <c r="Q1426" t="s">
        <v>8337</v>
      </c>
      <c r="R1426" t="s">
        <v>8344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7" t="e">
        <f t="shared" si="89"/>
        <v>#DIV/0!</v>
      </c>
      <c r="Q1427" t="s">
        <v>8337</v>
      </c>
      <c r="R1427" t="s">
        <v>8344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7" t="e">
        <f t="shared" si="89"/>
        <v>#DIV/0!</v>
      </c>
      <c r="Q1428" t="s">
        <v>8337</v>
      </c>
      <c r="R1428" t="s">
        <v>8344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9</v>
      </c>
      <c r="P1429" s="7">
        <f t="shared" si="89"/>
        <v>104.75</v>
      </c>
      <c r="Q1429" t="s">
        <v>8337</v>
      </c>
      <c r="R1429" t="s">
        <v>8344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7">
        <f t="shared" si="89"/>
        <v>15</v>
      </c>
      <c r="Q1430" t="s">
        <v>8337</v>
      </c>
      <c r="R1430" t="s">
        <v>8344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7" t="e">
        <f t="shared" si="89"/>
        <v>#DIV/0!</v>
      </c>
      <c r="Q1431" t="s">
        <v>8337</v>
      </c>
      <c r="R1431" t="s">
        <v>8344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9</v>
      </c>
      <c r="P1432" s="7">
        <f t="shared" si="89"/>
        <v>80.599999999999994</v>
      </c>
      <c r="Q1432" t="s">
        <v>8337</v>
      </c>
      <c r="R1432" t="s">
        <v>8344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7">
        <f t="shared" si="89"/>
        <v>115.55319148936171</v>
      </c>
      <c r="Q1433" t="s">
        <v>8337</v>
      </c>
      <c r="R1433" t="s">
        <v>8344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7" t="e">
        <f t="shared" si="89"/>
        <v>#DIV/0!</v>
      </c>
      <c r="Q1434" t="s">
        <v>8337</v>
      </c>
      <c r="R1434" t="s">
        <v>8344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7">
        <f t="shared" si="89"/>
        <v>80.5</v>
      </c>
      <c r="Q1435" t="s">
        <v>8337</v>
      </c>
      <c r="R1435" t="s">
        <v>8344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7">
        <f t="shared" si="89"/>
        <v>744.5454545454545</v>
      </c>
      <c r="Q1436" t="s">
        <v>8337</v>
      </c>
      <c r="R1436" t="s">
        <v>8344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1</v>
      </c>
      <c r="P1437" s="7">
        <f t="shared" si="89"/>
        <v>7.5</v>
      </c>
      <c r="Q1437" t="s">
        <v>8337</v>
      </c>
      <c r="R1437" t="s">
        <v>8344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7">
        <f t="shared" si="89"/>
        <v>38.5</v>
      </c>
      <c r="Q1438" t="s">
        <v>8337</v>
      </c>
      <c r="R1438" t="s">
        <v>8344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7">
        <f t="shared" si="89"/>
        <v>36.68181818181818</v>
      </c>
      <c r="Q1439" t="s">
        <v>8337</v>
      </c>
      <c r="R1439" t="s">
        <v>8344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7">
        <f t="shared" si="89"/>
        <v>75</v>
      </c>
      <c r="Q1440" t="s">
        <v>8337</v>
      </c>
      <c r="R1440" t="s">
        <v>8344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7">
        <f t="shared" si="89"/>
        <v>30</v>
      </c>
      <c r="Q1441" t="s">
        <v>8337</v>
      </c>
      <c r="R1441" t="s">
        <v>8344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1</v>
      </c>
      <c r="P1442" s="7">
        <f t="shared" si="89"/>
        <v>1</v>
      </c>
      <c r="Q1442" t="s">
        <v>8337</v>
      </c>
      <c r="R1442" t="s">
        <v>8344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2</v>
      </c>
      <c r="P1443" s="7">
        <f t="shared" si="89"/>
        <v>673.33333333333337</v>
      </c>
      <c r="Q1443" t="s">
        <v>8337</v>
      </c>
      <c r="R1443" t="s">
        <v>8344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7" t="e">
        <f t="shared" si="89"/>
        <v>#DIV/0!</v>
      </c>
      <c r="Q1444" t="s">
        <v>8337</v>
      </c>
      <c r="R1444" t="s">
        <v>8344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7" t="e">
        <f t="shared" si="89"/>
        <v>#DIV/0!</v>
      </c>
      <c r="Q1445" t="s">
        <v>8337</v>
      </c>
      <c r="R1445" t="s">
        <v>8344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7" t="e">
        <f t="shared" si="89"/>
        <v>#DIV/0!</v>
      </c>
      <c r="Q1446" t="s">
        <v>8337</v>
      </c>
      <c r="R1446" t="s">
        <v>8344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7" t="e">
        <f t="shared" si="89"/>
        <v>#DIV/0!</v>
      </c>
      <c r="Q1447" t="s">
        <v>8337</v>
      </c>
      <c r="R1447" t="s">
        <v>8344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7" t="e">
        <f t="shared" si="89"/>
        <v>#DIV/0!</v>
      </c>
      <c r="Q1448" t="s">
        <v>8337</v>
      </c>
      <c r="R1448" t="s">
        <v>8344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</v>
      </c>
      <c r="P1449" s="7">
        <f t="shared" si="89"/>
        <v>25</v>
      </c>
      <c r="Q1449" t="s">
        <v>8337</v>
      </c>
      <c r="R1449" t="s">
        <v>8344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7" t="e">
        <f t="shared" si="89"/>
        <v>#DIV/0!</v>
      </c>
      <c r="Q1450" t="s">
        <v>8337</v>
      </c>
      <c r="R1450" t="s">
        <v>8344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7" t="e">
        <f t="shared" si="89"/>
        <v>#DIV/0!</v>
      </c>
      <c r="Q1451" t="s">
        <v>8337</v>
      </c>
      <c r="R1451" t="s">
        <v>8344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</v>
      </c>
      <c r="P1452" s="7">
        <f t="shared" si="89"/>
        <v>1</v>
      </c>
      <c r="Q1452" t="s">
        <v>8337</v>
      </c>
      <c r="R1452" t="s">
        <v>8344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</v>
      </c>
      <c r="P1453" s="7">
        <f t="shared" si="89"/>
        <v>1</v>
      </c>
      <c r="Q1453" t="s">
        <v>8337</v>
      </c>
      <c r="R1453" t="s">
        <v>8344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7" t="e">
        <f t="shared" si="89"/>
        <v>#DIV/0!</v>
      </c>
      <c r="Q1454" t="s">
        <v>8337</v>
      </c>
      <c r="R1454" t="s">
        <v>8344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7" t="e">
        <f t="shared" si="89"/>
        <v>#DIV/0!</v>
      </c>
      <c r="Q1455" t="s">
        <v>8337</v>
      </c>
      <c r="R1455" t="s">
        <v>8344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7">
        <f t="shared" si="89"/>
        <v>15</v>
      </c>
      <c r="Q1456" t="s">
        <v>8337</v>
      </c>
      <c r="R1456" t="s">
        <v>8344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7">
        <f t="shared" si="89"/>
        <v>225</v>
      </c>
      <c r="Q1457" t="s">
        <v>8337</v>
      </c>
      <c r="R1457" t="s">
        <v>8344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7">
        <f t="shared" si="89"/>
        <v>48.333333333333336</v>
      </c>
      <c r="Q1458" t="s">
        <v>8337</v>
      </c>
      <c r="R1458" t="s">
        <v>8344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7" t="e">
        <f t="shared" si="89"/>
        <v>#DIV/0!</v>
      </c>
      <c r="Q1459" t="s">
        <v>8337</v>
      </c>
      <c r="R1459" t="s">
        <v>8344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7" t="e">
        <f t="shared" si="89"/>
        <v>#DIV/0!</v>
      </c>
      <c r="Q1460" t="s">
        <v>8337</v>
      </c>
      <c r="R1460" t="s">
        <v>8344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7" t="e">
        <f t="shared" si="89"/>
        <v>#DIV/0!</v>
      </c>
      <c r="Q1461" t="s">
        <v>8337</v>
      </c>
      <c r="R1461" t="s">
        <v>8344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7" t="e">
        <f t="shared" si="89"/>
        <v>#DIV/0!</v>
      </c>
      <c r="Q1462" t="s">
        <v>8337</v>
      </c>
      <c r="R1462" t="s">
        <v>8344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102</v>
      </c>
      <c r="P1463" s="7">
        <f t="shared" si="89"/>
        <v>44.66673529411765</v>
      </c>
      <c r="Q1463" t="s">
        <v>8337</v>
      </c>
      <c r="R1463" t="s">
        <v>8345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7">
        <f t="shared" si="89"/>
        <v>28.937999999999999</v>
      </c>
      <c r="Q1464" t="s">
        <v>8337</v>
      </c>
      <c r="R1464" t="s">
        <v>8345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7">
        <f t="shared" si="89"/>
        <v>35.44</v>
      </c>
      <c r="Q1465" t="s">
        <v>8337</v>
      </c>
      <c r="R1465" t="s">
        <v>8345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164</v>
      </c>
      <c r="P1466" s="7">
        <f t="shared" si="89"/>
        <v>34.871794871794869</v>
      </c>
      <c r="Q1466" t="s">
        <v>8337</v>
      </c>
      <c r="R1466" t="s">
        <v>8345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457</v>
      </c>
      <c r="P1467" s="7">
        <f t="shared" si="89"/>
        <v>52.622732513451197</v>
      </c>
      <c r="Q1467" t="s">
        <v>8337</v>
      </c>
      <c r="R1467" t="s">
        <v>8345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7">
        <f t="shared" si="89"/>
        <v>69.598266129032254</v>
      </c>
      <c r="Q1468" t="s">
        <v>8337</v>
      </c>
      <c r="R1468" t="s">
        <v>8345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116</v>
      </c>
      <c r="P1469" s="7">
        <f t="shared" si="89"/>
        <v>76.72</v>
      </c>
      <c r="Q1469" t="s">
        <v>8337</v>
      </c>
      <c r="R1469" t="s">
        <v>8345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103</v>
      </c>
      <c r="P1470" s="7">
        <f t="shared" si="89"/>
        <v>33.191126279863482</v>
      </c>
      <c r="Q1470" t="s">
        <v>8337</v>
      </c>
      <c r="R1470" t="s">
        <v>8345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109</v>
      </c>
      <c r="P1471" s="7">
        <f t="shared" si="89"/>
        <v>149.46417445482865</v>
      </c>
      <c r="Q1471" t="s">
        <v>8337</v>
      </c>
      <c r="R1471" t="s">
        <v>8345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126</v>
      </c>
      <c r="P1472" s="7">
        <f t="shared" si="89"/>
        <v>23.172839506172838</v>
      </c>
      <c r="Q1472" t="s">
        <v>8337</v>
      </c>
      <c r="R1472" t="s">
        <v>8345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7">
        <f t="shared" si="89"/>
        <v>96.877551020408163</v>
      </c>
      <c r="Q1473" t="s">
        <v>8337</v>
      </c>
      <c r="R1473" t="s">
        <v>8345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7">
        <f t="shared" si="89"/>
        <v>103.20238095238095</v>
      </c>
      <c r="Q1474" t="s">
        <v>8337</v>
      </c>
      <c r="R1474" t="s">
        <v>8345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ROUNDUP(100*(E1475/D1475),0)</f>
        <v>121</v>
      </c>
      <c r="P1475" s="7">
        <f t="shared" ref="P1475:P1538" si="93">E1475/L1475</f>
        <v>38.462553191489363</v>
      </c>
      <c r="Q1475" t="s">
        <v>8337</v>
      </c>
      <c r="R1475" t="s">
        <v>8345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113</v>
      </c>
      <c r="P1476" s="7">
        <f t="shared" si="93"/>
        <v>44.315789473684212</v>
      </c>
      <c r="Q1476" t="s">
        <v>8337</v>
      </c>
      <c r="R1476" t="s">
        <v>8345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7">
        <f t="shared" si="93"/>
        <v>64.173356009070289</v>
      </c>
      <c r="Q1477" t="s">
        <v>8337</v>
      </c>
      <c r="R1477" t="s">
        <v>8345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7">
        <f t="shared" si="93"/>
        <v>43.333275109170302</v>
      </c>
      <c r="Q1478" t="s">
        <v>8337</v>
      </c>
      <c r="R1478" t="s">
        <v>8345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112</v>
      </c>
      <c r="P1479" s="7">
        <f t="shared" si="93"/>
        <v>90.495934959349597</v>
      </c>
      <c r="Q1479" t="s">
        <v>8337</v>
      </c>
      <c r="R1479" t="s">
        <v>8345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7">
        <f t="shared" si="93"/>
        <v>29.187190495010373</v>
      </c>
      <c r="Q1480" t="s">
        <v>8337</v>
      </c>
      <c r="R1480" t="s">
        <v>8345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138</v>
      </c>
      <c r="P1481" s="7">
        <f t="shared" si="93"/>
        <v>30.95774647887324</v>
      </c>
      <c r="Q1481" t="s">
        <v>8337</v>
      </c>
      <c r="R1481" t="s">
        <v>8345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118</v>
      </c>
      <c r="P1482" s="7">
        <f t="shared" si="93"/>
        <v>92.157795275590544</v>
      </c>
      <c r="Q1482" t="s">
        <v>8337</v>
      </c>
      <c r="R1482" t="s">
        <v>8345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3</v>
      </c>
      <c r="P1483" s="7">
        <f t="shared" si="93"/>
        <v>17.5</v>
      </c>
      <c r="Q1483" t="s">
        <v>8337</v>
      </c>
      <c r="R1483" t="s">
        <v>8323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1</v>
      </c>
      <c r="P1484" s="7">
        <f t="shared" si="93"/>
        <v>5</v>
      </c>
      <c r="Q1484" t="s">
        <v>8337</v>
      </c>
      <c r="R1484" t="s">
        <v>8323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7">
        <f t="shared" si="93"/>
        <v>25</v>
      </c>
      <c r="Q1485" t="s">
        <v>8337</v>
      </c>
      <c r="R1485" t="s">
        <v>8323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7" t="e">
        <f t="shared" si="93"/>
        <v>#DIV/0!</v>
      </c>
      <c r="Q1486" t="s">
        <v>8337</v>
      </c>
      <c r="R1486" t="s">
        <v>8323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3</v>
      </c>
      <c r="P1487" s="7">
        <f t="shared" si="93"/>
        <v>50</v>
      </c>
      <c r="Q1487" t="s">
        <v>8337</v>
      </c>
      <c r="R1487" t="s">
        <v>8323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1</v>
      </c>
      <c r="P1488" s="7">
        <f t="shared" si="93"/>
        <v>16</v>
      </c>
      <c r="Q1488" t="s">
        <v>8337</v>
      </c>
      <c r="R1488" t="s">
        <v>8323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7" t="e">
        <f t="shared" si="93"/>
        <v>#DIV/0!</v>
      </c>
      <c r="Q1489" t="s">
        <v>8337</v>
      </c>
      <c r="R1489" t="s">
        <v>8323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3</v>
      </c>
      <c r="P1490" s="7">
        <f t="shared" si="93"/>
        <v>60</v>
      </c>
      <c r="Q1490" t="s">
        <v>8337</v>
      </c>
      <c r="R1490" t="s">
        <v>8323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7" t="e">
        <f t="shared" si="93"/>
        <v>#DIV/0!</v>
      </c>
      <c r="Q1491" t="s">
        <v>8337</v>
      </c>
      <c r="R1491" t="s">
        <v>8323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7">
        <f t="shared" si="93"/>
        <v>47.10526315789474</v>
      </c>
      <c r="Q1492" t="s">
        <v>8337</v>
      </c>
      <c r="R1492" t="s">
        <v>8323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9</v>
      </c>
      <c r="P1493" s="7">
        <f t="shared" si="93"/>
        <v>100</v>
      </c>
      <c r="Q1493" t="s">
        <v>8337</v>
      </c>
      <c r="R1493" t="s">
        <v>8323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7">
        <f t="shared" si="93"/>
        <v>15</v>
      </c>
      <c r="Q1494" t="s">
        <v>8337</v>
      </c>
      <c r="R1494" t="s">
        <v>8323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7" t="e">
        <f t="shared" si="93"/>
        <v>#DIV/0!</v>
      </c>
      <c r="Q1495" t="s">
        <v>8337</v>
      </c>
      <c r="R1495" t="s">
        <v>8323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7">
        <f t="shared" si="93"/>
        <v>40.454545454545453</v>
      </c>
      <c r="Q1496" t="s">
        <v>8337</v>
      </c>
      <c r="R1496" t="s">
        <v>8323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7" t="e">
        <f t="shared" si="93"/>
        <v>#DIV/0!</v>
      </c>
      <c r="Q1497" t="s">
        <v>8337</v>
      </c>
      <c r="R1497" t="s">
        <v>8323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7" t="e">
        <f t="shared" si="93"/>
        <v>#DIV/0!</v>
      </c>
      <c r="Q1498" t="s">
        <v>8337</v>
      </c>
      <c r="R1498" t="s">
        <v>8323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1</v>
      </c>
      <c r="P1499" s="7">
        <f t="shared" si="93"/>
        <v>1</v>
      </c>
      <c r="Q1499" t="s">
        <v>8337</v>
      </c>
      <c r="R1499" t="s">
        <v>8323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7">
        <f t="shared" si="93"/>
        <v>19</v>
      </c>
      <c r="Q1500" t="s">
        <v>8337</v>
      </c>
      <c r="R1500" t="s">
        <v>8323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1</v>
      </c>
      <c r="P1501" s="7">
        <f t="shared" si="93"/>
        <v>5</v>
      </c>
      <c r="Q1501" t="s">
        <v>8337</v>
      </c>
      <c r="R1501" t="s">
        <v>8323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26</v>
      </c>
      <c r="P1502" s="7">
        <f t="shared" si="93"/>
        <v>46.733333333333334</v>
      </c>
      <c r="Q1502" t="s">
        <v>8337</v>
      </c>
      <c r="R1502" t="s">
        <v>8323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167</v>
      </c>
      <c r="P1503" s="7">
        <f t="shared" si="93"/>
        <v>97.731073446327684</v>
      </c>
      <c r="Q1503" t="s">
        <v>8342</v>
      </c>
      <c r="R1503" t="s">
        <v>8343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102</v>
      </c>
      <c r="P1504" s="7">
        <f t="shared" si="93"/>
        <v>67.835866261398181</v>
      </c>
      <c r="Q1504" t="s">
        <v>8342</v>
      </c>
      <c r="R1504" t="s">
        <v>8343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7">
        <f t="shared" si="93"/>
        <v>56.98492957746479</v>
      </c>
      <c r="Q1505" t="s">
        <v>8342</v>
      </c>
      <c r="R1505" t="s">
        <v>8343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7">
        <f t="shared" si="93"/>
        <v>67.159851301115239</v>
      </c>
      <c r="Q1506" t="s">
        <v>8342</v>
      </c>
      <c r="R1506" t="s">
        <v>8343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7">
        <f t="shared" si="93"/>
        <v>48.037681159420288</v>
      </c>
      <c r="Q1507" t="s">
        <v>8342</v>
      </c>
      <c r="R1507" t="s">
        <v>8343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112</v>
      </c>
      <c r="P1508" s="7">
        <f t="shared" si="93"/>
        <v>38.860465116279073</v>
      </c>
      <c r="Q1508" t="s">
        <v>8342</v>
      </c>
      <c r="R1508" t="s">
        <v>8343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7">
        <f t="shared" si="93"/>
        <v>78.181818181818187</v>
      </c>
      <c r="Q1509" t="s">
        <v>8342</v>
      </c>
      <c r="R1509" t="s">
        <v>8343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7">
        <f t="shared" si="93"/>
        <v>97.113744075829388</v>
      </c>
      <c r="Q1510" t="s">
        <v>8342</v>
      </c>
      <c r="R1510" t="s">
        <v>8343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7">
        <f t="shared" si="93"/>
        <v>110.39397959183674</v>
      </c>
      <c r="Q1511" t="s">
        <v>8342</v>
      </c>
      <c r="R1511" t="s">
        <v>8343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102</v>
      </c>
      <c r="P1512" s="7">
        <f t="shared" si="93"/>
        <v>39.91506172839506</v>
      </c>
      <c r="Q1512" t="s">
        <v>8342</v>
      </c>
      <c r="R1512" t="s">
        <v>8343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7">
        <f t="shared" si="93"/>
        <v>75.975728155339809</v>
      </c>
      <c r="Q1513" t="s">
        <v>8342</v>
      </c>
      <c r="R1513" t="s">
        <v>8343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7">
        <f t="shared" si="93"/>
        <v>58.379104477611939</v>
      </c>
      <c r="Q1514" t="s">
        <v>8342</v>
      </c>
      <c r="R1514" t="s">
        <v>8343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151</v>
      </c>
      <c r="P1515" s="7">
        <f t="shared" si="93"/>
        <v>55.82093023255814</v>
      </c>
      <c r="Q1515" t="s">
        <v>8342</v>
      </c>
      <c r="R1515" t="s">
        <v>8343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107</v>
      </c>
      <c r="P1516" s="7">
        <f t="shared" si="93"/>
        <v>151.24431818181819</v>
      </c>
      <c r="Q1516" t="s">
        <v>8342</v>
      </c>
      <c r="R1516" t="s">
        <v>8343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158</v>
      </c>
      <c r="P1517" s="7">
        <f t="shared" si="93"/>
        <v>849.67027027027029</v>
      </c>
      <c r="Q1517" t="s">
        <v>8342</v>
      </c>
      <c r="R1517" t="s">
        <v>8343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7">
        <f t="shared" si="93"/>
        <v>159.24137931034483</v>
      </c>
      <c r="Q1518" t="s">
        <v>8342</v>
      </c>
      <c r="R1518" t="s">
        <v>8343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7">
        <f t="shared" si="93"/>
        <v>39.507317073170732</v>
      </c>
      <c r="Q1519" t="s">
        <v>8342</v>
      </c>
      <c r="R1519" t="s">
        <v>8343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206</v>
      </c>
      <c r="P1520" s="7">
        <f t="shared" si="93"/>
        <v>130.52966101694915</v>
      </c>
      <c r="Q1520" t="s">
        <v>8342</v>
      </c>
      <c r="R1520" t="s">
        <v>8343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104</v>
      </c>
      <c r="P1521" s="7">
        <f t="shared" si="93"/>
        <v>64.156896551724131</v>
      </c>
      <c r="Q1521" t="s">
        <v>8342</v>
      </c>
      <c r="R1521" t="s">
        <v>8343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104</v>
      </c>
      <c r="P1522" s="7">
        <f t="shared" si="93"/>
        <v>111.52694610778443</v>
      </c>
      <c r="Q1522" t="s">
        <v>8342</v>
      </c>
      <c r="R1522" t="s">
        <v>8343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7">
        <f t="shared" si="93"/>
        <v>170.44680851063831</v>
      </c>
      <c r="Q1523" t="s">
        <v>8342</v>
      </c>
      <c r="R1523" t="s">
        <v>8343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7">
        <f t="shared" si="93"/>
        <v>133.7391592920354</v>
      </c>
      <c r="Q1524" t="s">
        <v>8342</v>
      </c>
      <c r="R1524" t="s">
        <v>8343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7">
        <f t="shared" si="93"/>
        <v>95.834024896265561</v>
      </c>
      <c r="Q1525" t="s">
        <v>8342</v>
      </c>
      <c r="R1525" t="s">
        <v>8343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7">
        <f t="shared" si="93"/>
        <v>221.78571428571428</v>
      </c>
      <c r="Q1526" t="s">
        <v>8342</v>
      </c>
      <c r="R1526" t="s">
        <v>8343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175</v>
      </c>
      <c r="P1527" s="7">
        <f t="shared" si="93"/>
        <v>32.315357142857138</v>
      </c>
      <c r="Q1527" t="s">
        <v>8342</v>
      </c>
      <c r="R1527" t="s">
        <v>8343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121</v>
      </c>
      <c r="P1528" s="7">
        <f t="shared" si="93"/>
        <v>98.839285714285708</v>
      </c>
      <c r="Q1528" t="s">
        <v>8342</v>
      </c>
      <c r="R1528" t="s">
        <v>8343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111</v>
      </c>
      <c r="P1529" s="7">
        <f t="shared" si="93"/>
        <v>55.222142857142863</v>
      </c>
      <c r="Q1529" t="s">
        <v>8342</v>
      </c>
      <c r="R1529" t="s">
        <v>8343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7">
        <f t="shared" si="93"/>
        <v>52.793750000000003</v>
      </c>
      <c r="Q1530" t="s">
        <v>8342</v>
      </c>
      <c r="R1530" t="s">
        <v>8343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7">
        <f t="shared" si="93"/>
        <v>135.66666666666666</v>
      </c>
      <c r="Q1531" t="s">
        <v>8342</v>
      </c>
      <c r="R1531" t="s">
        <v>8343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7">
        <f t="shared" si="93"/>
        <v>53.991990846681922</v>
      </c>
      <c r="Q1532" t="s">
        <v>8342</v>
      </c>
      <c r="R1532" t="s">
        <v>8343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7">
        <f t="shared" si="93"/>
        <v>56.643835616438359</v>
      </c>
      <c r="Q1533" t="s">
        <v>8342</v>
      </c>
      <c r="R1533" t="s">
        <v>8343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485</v>
      </c>
      <c r="P1534" s="7">
        <f t="shared" si="93"/>
        <v>82.316326530612244</v>
      </c>
      <c r="Q1534" t="s">
        <v>8342</v>
      </c>
      <c r="R1534" t="s">
        <v>8343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146</v>
      </c>
      <c r="P1535" s="7">
        <f t="shared" si="93"/>
        <v>88.26081081081081</v>
      </c>
      <c r="Q1535" t="s">
        <v>8342</v>
      </c>
      <c r="R1535" t="s">
        <v>8343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7">
        <f t="shared" si="93"/>
        <v>84.905149051490511</v>
      </c>
      <c r="Q1536" t="s">
        <v>8342</v>
      </c>
      <c r="R1536" t="s">
        <v>8343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133</v>
      </c>
      <c r="P1537" s="7">
        <f t="shared" si="93"/>
        <v>48.154545454545456</v>
      </c>
      <c r="Q1537" t="s">
        <v>8342</v>
      </c>
      <c r="R1537" t="s">
        <v>8343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251</v>
      </c>
      <c r="P1538" s="7">
        <f t="shared" si="93"/>
        <v>66.015406593406595</v>
      </c>
      <c r="Q1538" t="s">
        <v>8342</v>
      </c>
      <c r="R1538" t="s">
        <v>8343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ROUNDUP(100*(E1539/D1539),0)</f>
        <v>180</v>
      </c>
      <c r="P1539" s="7">
        <f t="shared" ref="P1539:P1602" si="97">E1539/L1539</f>
        <v>96.375</v>
      </c>
      <c r="Q1539" t="s">
        <v>8342</v>
      </c>
      <c r="R1539" t="s">
        <v>8343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7">
        <f t="shared" si="97"/>
        <v>156.17391304347825</v>
      </c>
      <c r="Q1540" t="s">
        <v>8342</v>
      </c>
      <c r="R1540" t="s">
        <v>8343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7">
        <f t="shared" si="97"/>
        <v>95.764859154929582</v>
      </c>
      <c r="Q1541" t="s">
        <v>8342</v>
      </c>
      <c r="R1541" t="s">
        <v>8343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7">
        <f t="shared" si="97"/>
        <v>180.40816326530611</v>
      </c>
      <c r="Q1542" t="s">
        <v>8342</v>
      </c>
      <c r="R1542" t="s">
        <v>8343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1</v>
      </c>
      <c r="P1543" s="7">
        <f t="shared" si="97"/>
        <v>3</v>
      </c>
      <c r="Q1543" t="s">
        <v>8342</v>
      </c>
      <c r="R1543" t="s">
        <v>8346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7">
        <f t="shared" si="97"/>
        <v>20</v>
      </c>
      <c r="Q1544" t="s">
        <v>8342</v>
      </c>
      <c r="R1544" t="s">
        <v>8346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1</v>
      </c>
      <c r="P1545" s="7">
        <f t="shared" si="97"/>
        <v>10</v>
      </c>
      <c r="Q1545" t="s">
        <v>8342</v>
      </c>
      <c r="R1545" t="s">
        <v>8346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7" t="e">
        <f t="shared" si="97"/>
        <v>#DIV/0!</v>
      </c>
      <c r="Q1546" t="s">
        <v>8342</v>
      </c>
      <c r="R1546" t="s">
        <v>8346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1</v>
      </c>
      <c r="P1547" s="7">
        <f t="shared" si="97"/>
        <v>1</v>
      </c>
      <c r="Q1547" t="s">
        <v>8342</v>
      </c>
      <c r="R1547" t="s">
        <v>8346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7">
        <f t="shared" si="97"/>
        <v>26.272727272727273</v>
      </c>
      <c r="Q1548" t="s">
        <v>8342</v>
      </c>
      <c r="R1548" t="s">
        <v>8346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7" t="e">
        <f t="shared" si="97"/>
        <v>#DIV/0!</v>
      </c>
      <c r="Q1549" t="s">
        <v>8342</v>
      </c>
      <c r="R1549" t="s">
        <v>8346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7">
        <f t="shared" si="97"/>
        <v>60</v>
      </c>
      <c r="Q1550" t="s">
        <v>8342</v>
      </c>
      <c r="R1550" t="s">
        <v>8346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7">
        <f t="shared" si="97"/>
        <v>28.333333333333332</v>
      </c>
      <c r="Q1551" t="s">
        <v>8342</v>
      </c>
      <c r="R1551" t="s">
        <v>8346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14</v>
      </c>
      <c r="P1552" s="7">
        <f t="shared" si="97"/>
        <v>14.428571428571429</v>
      </c>
      <c r="Q1552" t="s">
        <v>8342</v>
      </c>
      <c r="R1552" t="s">
        <v>8346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7" t="e">
        <f t="shared" si="97"/>
        <v>#DIV/0!</v>
      </c>
      <c r="Q1553" t="s">
        <v>8342</v>
      </c>
      <c r="R1553" t="s">
        <v>8346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50</v>
      </c>
      <c r="P1554" s="7">
        <f t="shared" si="97"/>
        <v>132.1875</v>
      </c>
      <c r="Q1554" t="s">
        <v>8342</v>
      </c>
      <c r="R1554" t="s">
        <v>8346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7" t="e">
        <f t="shared" si="97"/>
        <v>#DIV/0!</v>
      </c>
      <c r="Q1555" t="s">
        <v>8342</v>
      </c>
      <c r="R1555" t="s">
        <v>8346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7" t="e">
        <f t="shared" si="97"/>
        <v>#DIV/0!</v>
      </c>
      <c r="Q1556" t="s">
        <v>8342</v>
      </c>
      <c r="R1556" t="s">
        <v>8346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7" t="e">
        <f t="shared" si="97"/>
        <v>#DIV/0!</v>
      </c>
      <c r="Q1557" t="s">
        <v>8342</v>
      </c>
      <c r="R1557" t="s">
        <v>8346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46</v>
      </c>
      <c r="P1558" s="7">
        <f t="shared" si="97"/>
        <v>56.416666666666664</v>
      </c>
      <c r="Q1558" t="s">
        <v>8342</v>
      </c>
      <c r="R1558" t="s">
        <v>8346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7">
        <f t="shared" si="97"/>
        <v>100</v>
      </c>
      <c r="Q1559" t="s">
        <v>8342</v>
      </c>
      <c r="R1559" t="s">
        <v>8346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7">
        <f t="shared" si="97"/>
        <v>11.666666666666666</v>
      </c>
      <c r="Q1560" t="s">
        <v>8342</v>
      </c>
      <c r="R1560" t="s">
        <v>8346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1</v>
      </c>
      <c r="P1561" s="7">
        <f t="shared" si="97"/>
        <v>50</v>
      </c>
      <c r="Q1561" t="s">
        <v>8342</v>
      </c>
      <c r="R1561" t="s">
        <v>8346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7">
        <f t="shared" si="97"/>
        <v>23.5</v>
      </c>
      <c r="Q1562" t="s">
        <v>8342</v>
      </c>
      <c r="R1562" t="s">
        <v>8346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7">
        <f t="shared" si="97"/>
        <v>67</v>
      </c>
      <c r="Q1563" t="s">
        <v>8337</v>
      </c>
      <c r="R1563" t="s">
        <v>8347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7" t="e">
        <f t="shared" si="97"/>
        <v>#DIV/0!</v>
      </c>
      <c r="Q1564" t="s">
        <v>8337</v>
      </c>
      <c r="R1564" t="s">
        <v>8347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2</v>
      </c>
      <c r="P1565" s="7">
        <f t="shared" si="97"/>
        <v>42.5</v>
      </c>
      <c r="Q1565" t="s">
        <v>8337</v>
      </c>
      <c r="R1565" t="s">
        <v>8347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1</v>
      </c>
      <c r="P1566" s="7">
        <f t="shared" si="97"/>
        <v>10</v>
      </c>
      <c r="Q1566" t="s">
        <v>8337</v>
      </c>
      <c r="R1566" t="s">
        <v>8347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7">
        <f t="shared" si="97"/>
        <v>100</v>
      </c>
      <c r="Q1567" t="s">
        <v>8337</v>
      </c>
      <c r="R1567" t="s">
        <v>8347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22</v>
      </c>
      <c r="P1568" s="7">
        <f t="shared" si="97"/>
        <v>108.05084745762711</v>
      </c>
      <c r="Q1568" t="s">
        <v>8337</v>
      </c>
      <c r="R1568" t="s">
        <v>8347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5</v>
      </c>
      <c r="P1569" s="7">
        <f t="shared" si="97"/>
        <v>26.923076923076923</v>
      </c>
      <c r="Q1569" t="s">
        <v>8337</v>
      </c>
      <c r="R1569" t="s">
        <v>8347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7">
        <f t="shared" si="97"/>
        <v>155</v>
      </c>
      <c r="Q1570" t="s">
        <v>8337</v>
      </c>
      <c r="R1570" t="s">
        <v>8347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7" t="e">
        <f t="shared" si="97"/>
        <v>#DIV/0!</v>
      </c>
      <c r="Q1571" t="s">
        <v>8337</v>
      </c>
      <c r="R1571" t="s">
        <v>8347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42</v>
      </c>
      <c r="P1572" s="7">
        <f t="shared" si="97"/>
        <v>47.769230769230766</v>
      </c>
      <c r="Q1572" t="s">
        <v>8337</v>
      </c>
      <c r="R1572" t="s">
        <v>8347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7">
        <f t="shared" si="97"/>
        <v>20</v>
      </c>
      <c r="Q1573" t="s">
        <v>8337</v>
      </c>
      <c r="R1573" t="s">
        <v>8347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7">
        <f t="shared" si="97"/>
        <v>41.666666666666664</v>
      </c>
      <c r="Q1574" t="s">
        <v>8337</v>
      </c>
      <c r="R1574" t="s">
        <v>8347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3</v>
      </c>
      <c r="P1575" s="7">
        <f t="shared" si="97"/>
        <v>74.333333333333329</v>
      </c>
      <c r="Q1575" t="s">
        <v>8337</v>
      </c>
      <c r="R1575" t="s">
        <v>8347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6</v>
      </c>
      <c r="P1576" s="7">
        <f t="shared" si="97"/>
        <v>84.333333333333329</v>
      </c>
      <c r="Q1576" t="s">
        <v>8337</v>
      </c>
      <c r="R1576" t="s">
        <v>8347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7">
        <f t="shared" si="97"/>
        <v>65.457142857142856</v>
      </c>
      <c r="Q1577" t="s">
        <v>8337</v>
      </c>
      <c r="R1577" t="s">
        <v>8347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7">
        <f t="shared" si="97"/>
        <v>65</v>
      </c>
      <c r="Q1578" t="s">
        <v>8337</v>
      </c>
      <c r="R1578" t="s">
        <v>8347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7">
        <f t="shared" si="97"/>
        <v>27.5</v>
      </c>
      <c r="Q1579" t="s">
        <v>8337</v>
      </c>
      <c r="R1579" t="s">
        <v>8347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7">
        <f t="shared" si="97"/>
        <v>51.25</v>
      </c>
      <c r="Q1580" t="s">
        <v>8337</v>
      </c>
      <c r="R1580" t="s">
        <v>8347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7">
        <f t="shared" si="97"/>
        <v>14</v>
      </c>
      <c r="Q1581" t="s">
        <v>8337</v>
      </c>
      <c r="R1581" t="s">
        <v>8347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7" t="e">
        <f t="shared" si="97"/>
        <v>#DIV/0!</v>
      </c>
      <c r="Q1582" t="s">
        <v>8337</v>
      </c>
      <c r="R1582" t="s">
        <v>8347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7">
        <f t="shared" si="97"/>
        <v>5</v>
      </c>
      <c r="Q1583" t="s">
        <v>8342</v>
      </c>
      <c r="R1583" t="s">
        <v>8348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10</v>
      </c>
      <c r="P1584" s="7">
        <f t="shared" si="97"/>
        <v>31</v>
      </c>
      <c r="Q1584" t="s">
        <v>8342</v>
      </c>
      <c r="R1584" t="s">
        <v>8348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1</v>
      </c>
      <c r="P1585" s="7">
        <f t="shared" si="97"/>
        <v>15</v>
      </c>
      <c r="Q1585" t="s">
        <v>8342</v>
      </c>
      <c r="R1585" t="s">
        <v>8348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7" t="e">
        <f t="shared" si="97"/>
        <v>#DIV/0!</v>
      </c>
      <c r="Q1586" t="s">
        <v>8342</v>
      </c>
      <c r="R1586" t="s">
        <v>8348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7">
        <f t="shared" si="97"/>
        <v>131.66666666666666</v>
      </c>
      <c r="Q1587" t="s">
        <v>8342</v>
      </c>
      <c r="R1587" t="s">
        <v>8348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7" t="e">
        <f t="shared" si="97"/>
        <v>#DIV/0!</v>
      </c>
      <c r="Q1588" t="s">
        <v>8342</v>
      </c>
      <c r="R1588" t="s">
        <v>8348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</v>
      </c>
      <c r="P1589" s="7">
        <f t="shared" si="97"/>
        <v>1</v>
      </c>
      <c r="Q1589" t="s">
        <v>8342</v>
      </c>
      <c r="R1589" t="s">
        <v>8348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7" t="e">
        <f t="shared" si="97"/>
        <v>#DIV/0!</v>
      </c>
      <c r="Q1590" t="s">
        <v>8342</v>
      </c>
      <c r="R1590" t="s">
        <v>8348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7" t="e">
        <f t="shared" si="97"/>
        <v>#DIV/0!</v>
      </c>
      <c r="Q1591" t="s">
        <v>8342</v>
      </c>
      <c r="R1591" t="s">
        <v>8348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7">
        <f t="shared" si="97"/>
        <v>510</v>
      </c>
      <c r="Q1592" t="s">
        <v>8342</v>
      </c>
      <c r="R1592" t="s">
        <v>8348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30</v>
      </c>
      <c r="P1593" s="7">
        <f t="shared" si="97"/>
        <v>44.478260869565219</v>
      </c>
      <c r="Q1593" t="s">
        <v>8342</v>
      </c>
      <c r="R1593" t="s">
        <v>8348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7" t="e">
        <f t="shared" si="97"/>
        <v>#DIV/0!</v>
      </c>
      <c r="Q1594" t="s">
        <v>8342</v>
      </c>
      <c r="R1594" t="s">
        <v>8348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</v>
      </c>
      <c r="P1595" s="7">
        <f t="shared" si="97"/>
        <v>1</v>
      </c>
      <c r="Q1595" t="s">
        <v>8342</v>
      </c>
      <c r="R1595" t="s">
        <v>8348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7">
        <f t="shared" si="97"/>
        <v>20.5</v>
      </c>
      <c r="Q1596" t="s">
        <v>8342</v>
      </c>
      <c r="R1596" t="s">
        <v>8348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1</v>
      </c>
      <c r="P1597" s="7">
        <f t="shared" si="97"/>
        <v>40</v>
      </c>
      <c r="Q1597" t="s">
        <v>8342</v>
      </c>
      <c r="R1597" t="s">
        <v>8348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3</v>
      </c>
      <c r="P1598" s="7">
        <f t="shared" si="97"/>
        <v>25</v>
      </c>
      <c r="Q1598" t="s">
        <v>8342</v>
      </c>
      <c r="R1598" t="s">
        <v>8348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7" t="e">
        <f t="shared" si="97"/>
        <v>#DIV/0!</v>
      </c>
      <c r="Q1599" t="s">
        <v>8342</v>
      </c>
      <c r="R1599" t="s">
        <v>8348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1</v>
      </c>
      <c r="P1600" s="7">
        <f t="shared" si="97"/>
        <v>1</v>
      </c>
      <c r="Q1600" t="s">
        <v>8342</v>
      </c>
      <c r="R1600" t="s">
        <v>8348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7" t="e">
        <f t="shared" si="97"/>
        <v>#DIV/0!</v>
      </c>
      <c r="Q1601" t="s">
        <v>8342</v>
      </c>
      <c r="R1601" t="s">
        <v>8348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8</v>
      </c>
      <c r="P1602" s="7">
        <f t="shared" si="97"/>
        <v>40.777777777777779</v>
      </c>
      <c r="Q1602" t="s">
        <v>8342</v>
      </c>
      <c r="R1602" t="s">
        <v>8348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ROUNDUP(100*(E1603/D1603),0)</f>
        <v>109</v>
      </c>
      <c r="P1603" s="7">
        <f t="shared" ref="P1603:P1666" si="101">E1603/L1603</f>
        <v>48.325535714285714</v>
      </c>
      <c r="Q1603" t="s">
        <v>8322</v>
      </c>
      <c r="R1603" t="s">
        <v>8309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101</v>
      </c>
      <c r="P1604" s="7">
        <f t="shared" si="101"/>
        <v>46.953125</v>
      </c>
      <c r="Q1604" t="s">
        <v>8322</v>
      </c>
      <c r="R1604" t="s">
        <v>8309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101</v>
      </c>
      <c r="P1605" s="7">
        <f t="shared" si="101"/>
        <v>66.688666666666663</v>
      </c>
      <c r="Q1605" t="s">
        <v>8322</v>
      </c>
      <c r="R1605" t="s">
        <v>8309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123</v>
      </c>
      <c r="P1606" s="7">
        <f t="shared" si="101"/>
        <v>48.842857142857142</v>
      </c>
      <c r="Q1606" t="s">
        <v>8322</v>
      </c>
      <c r="R1606" t="s">
        <v>8309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7">
        <f t="shared" si="101"/>
        <v>137.30909090909091</v>
      </c>
      <c r="Q1607" t="s">
        <v>8322</v>
      </c>
      <c r="R1607" t="s">
        <v>8309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102</v>
      </c>
      <c r="P1608" s="7">
        <f t="shared" si="101"/>
        <v>87.829673913043479</v>
      </c>
      <c r="Q1608" t="s">
        <v>8322</v>
      </c>
      <c r="R1608" t="s">
        <v>8309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146</v>
      </c>
      <c r="P1609" s="7">
        <f t="shared" si="101"/>
        <v>70.785365853658533</v>
      </c>
      <c r="Q1609" t="s">
        <v>8322</v>
      </c>
      <c r="R1609" t="s">
        <v>8309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102</v>
      </c>
      <c r="P1610" s="7">
        <f t="shared" si="101"/>
        <v>52.826086956521742</v>
      </c>
      <c r="Q1610" t="s">
        <v>8322</v>
      </c>
      <c r="R1610" t="s">
        <v>8309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119</v>
      </c>
      <c r="P1611" s="7">
        <f t="shared" si="101"/>
        <v>443.75</v>
      </c>
      <c r="Q1611" t="s">
        <v>8322</v>
      </c>
      <c r="R1611" t="s">
        <v>8309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7">
        <f t="shared" si="101"/>
        <v>48.544642857142854</v>
      </c>
      <c r="Q1612" t="s">
        <v>8322</v>
      </c>
      <c r="R1612" t="s">
        <v>8309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126</v>
      </c>
      <c r="P1613" s="7">
        <f t="shared" si="101"/>
        <v>37.074074074074076</v>
      </c>
      <c r="Q1613" t="s">
        <v>8322</v>
      </c>
      <c r="R1613" t="s">
        <v>8309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7">
        <f t="shared" si="101"/>
        <v>50</v>
      </c>
      <c r="Q1614" t="s">
        <v>8322</v>
      </c>
      <c r="R1614" t="s">
        <v>8309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7">
        <f t="shared" si="101"/>
        <v>39.03846153846154</v>
      </c>
      <c r="Q1615" t="s">
        <v>8322</v>
      </c>
      <c r="R1615" t="s">
        <v>8309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7">
        <f t="shared" si="101"/>
        <v>66.688311688311686</v>
      </c>
      <c r="Q1616" t="s">
        <v>8322</v>
      </c>
      <c r="R1616" t="s">
        <v>8309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115</v>
      </c>
      <c r="P1617" s="7">
        <f t="shared" si="101"/>
        <v>67.132352941176464</v>
      </c>
      <c r="Q1617" t="s">
        <v>8322</v>
      </c>
      <c r="R1617" t="s">
        <v>8309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105</v>
      </c>
      <c r="P1618" s="7">
        <f t="shared" si="101"/>
        <v>66.369426751592357</v>
      </c>
      <c r="Q1618" t="s">
        <v>8322</v>
      </c>
      <c r="R1618" t="s">
        <v>8309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7">
        <f t="shared" si="101"/>
        <v>64.620253164556956</v>
      </c>
      <c r="Q1619" t="s">
        <v>8322</v>
      </c>
      <c r="R1619" t="s">
        <v>8309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106</v>
      </c>
      <c r="P1620" s="7">
        <f t="shared" si="101"/>
        <v>58.370370370370374</v>
      </c>
      <c r="Q1620" t="s">
        <v>8322</v>
      </c>
      <c r="R1620" t="s">
        <v>8309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134</v>
      </c>
      <c r="P1621" s="7">
        <f t="shared" si="101"/>
        <v>86.956521739130437</v>
      </c>
      <c r="Q1621" t="s">
        <v>8322</v>
      </c>
      <c r="R1621" t="s">
        <v>8309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7">
        <f t="shared" si="101"/>
        <v>66.470588235294116</v>
      </c>
      <c r="Q1622" t="s">
        <v>8322</v>
      </c>
      <c r="R1622" t="s">
        <v>8309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122</v>
      </c>
      <c r="P1623" s="7">
        <f t="shared" si="101"/>
        <v>163.78378378378378</v>
      </c>
      <c r="Q1623" t="s">
        <v>8322</v>
      </c>
      <c r="R1623" t="s">
        <v>8309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7">
        <f t="shared" si="101"/>
        <v>107.98461538461538</v>
      </c>
      <c r="Q1624" t="s">
        <v>8322</v>
      </c>
      <c r="R1624" t="s">
        <v>8309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102</v>
      </c>
      <c r="P1625" s="7">
        <f t="shared" si="101"/>
        <v>42.111111111111114</v>
      </c>
      <c r="Q1625" t="s">
        <v>8322</v>
      </c>
      <c r="R1625" t="s">
        <v>8309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7">
        <f t="shared" si="101"/>
        <v>47.2</v>
      </c>
      <c r="Q1626" t="s">
        <v>8322</v>
      </c>
      <c r="R1626" t="s">
        <v>8309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156</v>
      </c>
      <c r="P1627" s="7">
        <f t="shared" si="101"/>
        <v>112.01923076923077</v>
      </c>
      <c r="Q1627" t="s">
        <v>8322</v>
      </c>
      <c r="R1627" t="s">
        <v>8309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102</v>
      </c>
      <c r="P1628" s="7">
        <f t="shared" si="101"/>
        <v>74.953703703703709</v>
      </c>
      <c r="Q1628" t="s">
        <v>8322</v>
      </c>
      <c r="R1628" t="s">
        <v>8309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7">
        <f t="shared" si="101"/>
        <v>61.578947368421055</v>
      </c>
      <c r="Q1629" t="s">
        <v>8322</v>
      </c>
      <c r="R1629" t="s">
        <v>8309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7">
        <f t="shared" si="101"/>
        <v>45.875</v>
      </c>
      <c r="Q1630" t="s">
        <v>8322</v>
      </c>
      <c r="R1630" t="s">
        <v>8309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7">
        <f t="shared" si="101"/>
        <v>75.853658536585371</v>
      </c>
      <c r="Q1631" t="s">
        <v>8322</v>
      </c>
      <c r="R1631" t="s">
        <v>8309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266</v>
      </c>
      <c r="P1632" s="7">
        <f t="shared" si="101"/>
        <v>84.206349206349202</v>
      </c>
      <c r="Q1632" t="s">
        <v>8322</v>
      </c>
      <c r="R1632" t="s">
        <v>8309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7">
        <f t="shared" si="101"/>
        <v>117.22556390977444</v>
      </c>
      <c r="Q1633" t="s">
        <v>8322</v>
      </c>
      <c r="R1633" t="s">
        <v>8309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7">
        <f t="shared" si="101"/>
        <v>86.489361702127653</v>
      </c>
      <c r="Q1634" t="s">
        <v>8322</v>
      </c>
      <c r="R1634" t="s">
        <v>8309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7">
        <f t="shared" si="101"/>
        <v>172.41379310344828</v>
      </c>
      <c r="Q1635" t="s">
        <v>8322</v>
      </c>
      <c r="R1635" t="s">
        <v>8309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7">
        <f t="shared" si="101"/>
        <v>62.8125</v>
      </c>
      <c r="Q1636" t="s">
        <v>8322</v>
      </c>
      <c r="R1636" t="s">
        <v>8309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126</v>
      </c>
      <c r="P1637" s="7">
        <f t="shared" si="101"/>
        <v>67.729729729729726</v>
      </c>
      <c r="Q1637" t="s">
        <v>8322</v>
      </c>
      <c r="R1637" t="s">
        <v>8309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7">
        <f t="shared" si="101"/>
        <v>53.5632183908046</v>
      </c>
      <c r="Q1638" t="s">
        <v>8322</v>
      </c>
      <c r="R1638" t="s">
        <v>8309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7">
        <f t="shared" si="101"/>
        <v>34.6</v>
      </c>
      <c r="Q1639" t="s">
        <v>8322</v>
      </c>
      <c r="R1639" t="s">
        <v>8309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7">
        <f t="shared" si="101"/>
        <v>38.888888888888886</v>
      </c>
      <c r="Q1640" t="s">
        <v>8322</v>
      </c>
      <c r="R1640" t="s">
        <v>8309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7">
        <f t="shared" si="101"/>
        <v>94.736842105263165</v>
      </c>
      <c r="Q1641" t="s">
        <v>8322</v>
      </c>
      <c r="R1641" t="s">
        <v>8309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7">
        <f t="shared" si="101"/>
        <v>39.967058823529413</v>
      </c>
      <c r="Q1642" t="s">
        <v>8322</v>
      </c>
      <c r="R1642" t="s">
        <v>8309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102</v>
      </c>
      <c r="P1643" s="7">
        <f t="shared" si="101"/>
        <v>97.5</v>
      </c>
      <c r="Q1643" t="s">
        <v>8322</v>
      </c>
      <c r="R1643" t="s">
        <v>8318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7">
        <f t="shared" si="101"/>
        <v>42.857142857142854</v>
      </c>
      <c r="Q1644" t="s">
        <v>8322</v>
      </c>
      <c r="R1644" t="s">
        <v>8318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7">
        <f t="shared" si="101"/>
        <v>168.51351351351352</v>
      </c>
      <c r="Q1645" t="s">
        <v>8322</v>
      </c>
      <c r="R1645" t="s">
        <v>8318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7">
        <f t="shared" si="101"/>
        <v>85.546875</v>
      </c>
      <c r="Q1646" t="s">
        <v>8322</v>
      </c>
      <c r="R1646" t="s">
        <v>8318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7">
        <f t="shared" si="101"/>
        <v>554</v>
      </c>
      <c r="Q1647" t="s">
        <v>8322</v>
      </c>
      <c r="R1647" t="s">
        <v>8318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111</v>
      </c>
      <c r="P1648" s="7">
        <f t="shared" si="101"/>
        <v>26.554216867469879</v>
      </c>
      <c r="Q1648" t="s">
        <v>8322</v>
      </c>
      <c r="R1648" t="s">
        <v>8318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7">
        <f t="shared" si="101"/>
        <v>113.82608695652173</v>
      </c>
      <c r="Q1649" t="s">
        <v>8322</v>
      </c>
      <c r="R1649" t="s">
        <v>8318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126</v>
      </c>
      <c r="P1650" s="7">
        <f t="shared" si="101"/>
        <v>32.011111111111113</v>
      </c>
      <c r="Q1650" t="s">
        <v>8322</v>
      </c>
      <c r="R1650" t="s">
        <v>8318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7">
        <f t="shared" si="101"/>
        <v>47.189259259259259</v>
      </c>
      <c r="Q1651" t="s">
        <v>8322</v>
      </c>
      <c r="R1651" t="s">
        <v>8318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7">
        <f t="shared" si="101"/>
        <v>88.46875</v>
      </c>
      <c r="Q1652" t="s">
        <v>8322</v>
      </c>
      <c r="R1652" t="s">
        <v>8318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7">
        <f t="shared" si="101"/>
        <v>100.75</v>
      </c>
      <c r="Q1653" t="s">
        <v>8322</v>
      </c>
      <c r="R1653" t="s">
        <v>8318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7">
        <f t="shared" si="101"/>
        <v>64.714285714285708</v>
      </c>
      <c r="Q1654" t="s">
        <v>8322</v>
      </c>
      <c r="R1654" t="s">
        <v>8318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175</v>
      </c>
      <c r="P1655" s="7">
        <f t="shared" si="101"/>
        <v>51.854285714285716</v>
      </c>
      <c r="Q1655" t="s">
        <v>8322</v>
      </c>
      <c r="R1655" t="s">
        <v>8318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7">
        <f t="shared" si="101"/>
        <v>38.794117647058826</v>
      </c>
      <c r="Q1656" t="s">
        <v>8322</v>
      </c>
      <c r="R1656" t="s">
        <v>8318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7">
        <f t="shared" si="101"/>
        <v>44.645833333333336</v>
      </c>
      <c r="Q1657" t="s">
        <v>8322</v>
      </c>
      <c r="R1657" t="s">
        <v>8318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101</v>
      </c>
      <c r="P1658" s="7">
        <f t="shared" si="101"/>
        <v>156.77333333333334</v>
      </c>
      <c r="Q1658" t="s">
        <v>8322</v>
      </c>
      <c r="R1658" t="s">
        <v>8318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7">
        <f t="shared" si="101"/>
        <v>118.70339366515837</v>
      </c>
      <c r="Q1659" t="s">
        <v>8322</v>
      </c>
      <c r="R1659" t="s">
        <v>8318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133</v>
      </c>
      <c r="P1660" s="7">
        <f t="shared" si="101"/>
        <v>74.149532710280369</v>
      </c>
      <c r="Q1660" t="s">
        <v>8322</v>
      </c>
      <c r="R1660" t="s">
        <v>8318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7">
        <f t="shared" si="101"/>
        <v>12.533333333333333</v>
      </c>
      <c r="Q1661" t="s">
        <v>8322</v>
      </c>
      <c r="R1661" t="s">
        <v>8318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7">
        <f t="shared" si="101"/>
        <v>27.861111111111111</v>
      </c>
      <c r="Q1662" t="s">
        <v>8322</v>
      </c>
      <c r="R1662" t="s">
        <v>8318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7">
        <f t="shared" si="101"/>
        <v>80.178217821782184</v>
      </c>
      <c r="Q1663" t="s">
        <v>8322</v>
      </c>
      <c r="R1663" t="s">
        <v>8318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7">
        <f t="shared" si="101"/>
        <v>132.43548387096774</v>
      </c>
      <c r="Q1664" t="s">
        <v>8322</v>
      </c>
      <c r="R1664" t="s">
        <v>8318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7">
        <f t="shared" si="101"/>
        <v>33.75</v>
      </c>
      <c r="Q1665" t="s">
        <v>8322</v>
      </c>
      <c r="R1665" t="s">
        <v>8318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123</v>
      </c>
      <c r="P1666" s="7">
        <f t="shared" si="101"/>
        <v>34.384494382022467</v>
      </c>
      <c r="Q1666" t="s">
        <v>8322</v>
      </c>
      <c r="R1666" t="s">
        <v>8318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ROUNDUP(100*(E1667/D1667),0)</f>
        <v>120</v>
      </c>
      <c r="P1667" s="7">
        <f t="shared" ref="P1667:P1730" si="105">E1667/L1667</f>
        <v>44.956989247311824</v>
      </c>
      <c r="Q1667" t="s">
        <v>8322</v>
      </c>
      <c r="R1667" t="s">
        <v>8318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7">
        <f t="shared" si="105"/>
        <v>41.04081632653061</v>
      </c>
      <c r="Q1668" t="s">
        <v>8322</v>
      </c>
      <c r="R1668" t="s">
        <v>8318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7">
        <f t="shared" si="105"/>
        <v>52.597560975609753</v>
      </c>
      <c r="Q1669" t="s">
        <v>8322</v>
      </c>
      <c r="R1669" t="s">
        <v>8318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7">
        <f t="shared" si="105"/>
        <v>70.784482758620683</v>
      </c>
      <c r="Q1670" t="s">
        <v>8322</v>
      </c>
      <c r="R1670" t="s">
        <v>8318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7">
        <f t="shared" si="105"/>
        <v>53.75</v>
      </c>
      <c r="Q1671" t="s">
        <v>8322</v>
      </c>
      <c r="R1671" t="s">
        <v>8318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7">
        <f t="shared" si="105"/>
        <v>44.608695652173914</v>
      </c>
      <c r="Q1672" t="s">
        <v>8322</v>
      </c>
      <c r="R1672" t="s">
        <v>8318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7">
        <f t="shared" si="105"/>
        <v>26.148961038961041</v>
      </c>
      <c r="Q1673" t="s">
        <v>8322</v>
      </c>
      <c r="R1673" t="s">
        <v>8318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7">
        <f t="shared" si="105"/>
        <v>39.183673469387756</v>
      </c>
      <c r="Q1674" t="s">
        <v>8322</v>
      </c>
      <c r="R1674" t="s">
        <v>8318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129</v>
      </c>
      <c r="P1675" s="7">
        <f t="shared" si="105"/>
        <v>45.593220338983052</v>
      </c>
      <c r="Q1675" t="s">
        <v>8322</v>
      </c>
      <c r="R1675" t="s">
        <v>8318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7">
        <f t="shared" si="105"/>
        <v>89.247787610619469</v>
      </c>
      <c r="Q1676" t="s">
        <v>8322</v>
      </c>
      <c r="R1676" t="s">
        <v>8318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138</v>
      </c>
      <c r="P1677" s="7">
        <f t="shared" si="105"/>
        <v>40.416470588235299</v>
      </c>
      <c r="Q1677" t="s">
        <v>8322</v>
      </c>
      <c r="R1677" t="s">
        <v>8318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116</v>
      </c>
      <c r="P1678" s="7">
        <f t="shared" si="105"/>
        <v>82.38095238095238</v>
      </c>
      <c r="Q1678" t="s">
        <v>8322</v>
      </c>
      <c r="R1678" t="s">
        <v>8318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7">
        <f t="shared" si="105"/>
        <v>159.52380952380952</v>
      </c>
      <c r="Q1679" t="s">
        <v>8322</v>
      </c>
      <c r="R1679" t="s">
        <v>8318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119</v>
      </c>
      <c r="P1680" s="7">
        <f t="shared" si="105"/>
        <v>36.244897959183675</v>
      </c>
      <c r="Q1680" t="s">
        <v>8322</v>
      </c>
      <c r="R1680" t="s">
        <v>8318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7">
        <f t="shared" si="105"/>
        <v>62.5</v>
      </c>
      <c r="Q1681" t="s">
        <v>8322</v>
      </c>
      <c r="R1681" t="s">
        <v>8318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7">
        <f t="shared" si="105"/>
        <v>47</v>
      </c>
      <c r="Q1682" t="s">
        <v>8322</v>
      </c>
      <c r="R1682" t="s">
        <v>8318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102</v>
      </c>
      <c r="P1683" s="7">
        <f t="shared" si="105"/>
        <v>74.575090497737563</v>
      </c>
      <c r="Q1683" t="s">
        <v>8322</v>
      </c>
      <c r="R1683" t="s">
        <v>8319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7" t="e">
        <f t="shared" si="105"/>
        <v>#DIV/0!</v>
      </c>
      <c r="Q1684" t="s">
        <v>8322</v>
      </c>
      <c r="R1684" t="s">
        <v>8319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7">
        <f t="shared" si="105"/>
        <v>76</v>
      </c>
      <c r="Q1685" t="s">
        <v>8322</v>
      </c>
      <c r="R1685" t="s">
        <v>8319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110</v>
      </c>
      <c r="P1686" s="7">
        <f t="shared" si="105"/>
        <v>86.43564356435644</v>
      </c>
      <c r="Q1686" t="s">
        <v>8322</v>
      </c>
      <c r="R1686" t="s">
        <v>8319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7">
        <f t="shared" si="105"/>
        <v>24</v>
      </c>
      <c r="Q1687" t="s">
        <v>8322</v>
      </c>
      <c r="R1687" t="s">
        <v>8319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1</v>
      </c>
      <c r="P1688" s="7">
        <f t="shared" si="105"/>
        <v>18</v>
      </c>
      <c r="Q1688" t="s">
        <v>8322</v>
      </c>
      <c r="R1688" t="s">
        <v>8319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32</v>
      </c>
      <c r="P1689" s="7">
        <f t="shared" si="105"/>
        <v>80.128205128205124</v>
      </c>
      <c r="Q1689" t="s">
        <v>8322</v>
      </c>
      <c r="R1689" t="s">
        <v>8319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45</v>
      </c>
      <c r="P1690" s="7">
        <f t="shared" si="105"/>
        <v>253.14285714285714</v>
      </c>
      <c r="Q1690" t="s">
        <v>8322</v>
      </c>
      <c r="R1690" t="s">
        <v>8319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7">
        <f t="shared" si="105"/>
        <v>171.42857142857142</v>
      </c>
      <c r="Q1691" t="s">
        <v>8322</v>
      </c>
      <c r="R1691" t="s">
        <v>8319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26</v>
      </c>
      <c r="P1692" s="7">
        <f t="shared" si="105"/>
        <v>57.727272727272727</v>
      </c>
      <c r="Q1692" t="s">
        <v>8322</v>
      </c>
      <c r="R1692" t="s">
        <v>8319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34</v>
      </c>
      <c r="P1693" s="7">
        <f t="shared" si="105"/>
        <v>264.26315789473682</v>
      </c>
      <c r="Q1693" t="s">
        <v>8322</v>
      </c>
      <c r="R1693" t="s">
        <v>8319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7">
        <f t="shared" si="105"/>
        <v>159.33333333333334</v>
      </c>
      <c r="Q1694" t="s">
        <v>8322</v>
      </c>
      <c r="R1694" t="s">
        <v>8319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10</v>
      </c>
      <c r="P1695" s="7">
        <f t="shared" si="105"/>
        <v>35</v>
      </c>
      <c r="Q1695" t="s">
        <v>8322</v>
      </c>
      <c r="R1695" t="s">
        <v>8319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1</v>
      </c>
      <c r="P1696" s="7">
        <f t="shared" si="105"/>
        <v>5</v>
      </c>
      <c r="Q1696" t="s">
        <v>8322</v>
      </c>
      <c r="R1696" t="s">
        <v>8319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7">
        <f t="shared" si="105"/>
        <v>61.086956521739133</v>
      </c>
      <c r="Q1697" t="s">
        <v>8322</v>
      </c>
      <c r="R1697" t="s">
        <v>8319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7" t="e">
        <f t="shared" si="105"/>
        <v>#DIV/0!</v>
      </c>
      <c r="Q1698" t="s">
        <v>8322</v>
      </c>
      <c r="R1698" t="s">
        <v>8319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21</v>
      </c>
      <c r="P1699" s="7">
        <f t="shared" si="105"/>
        <v>114.81818181818181</v>
      </c>
      <c r="Q1699" t="s">
        <v>8322</v>
      </c>
      <c r="R1699" t="s">
        <v>8319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7" t="e">
        <f t="shared" si="105"/>
        <v>#DIV/0!</v>
      </c>
      <c r="Q1700" t="s">
        <v>8322</v>
      </c>
      <c r="R1700" t="s">
        <v>8319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5</v>
      </c>
      <c r="P1701" s="7">
        <f t="shared" si="105"/>
        <v>54</v>
      </c>
      <c r="Q1701" t="s">
        <v>8322</v>
      </c>
      <c r="R1701" t="s">
        <v>8319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27</v>
      </c>
      <c r="P1702" s="7">
        <f t="shared" si="105"/>
        <v>65.974683544303801</v>
      </c>
      <c r="Q1702" t="s">
        <v>8322</v>
      </c>
      <c r="R1702" t="s">
        <v>8319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1</v>
      </c>
      <c r="P1703" s="7">
        <f t="shared" si="105"/>
        <v>5</v>
      </c>
      <c r="Q1703" t="s">
        <v>8322</v>
      </c>
      <c r="R1703" t="s">
        <v>8319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1</v>
      </c>
      <c r="P1704" s="7">
        <f t="shared" si="105"/>
        <v>1</v>
      </c>
      <c r="Q1704" t="s">
        <v>8322</v>
      </c>
      <c r="R1704" t="s">
        <v>8319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2</v>
      </c>
      <c r="P1705" s="7">
        <f t="shared" si="105"/>
        <v>25.5</v>
      </c>
      <c r="Q1705" t="s">
        <v>8322</v>
      </c>
      <c r="R1705" t="s">
        <v>8319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66</v>
      </c>
      <c r="P1706" s="7">
        <f t="shared" si="105"/>
        <v>118.36363636363636</v>
      </c>
      <c r="Q1706" t="s">
        <v>8322</v>
      </c>
      <c r="R1706" t="s">
        <v>8319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7" t="e">
        <f t="shared" si="105"/>
        <v>#DIV/0!</v>
      </c>
      <c r="Q1707" t="s">
        <v>8322</v>
      </c>
      <c r="R1707" t="s">
        <v>8319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7" t="e">
        <f t="shared" si="105"/>
        <v>#DIV/0!</v>
      </c>
      <c r="Q1708" t="s">
        <v>8322</v>
      </c>
      <c r="R1708" t="s">
        <v>8319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7">
        <f t="shared" si="105"/>
        <v>54.111111111111114</v>
      </c>
      <c r="Q1709" t="s">
        <v>8322</v>
      </c>
      <c r="R1709" t="s">
        <v>8319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7" t="e">
        <f t="shared" si="105"/>
        <v>#DIV/0!</v>
      </c>
      <c r="Q1710" t="s">
        <v>8322</v>
      </c>
      <c r="R1710" t="s">
        <v>8319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7">
        <f t="shared" si="105"/>
        <v>21.25</v>
      </c>
      <c r="Q1711" t="s">
        <v>8322</v>
      </c>
      <c r="R1711" t="s">
        <v>8319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7">
        <f t="shared" si="105"/>
        <v>34</v>
      </c>
      <c r="Q1712" t="s">
        <v>8322</v>
      </c>
      <c r="R1712" t="s">
        <v>8319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7">
        <f t="shared" si="105"/>
        <v>525</v>
      </c>
      <c r="Q1713" t="s">
        <v>8322</v>
      </c>
      <c r="R1713" t="s">
        <v>8319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7" t="e">
        <f t="shared" si="105"/>
        <v>#DIV/0!</v>
      </c>
      <c r="Q1714" t="s">
        <v>8322</v>
      </c>
      <c r="R1714" t="s">
        <v>8319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7">
        <f t="shared" si="105"/>
        <v>50</v>
      </c>
      <c r="Q1715" t="s">
        <v>8322</v>
      </c>
      <c r="R1715" t="s">
        <v>8319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7">
        <f t="shared" si="105"/>
        <v>115.70588235294117</v>
      </c>
      <c r="Q1716" t="s">
        <v>8322</v>
      </c>
      <c r="R1716" t="s">
        <v>8319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1</v>
      </c>
      <c r="P1717" s="7">
        <f t="shared" si="105"/>
        <v>5.5</v>
      </c>
      <c r="Q1717" t="s">
        <v>8322</v>
      </c>
      <c r="R1717" t="s">
        <v>8319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7">
        <f t="shared" si="105"/>
        <v>50</v>
      </c>
      <c r="Q1718" t="s">
        <v>8322</v>
      </c>
      <c r="R1718" t="s">
        <v>8319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7">
        <f t="shared" si="105"/>
        <v>34.024390243902438</v>
      </c>
      <c r="Q1719" t="s">
        <v>8322</v>
      </c>
      <c r="R1719" t="s">
        <v>8319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1</v>
      </c>
      <c r="P1720" s="7">
        <f t="shared" si="105"/>
        <v>37.5</v>
      </c>
      <c r="Q1720" t="s">
        <v>8322</v>
      </c>
      <c r="R1720" t="s">
        <v>8319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7">
        <f t="shared" si="105"/>
        <v>11.666666666666666</v>
      </c>
      <c r="Q1721" t="s">
        <v>8322</v>
      </c>
      <c r="R1721" t="s">
        <v>8319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7">
        <f t="shared" si="105"/>
        <v>28.125</v>
      </c>
      <c r="Q1722" t="s">
        <v>8322</v>
      </c>
      <c r="R1722" t="s">
        <v>8319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7" t="e">
        <f t="shared" si="105"/>
        <v>#DIV/0!</v>
      </c>
      <c r="Q1723" t="s">
        <v>8322</v>
      </c>
      <c r="R1723" t="s">
        <v>8319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1</v>
      </c>
      <c r="P1724" s="7">
        <f t="shared" si="105"/>
        <v>1</v>
      </c>
      <c r="Q1724" t="s">
        <v>8322</v>
      </c>
      <c r="R1724" t="s">
        <v>8319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7">
        <f t="shared" si="105"/>
        <v>216.66666666666666</v>
      </c>
      <c r="Q1725" t="s">
        <v>8322</v>
      </c>
      <c r="R1725" t="s">
        <v>8319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7">
        <f t="shared" si="105"/>
        <v>8.75</v>
      </c>
      <c r="Q1726" t="s">
        <v>8322</v>
      </c>
      <c r="R1726" t="s">
        <v>8319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11</v>
      </c>
      <c r="P1727" s="7">
        <f t="shared" si="105"/>
        <v>62.222222222222221</v>
      </c>
      <c r="Q1727" t="s">
        <v>8322</v>
      </c>
      <c r="R1727" t="s">
        <v>8319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7">
        <f t="shared" si="105"/>
        <v>137.25</v>
      </c>
      <c r="Q1728" t="s">
        <v>8322</v>
      </c>
      <c r="R1728" t="s">
        <v>8319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1</v>
      </c>
      <c r="P1729" s="7">
        <f t="shared" si="105"/>
        <v>1</v>
      </c>
      <c r="Q1729" t="s">
        <v>8322</v>
      </c>
      <c r="R1729" t="s">
        <v>8319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69</v>
      </c>
      <c r="P1730" s="7">
        <f t="shared" si="105"/>
        <v>122.14285714285714</v>
      </c>
      <c r="Q1730" t="s">
        <v>8322</v>
      </c>
      <c r="R1730" t="s">
        <v>8319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ROUNDUP(100*(E1731/D1731),0)</f>
        <v>0</v>
      </c>
      <c r="P1731" s="7" t="e">
        <f t="shared" ref="P1731:P1794" si="109">E1731/L1731</f>
        <v>#DIV/0!</v>
      </c>
      <c r="Q1731" t="s">
        <v>8322</v>
      </c>
      <c r="R1731" t="s">
        <v>8319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7" t="e">
        <f t="shared" si="109"/>
        <v>#DIV/0!</v>
      </c>
      <c r="Q1732" t="s">
        <v>8322</v>
      </c>
      <c r="R1732" t="s">
        <v>8319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7" t="e">
        <f t="shared" si="109"/>
        <v>#DIV/0!</v>
      </c>
      <c r="Q1733" t="s">
        <v>8322</v>
      </c>
      <c r="R1733" t="s">
        <v>8319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7" t="e">
        <f t="shared" si="109"/>
        <v>#DIV/0!</v>
      </c>
      <c r="Q1734" t="s">
        <v>8322</v>
      </c>
      <c r="R1734" t="s">
        <v>8319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7" t="e">
        <f t="shared" si="109"/>
        <v>#DIV/0!</v>
      </c>
      <c r="Q1735" t="s">
        <v>8322</v>
      </c>
      <c r="R1735" t="s">
        <v>8319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1</v>
      </c>
      <c r="P1736" s="7">
        <f t="shared" si="109"/>
        <v>1</v>
      </c>
      <c r="Q1736" t="s">
        <v>8322</v>
      </c>
      <c r="R1736" t="s">
        <v>8319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7">
        <f t="shared" si="109"/>
        <v>55</v>
      </c>
      <c r="Q1737" t="s">
        <v>8322</v>
      </c>
      <c r="R1737" t="s">
        <v>8319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7">
        <f t="shared" si="109"/>
        <v>22</v>
      </c>
      <c r="Q1738" t="s">
        <v>8322</v>
      </c>
      <c r="R1738" t="s">
        <v>8319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22</v>
      </c>
      <c r="P1739" s="7">
        <f t="shared" si="109"/>
        <v>56.666666666666664</v>
      </c>
      <c r="Q1739" t="s">
        <v>8322</v>
      </c>
      <c r="R1739" t="s">
        <v>8319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1</v>
      </c>
      <c r="P1740" s="7">
        <f t="shared" si="109"/>
        <v>20</v>
      </c>
      <c r="Q1740" t="s">
        <v>8322</v>
      </c>
      <c r="R1740" t="s">
        <v>8319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1</v>
      </c>
      <c r="P1741" s="7">
        <f t="shared" si="109"/>
        <v>1</v>
      </c>
      <c r="Q1741" t="s">
        <v>8322</v>
      </c>
      <c r="R1741" t="s">
        <v>8319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7" t="e">
        <f t="shared" si="109"/>
        <v>#DIV/0!</v>
      </c>
      <c r="Q1742" t="s">
        <v>8322</v>
      </c>
      <c r="R1742" t="s">
        <v>8319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7">
        <f t="shared" si="109"/>
        <v>25.576923076923077</v>
      </c>
      <c r="Q1743" t="s">
        <v>8342</v>
      </c>
      <c r="R1743" t="s">
        <v>8343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7">
        <f t="shared" si="109"/>
        <v>63.970588235294116</v>
      </c>
      <c r="Q1744" t="s">
        <v>8342</v>
      </c>
      <c r="R1744" t="s">
        <v>8343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101</v>
      </c>
      <c r="P1745" s="7">
        <f t="shared" si="109"/>
        <v>89.925373134328353</v>
      </c>
      <c r="Q1745" t="s">
        <v>8342</v>
      </c>
      <c r="R1745" t="s">
        <v>8343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119</v>
      </c>
      <c r="P1746" s="7">
        <f t="shared" si="109"/>
        <v>93.071428571428569</v>
      </c>
      <c r="Q1746" t="s">
        <v>8342</v>
      </c>
      <c r="R1746" t="s">
        <v>8343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115</v>
      </c>
      <c r="P1747" s="7">
        <f t="shared" si="109"/>
        <v>89.674157303370791</v>
      </c>
      <c r="Q1747" t="s">
        <v>8342</v>
      </c>
      <c r="R1747" t="s">
        <v>8343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149</v>
      </c>
      <c r="P1748" s="7">
        <f t="shared" si="109"/>
        <v>207.61682242990653</v>
      </c>
      <c r="Q1748" t="s">
        <v>8342</v>
      </c>
      <c r="R1748" t="s">
        <v>8343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7">
        <f t="shared" si="109"/>
        <v>59.408805031446541</v>
      </c>
      <c r="Q1749" t="s">
        <v>8342</v>
      </c>
      <c r="R1749" t="s">
        <v>8343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7">
        <f t="shared" si="109"/>
        <v>358.97237569060775</v>
      </c>
      <c r="Q1750" t="s">
        <v>8342</v>
      </c>
      <c r="R1750" t="s">
        <v>8343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124</v>
      </c>
      <c r="P1751" s="7">
        <f t="shared" si="109"/>
        <v>94.736641221374043</v>
      </c>
      <c r="Q1751" t="s">
        <v>8342</v>
      </c>
      <c r="R1751" t="s">
        <v>8343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7">
        <f t="shared" si="109"/>
        <v>80.647999999999996</v>
      </c>
      <c r="Q1752" t="s">
        <v>8342</v>
      </c>
      <c r="R1752" t="s">
        <v>8343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7">
        <f t="shared" si="109"/>
        <v>168.68852459016392</v>
      </c>
      <c r="Q1753" t="s">
        <v>8342</v>
      </c>
      <c r="R1753" t="s">
        <v>8343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261</v>
      </c>
      <c r="P1754" s="7">
        <f t="shared" si="109"/>
        <v>34.68888888888889</v>
      </c>
      <c r="Q1754" t="s">
        <v>8342</v>
      </c>
      <c r="R1754" t="s">
        <v>8343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7">
        <f t="shared" si="109"/>
        <v>462.85714285714283</v>
      </c>
      <c r="Q1755" t="s">
        <v>8342</v>
      </c>
      <c r="R1755" t="s">
        <v>8343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7">
        <f t="shared" si="109"/>
        <v>104.38888888888889</v>
      </c>
      <c r="Q1756" t="s">
        <v>8342</v>
      </c>
      <c r="R1756" t="s">
        <v>8343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7">
        <f t="shared" si="109"/>
        <v>7.5</v>
      </c>
      <c r="Q1757" t="s">
        <v>8342</v>
      </c>
      <c r="R1757" t="s">
        <v>8343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7">
        <f t="shared" si="109"/>
        <v>47.13</v>
      </c>
      <c r="Q1758" t="s">
        <v>8342</v>
      </c>
      <c r="R1758" t="s">
        <v>8343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7">
        <f t="shared" si="109"/>
        <v>414.28571428571428</v>
      </c>
      <c r="Q1759" t="s">
        <v>8342</v>
      </c>
      <c r="R1759" t="s">
        <v>8343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7">
        <f t="shared" si="109"/>
        <v>42.481481481481481</v>
      </c>
      <c r="Q1760" t="s">
        <v>8342</v>
      </c>
      <c r="R1760" t="s">
        <v>8343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7">
        <f t="shared" si="109"/>
        <v>108.77551020408163</v>
      </c>
      <c r="Q1761" t="s">
        <v>8342</v>
      </c>
      <c r="R1761" t="s">
        <v>8343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166</v>
      </c>
      <c r="P1762" s="7">
        <f t="shared" si="109"/>
        <v>81.098039215686271</v>
      </c>
      <c r="Q1762" t="s">
        <v>8342</v>
      </c>
      <c r="R1762" t="s">
        <v>8343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7">
        <f t="shared" si="109"/>
        <v>51.666666666666664</v>
      </c>
      <c r="Q1763" t="s">
        <v>8342</v>
      </c>
      <c r="R1763" t="s">
        <v>8343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7">
        <f t="shared" si="109"/>
        <v>35.4</v>
      </c>
      <c r="Q1764" t="s">
        <v>8342</v>
      </c>
      <c r="R1764" t="s">
        <v>8343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7">
        <f t="shared" si="109"/>
        <v>103.63559322033899</v>
      </c>
      <c r="Q1765" t="s">
        <v>8342</v>
      </c>
      <c r="R1765" t="s">
        <v>8343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7">
        <f t="shared" si="109"/>
        <v>55.282051282051285</v>
      </c>
      <c r="Q1766" t="s">
        <v>8342</v>
      </c>
      <c r="R1766" t="s">
        <v>8343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60</v>
      </c>
      <c r="P1767" s="7">
        <f t="shared" si="109"/>
        <v>72.16970873786407</v>
      </c>
      <c r="Q1767" t="s">
        <v>8342</v>
      </c>
      <c r="R1767" t="s">
        <v>8343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7" t="e">
        <f t="shared" si="109"/>
        <v>#DIV/0!</v>
      </c>
      <c r="Q1768" t="s">
        <v>8342</v>
      </c>
      <c r="R1768" t="s">
        <v>8343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7">
        <f t="shared" si="109"/>
        <v>58.615384615384613</v>
      </c>
      <c r="Q1769" t="s">
        <v>8342</v>
      </c>
      <c r="R1769" t="s">
        <v>8343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7">
        <f t="shared" si="109"/>
        <v>12.466666666666667</v>
      </c>
      <c r="Q1770" t="s">
        <v>8342</v>
      </c>
      <c r="R1770" t="s">
        <v>8343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7">
        <f t="shared" si="109"/>
        <v>49.136363636363633</v>
      </c>
      <c r="Q1771" t="s">
        <v>8342</v>
      </c>
      <c r="R1771" t="s">
        <v>8343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7">
        <f t="shared" si="109"/>
        <v>150.5</v>
      </c>
      <c r="Q1772" t="s">
        <v>8342</v>
      </c>
      <c r="R1772" t="s">
        <v>8343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22</v>
      </c>
      <c r="P1773" s="7">
        <f t="shared" si="109"/>
        <v>35.799999999999997</v>
      </c>
      <c r="Q1773" t="s">
        <v>8342</v>
      </c>
      <c r="R1773" t="s">
        <v>8343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7">
        <f t="shared" si="109"/>
        <v>45.157894736842103</v>
      </c>
      <c r="Q1774" t="s">
        <v>8342</v>
      </c>
      <c r="R1774" t="s">
        <v>8343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7</v>
      </c>
      <c r="P1775" s="7">
        <f t="shared" si="109"/>
        <v>98.78947368421052</v>
      </c>
      <c r="Q1775" t="s">
        <v>8342</v>
      </c>
      <c r="R1775" t="s">
        <v>8343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7">
        <f t="shared" si="109"/>
        <v>88.307692307692307</v>
      </c>
      <c r="Q1776" t="s">
        <v>8342</v>
      </c>
      <c r="R1776" t="s">
        <v>8343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66</v>
      </c>
      <c r="P1777" s="7">
        <f t="shared" si="109"/>
        <v>170.62903225806451</v>
      </c>
      <c r="Q1777" t="s">
        <v>8342</v>
      </c>
      <c r="R1777" t="s">
        <v>8343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7">
        <f t="shared" si="109"/>
        <v>83.75</v>
      </c>
      <c r="Q1778" t="s">
        <v>8342</v>
      </c>
      <c r="R1778" t="s">
        <v>8343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7">
        <f t="shared" si="109"/>
        <v>65.099999999999994</v>
      </c>
      <c r="Q1779" t="s">
        <v>8342</v>
      </c>
      <c r="R1779" t="s">
        <v>8343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7">
        <f t="shared" si="109"/>
        <v>66.333333333333329</v>
      </c>
      <c r="Q1780" t="s">
        <v>8342</v>
      </c>
      <c r="R1780" t="s">
        <v>8343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37</v>
      </c>
      <c r="P1781" s="7">
        <f t="shared" si="109"/>
        <v>104.89473684210526</v>
      </c>
      <c r="Q1781" t="s">
        <v>8342</v>
      </c>
      <c r="R1781" t="s">
        <v>8343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7">
        <f t="shared" si="109"/>
        <v>78.440789473684205</v>
      </c>
      <c r="Q1782" t="s">
        <v>8342</v>
      </c>
      <c r="R1782" t="s">
        <v>8343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7">
        <f t="shared" si="109"/>
        <v>59.041666666666664</v>
      </c>
      <c r="Q1783" t="s">
        <v>8342</v>
      </c>
      <c r="R1783" t="s">
        <v>8343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16</v>
      </c>
      <c r="P1784" s="7">
        <f t="shared" si="109"/>
        <v>71.34210526315789</v>
      </c>
      <c r="Q1784" t="s">
        <v>8342</v>
      </c>
      <c r="R1784" t="s">
        <v>8343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7">
        <f t="shared" si="109"/>
        <v>51.227027027027027</v>
      </c>
      <c r="Q1785" t="s">
        <v>8342</v>
      </c>
      <c r="R1785" t="s">
        <v>8343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7">
        <f t="shared" si="109"/>
        <v>60.242424242424242</v>
      </c>
      <c r="Q1786" t="s">
        <v>8342</v>
      </c>
      <c r="R1786" t="s">
        <v>8343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21</v>
      </c>
      <c r="P1787" s="7">
        <f t="shared" si="109"/>
        <v>44.935185185185183</v>
      </c>
      <c r="Q1787" t="s">
        <v>8342</v>
      </c>
      <c r="R1787" t="s">
        <v>8343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7">
        <f t="shared" si="109"/>
        <v>31.206896551724139</v>
      </c>
      <c r="Q1788" t="s">
        <v>8342</v>
      </c>
      <c r="R1788" t="s">
        <v>8343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16</v>
      </c>
      <c r="P1789" s="7">
        <f t="shared" si="109"/>
        <v>63.875</v>
      </c>
      <c r="Q1789" t="s">
        <v>8342</v>
      </c>
      <c r="R1789" t="s">
        <v>8343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2</v>
      </c>
      <c r="P1790" s="7">
        <f t="shared" si="109"/>
        <v>19</v>
      </c>
      <c r="Q1790" t="s">
        <v>8342</v>
      </c>
      <c r="R1790" t="s">
        <v>8343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7">
        <f t="shared" si="109"/>
        <v>10</v>
      </c>
      <c r="Q1791" t="s">
        <v>8342</v>
      </c>
      <c r="R1791" t="s">
        <v>8343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7">
        <f t="shared" si="109"/>
        <v>109.06666666666666</v>
      </c>
      <c r="Q1792" t="s">
        <v>8342</v>
      </c>
      <c r="R1792" t="s">
        <v>8343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7">
        <f t="shared" si="109"/>
        <v>26.75</v>
      </c>
      <c r="Q1793" t="s">
        <v>8342</v>
      </c>
      <c r="R1793" t="s">
        <v>8343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62</v>
      </c>
      <c r="P1794" s="7">
        <f t="shared" si="109"/>
        <v>109.93525179856115</v>
      </c>
      <c r="Q1794" t="s">
        <v>8342</v>
      </c>
      <c r="R1794" t="s">
        <v>8343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ROUNDUP(100*(E1795/D1795),0)</f>
        <v>2</v>
      </c>
      <c r="P1795" s="7">
        <f t="shared" ref="P1795:P1858" si="113">E1795/L1795</f>
        <v>20</v>
      </c>
      <c r="Q1795" t="s">
        <v>8342</v>
      </c>
      <c r="R1795" t="s">
        <v>8343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12</v>
      </c>
      <c r="P1796" s="7">
        <f t="shared" si="113"/>
        <v>55.388888888888886</v>
      </c>
      <c r="Q1796" t="s">
        <v>8342</v>
      </c>
      <c r="R1796" t="s">
        <v>8343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7">
        <f t="shared" si="113"/>
        <v>133.90123456790124</v>
      </c>
      <c r="Q1797" t="s">
        <v>8342</v>
      </c>
      <c r="R1797" t="s">
        <v>8343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23</v>
      </c>
      <c r="P1798" s="7">
        <f t="shared" si="113"/>
        <v>48.720930232558139</v>
      </c>
      <c r="Q1798" t="s">
        <v>8342</v>
      </c>
      <c r="R1798" t="s">
        <v>8343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7">
        <f t="shared" si="113"/>
        <v>48.25</v>
      </c>
      <c r="Q1799" t="s">
        <v>8342</v>
      </c>
      <c r="R1799" t="s">
        <v>8343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7">
        <f t="shared" si="113"/>
        <v>58.972972972972975</v>
      </c>
      <c r="Q1800" t="s">
        <v>8342</v>
      </c>
      <c r="R1800" t="s">
        <v>8343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7">
        <f t="shared" si="113"/>
        <v>11.638333333333334</v>
      </c>
      <c r="Q1801" t="s">
        <v>8342</v>
      </c>
      <c r="R1801" t="s">
        <v>8343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21</v>
      </c>
      <c r="P1802" s="7">
        <f t="shared" si="113"/>
        <v>83.716814159292042</v>
      </c>
      <c r="Q1802" t="s">
        <v>8342</v>
      </c>
      <c r="R1802" t="s">
        <v>8343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7">
        <f t="shared" si="113"/>
        <v>63.648648648648646</v>
      </c>
      <c r="Q1803" t="s">
        <v>8342</v>
      </c>
      <c r="R1803" t="s">
        <v>8343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49</v>
      </c>
      <c r="P1804" s="7">
        <f t="shared" si="113"/>
        <v>94.277777777777771</v>
      </c>
      <c r="Q1804" t="s">
        <v>8342</v>
      </c>
      <c r="R1804" t="s">
        <v>8343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7">
        <f t="shared" si="113"/>
        <v>71.86666666666666</v>
      </c>
      <c r="Q1805" t="s">
        <v>8342</v>
      </c>
      <c r="R1805" t="s">
        <v>8343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36</v>
      </c>
      <c r="P1806" s="7">
        <f t="shared" si="113"/>
        <v>104.84615384615384</v>
      </c>
      <c r="Q1806" t="s">
        <v>8342</v>
      </c>
      <c r="R1806" t="s">
        <v>8343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37</v>
      </c>
      <c r="P1807" s="7">
        <f t="shared" si="113"/>
        <v>67.139344262295083</v>
      </c>
      <c r="Q1807" t="s">
        <v>8342</v>
      </c>
      <c r="R1807" t="s">
        <v>8343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7">
        <f t="shared" si="113"/>
        <v>73.875</v>
      </c>
      <c r="Q1808" t="s">
        <v>8342</v>
      </c>
      <c r="R1808" t="s">
        <v>8343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12</v>
      </c>
      <c r="P1809" s="7">
        <f t="shared" si="113"/>
        <v>69.125</v>
      </c>
      <c r="Q1809" t="s">
        <v>8342</v>
      </c>
      <c r="R1809" t="s">
        <v>8343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42</v>
      </c>
      <c r="P1810" s="7">
        <f t="shared" si="113"/>
        <v>120.77083333333333</v>
      </c>
      <c r="Q1810" t="s">
        <v>8342</v>
      </c>
      <c r="R1810" t="s">
        <v>8343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7">
        <f t="shared" si="113"/>
        <v>42.222222222222221</v>
      </c>
      <c r="Q1811" t="s">
        <v>8342</v>
      </c>
      <c r="R1811" t="s">
        <v>8343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4</v>
      </c>
      <c r="P1812" s="7">
        <f t="shared" si="113"/>
        <v>7.5</v>
      </c>
      <c r="Q1812" t="s">
        <v>8342</v>
      </c>
      <c r="R1812" t="s">
        <v>8343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1</v>
      </c>
      <c r="P1813" s="7">
        <f t="shared" si="113"/>
        <v>1.5384615384615385</v>
      </c>
      <c r="Q1813" t="s">
        <v>8342</v>
      </c>
      <c r="R1813" t="s">
        <v>8343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14</v>
      </c>
      <c r="P1814" s="7">
        <f t="shared" si="113"/>
        <v>37.608695652173914</v>
      </c>
      <c r="Q1814" t="s">
        <v>8342</v>
      </c>
      <c r="R1814" t="s">
        <v>8343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7" t="e">
        <f t="shared" si="113"/>
        <v>#DIV/0!</v>
      </c>
      <c r="Q1815" t="s">
        <v>8342</v>
      </c>
      <c r="R1815" t="s">
        <v>8343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50</v>
      </c>
      <c r="P1816" s="7">
        <f t="shared" si="113"/>
        <v>42.157142857142858</v>
      </c>
      <c r="Q1816" t="s">
        <v>8342</v>
      </c>
      <c r="R1816" t="s">
        <v>8343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7" t="e">
        <f t="shared" si="113"/>
        <v>#DIV/0!</v>
      </c>
      <c r="Q1817" t="s">
        <v>8342</v>
      </c>
      <c r="R1817" t="s">
        <v>8343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3</v>
      </c>
      <c r="P1818" s="7">
        <f t="shared" si="113"/>
        <v>84.833333333333329</v>
      </c>
      <c r="Q1818" t="s">
        <v>8342</v>
      </c>
      <c r="R1818" t="s">
        <v>8343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53</v>
      </c>
      <c r="P1819" s="7">
        <f t="shared" si="113"/>
        <v>94.19</v>
      </c>
      <c r="Q1819" t="s">
        <v>8342</v>
      </c>
      <c r="R1819" t="s">
        <v>8343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7" t="e">
        <f t="shared" si="113"/>
        <v>#DIV/0!</v>
      </c>
      <c r="Q1820" t="s">
        <v>8342</v>
      </c>
      <c r="R1820" t="s">
        <v>8343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3</v>
      </c>
      <c r="P1821" s="7">
        <f t="shared" si="113"/>
        <v>6.25</v>
      </c>
      <c r="Q1821" t="s">
        <v>8342</v>
      </c>
      <c r="R1821" t="s">
        <v>8343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7">
        <f t="shared" si="113"/>
        <v>213.375</v>
      </c>
      <c r="Q1822" t="s">
        <v>8342</v>
      </c>
      <c r="R1822" t="s">
        <v>8343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7">
        <f t="shared" si="113"/>
        <v>59.162280701754383</v>
      </c>
      <c r="Q1823" t="s">
        <v>8322</v>
      </c>
      <c r="R1823" t="s">
        <v>8309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7">
        <f t="shared" si="113"/>
        <v>27.272727272727273</v>
      </c>
      <c r="Q1824" t="s">
        <v>8322</v>
      </c>
      <c r="R1824" t="s">
        <v>8309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7">
        <f t="shared" si="113"/>
        <v>24.575757575757574</v>
      </c>
      <c r="Q1825" t="s">
        <v>8322</v>
      </c>
      <c r="R1825" t="s">
        <v>8309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101</v>
      </c>
      <c r="P1826" s="7">
        <f t="shared" si="113"/>
        <v>75.05</v>
      </c>
      <c r="Q1826" t="s">
        <v>8322</v>
      </c>
      <c r="R1826" t="s">
        <v>8309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106</v>
      </c>
      <c r="P1827" s="7">
        <f t="shared" si="113"/>
        <v>42.02</v>
      </c>
      <c r="Q1827" t="s">
        <v>8322</v>
      </c>
      <c r="R1827" t="s">
        <v>8309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7">
        <f t="shared" si="113"/>
        <v>53.157894736842103</v>
      </c>
      <c r="Q1828" t="s">
        <v>8322</v>
      </c>
      <c r="R1828" t="s">
        <v>8309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7">
        <f t="shared" si="113"/>
        <v>83.885416666666671</v>
      </c>
      <c r="Q1829" t="s">
        <v>8322</v>
      </c>
      <c r="R1829" t="s">
        <v>8309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101</v>
      </c>
      <c r="P1830" s="7">
        <f t="shared" si="113"/>
        <v>417.33333333333331</v>
      </c>
      <c r="Q1830" t="s">
        <v>8322</v>
      </c>
      <c r="R1830" t="s">
        <v>8309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7">
        <f t="shared" si="113"/>
        <v>75.765151515151516</v>
      </c>
      <c r="Q1831" t="s">
        <v>8322</v>
      </c>
      <c r="R1831" t="s">
        <v>8309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7">
        <f t="shared" si="113"/>
        <v>67.389380530973455</v>
      </c>
      <c r="Q1832" t="s">
        <v>8322</v>
      </c>
      <c r="R1832" t="s">
        <v>8309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7">
        <f t="shared" si="113"/>
        <v>73.571428571428569</v>
      </c>
      <c r="Q1833" t="s">
        <v>8322</v>
      </c>
      <c r="R1833" t="s">
        <v>8309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7">
        <f t="shared" si="113"/>
        <v>25</v>
      </c>
      <c r="Q1834" t="s">
        <v>8322</v>
      </c>
      <c r="R1834" t="s">
        <v>8309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7">
        <f t="shared" si="113"/>
        <v>42</v>
      </c>
      <c r="Q1835" t="s">
        <v>8322</v>
      </c>
      <c r="R1835" t="s">
        <v>8309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119</v>
      </c>
      <c r="P1836" s="7">
        <f t="shared" si="113"/>
        <v>131.16666666666666</v>
      </c>
      <c r="Q1836" t="s">
        <v>8322</v>
      </c>
      <c r="R1836" t="s">
        <v>8309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7">
        <f t="shared" si="113"/>
        <v>47.272727272727273</v>
      </c>
      <c r="Q1837" t="s">
        <v>8322</v>
      </c>
      <c r="R1837" t="s">
        <v>8309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201</v>
      </c>
      <c r="P1838" s="7">
        <f t="shared" si="113"/>
        <v>182.12727272727273</v>
      </c>
      <c r="Q1838" t="s">
        <v>8322</v>
      </c>
      <c r="R1838" t="s">
        <v>8309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7">
        <f t="shared" si="113"/>
        <v>61.366666666666667</v>
      </c>
      <c r="Q1839" t="s">
        <v>8322</v>
      </c>
      <c r="R1839" t="s">
        <v>8309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101</v>
      </c>
      <c r="P1840" s="7">
        <f t="shared" si="113"/>
        <v>35.767499999999998</v>
      </c>
      <c r="Q1840" t="s">
        <v>8322</v>
      </c>
      <c r="R1840" t="s">
        <v>8309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206</v>
      </c>
      <c r="P1841" s="7">
        <f t="shared" si="113"/>
        <v>45.62222222222222</v>
      </c>
      <c r="Q1841" t="s">
        <v>8322</v>
      </c>
      <c r="R1841" t="s">
        <v>8309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7">
        <f t="shared" si="113"/>
        <v>75.384615384615387</v>
      </c>
      <c r="Q1842" t="s">
        <v>8322</v>
      </c>
      <c r="R1842" t="s">
        <v>8309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7">
        <f t="shared" si="113"/>
        <v>50.875</v>
      </c>
      <c r="Q1843" t="s">
        <v>8322</v>
      </c>
      <c r="R1843" t="s">
        <v>8309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126</v>
      </c>
      <c r="P1844" s="7">
        <f t="shared" si="113"/>
        <v>119.28571428571429</v>
      </c>
      <c r="Q1844" t="s">
        <v>8322</v>
      </c>
      <c r="R1844" t="s">
        <v>8309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125</v>
      </c>
      <c r="P1845" s="7">
        <f t="shared" si="113"/>
        <v>92.541865671641801</v>
      </c>
      <c r="Q1845" t="s">
        <v>8322</v>
      </c>
      <c r="R1845" t="s">
        <v>8309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102</v>
      </c>
      <c r="P1846" s="7">
        <f t="shared" si="113"/>
        <v>76.05</v>
      </c>
      <c r="Q1846" t="s">
        <v>8322</v>
      </c>
      <c r="R1846" t="s">
        <v>8309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7">
        <f t="shared" si="113"/>
        <v>52.631578947368418</v>
      </c>
      <c r="Q1847" t="s">
        <v>8322</v>
      </c>
      <c r="R1847" t="s">
        <v>8309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7">
        <f t="shared" si="113"/>
        <v>98.990430622009569</v>
      </c>
      <c r="Q1848" t="s">
        <v>8322</v>
      </c>
      <c r="R1848" t="s">
        <v>8309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7">
        <f t="shared" si="113"/>
        <v>79.526315789473685</v>
      </c>
      <c r="Q1849" t="s">
        <v>8322</v>
      </c>
      <c r="R1849" t="s">
        <v>8309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108</v>
      </c>
      <c r="P1850" s="7">
        <f t="shared" si="113"/>
        <v>134.20833333333334</v>
      </c>
      <c r="Q1850" t="s">
        <v>8322</v>
      </c>
      <c r="R1850" t="s">
        <v>8309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101</v>
      </c>
      <c r="P1851" s="7">
        <f t="shared" si="113"/>
        <v>37.625</v>
      </c>
      <c r="Q1851" t="s">
        <v>8322</v>
      </c>
      <c r="R1851" t="s">
        <v>8309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7">
        <f t="shared" si="113"/>
        <v>51.044692737430168</v>
      </c>
      <c r="Q1852" t="s">
        <v>8322</v>
      </c>
      <c r="R1852" t="s">
        <v>8309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101</v>
      </c>
      <c r="P1853" s="7">
        <f t="shared" si="113"/>
        <v>50.03846153846154</v>
      </c>
      <c r="Q1853" t="s">
        <v>8322</v>
      </c>
      <c r="R1853" t="s">
        <v>8309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7">
        <f t="shared" si="113"/>
        <v>133.93129770992365</v>
      </c>
      <c r="Q1854" t="s">
        <v>8322</v>
      </c>
      <c r="R1854" t="s">
        <v>8309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7">
        <f t="shared" si="113"/>
        <v>58.214285714285715</v>
      </c>
      <c r="Q1855" t="s">
        <v>8322</v>
      </c>
      <c r="R1855" t="s">
        <v>8309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103</v>
      </c>
      <c r="P1856" s="7">
        <f t="shared" si="113"/>
        <v>88.037643678160919</v>
      </c>
      <c r="Q1856" t="s">
        <v>8322</v>
      </c>
      <c r="R1856" t="s">
        <v>8309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155</v>
      </c>
      <c r="P1857" s="7">
        <f t="shared" si="113"/>
        <v>70.576753926701571</v>
      </c>
      <c r="Q1857" t="s">
        <v>8322</v>
      </c>
      <c r="R1857" t="s">
        <v>8309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102</v>
      </c>
      <c r="P1858" s="7">
        <f t="shared" si="113"/>
        <v>53.289473684210527</v>
      </c>
      <c r="Q1858" t="s">
        <v>8322</v>
      </c>
      <c r="R1858" t="s">
        <v>8309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ROUNDUP(100*(E1859/D1859),0)</f>
        <v>100</v>
      </c>
      <c r="P1859" s="7">
        <f t="shared" ref="P1859:P1922" si="117">E1859/L1859</f>
        <v>136.36363636363637</v>
      </c>
      <c r="Q1859" t="s">
        <v>8322</v>
      </c>
      <c r="R1859" t="s">
        <v>8309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7">
        <f t="shared" si="117"/>
        <v>40.547315436241611</v>
      </c>
      <c r="Q1860" t="s">
        <v>8322</v>
      </c>
      <c r="R1860" t="s">
        <v>8309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7">
        <f t="shared" si="117"/>
        <v>70.625</v>
      </c>
      <c r="Q1861" t="s">
        <v>8322</v>
      </c>
      <c r="R1861" t="s">
        <v>8309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134</v>
      </c>
      <c r="P1862" s="7">
        <f t="shared" si="117"/>
        <v>52.684210526315788</v>
      </c>
      <c r="Q1862" t="s">
        <v>8322</v>
      </c>
      <c r="R1862" t="s">
        <v>8309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7" t="e">
        <f t="shared" si="117"/>
        <v>#DIV/0!</v>
      </c>
      <c r="Q1863" t="s">
        <v>8324</v>
      </c>
      <c r="R1863" t="s">
        <v>8315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9</v>
      </c>
      <c r="P1864" s="7">
        <f t="shared" si="117"/>
        <v>90.9375</v>
      </c>
      <c r="Q1864" t="s">
        <v>8324</v>
      </c>
      <c r="R1864" t="s">
        <v>8315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1</v>
      </c>
      <c r="P1865" s="7">
        <f t="shared" si="117"/>
        <v>5</v>
      </c>
      <c r="Q1865" t="s">
        <v>8324</v>
      </c>
      <c r="R1865" t="s">
        <v>8315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7">
        <f t="shared" si="117"/>
        <v>58.083333333333336</v>
      </c>
      <c r="Q1866" t="s">
        <v>8324</v>
      </c>
      <c r="R1866" t="s">
        <v>8315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1</v>
      </c>
      <c r="P1867" s="7">
        <f t="shared" si="117"/>
        <v>2</v>
      </c>
      <c r="Q1867" t="s">
        <v>8324</v>
      </c>
      <c r="R1867" t="s">
        <v>8315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7">
        <f t="shared" si="117"/>
        <v>62.5</v>
      </c>
      <c r="Q1868" t="s">
        <v>8324</v>
      </c>
      <c r="R1868" t="s">
        <v>8315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1</v>
      </c>
      <c r="P1869" s="7">
        <f t="shared" si="117"/>
        <v>10</v>
      </c>
      <c r="Q1869" t="s">
        <v>8324</v>
      </c>
      <c r="R1869" t="s">
        <v>8315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7">
        <f t="shared" si="117"/>
        <v>71.588235294117652</v>
      </c>
      <c r="Q1870" t="s">
        <v>8324</v>
      </c>
      <c r="R1870" t="s">
        <v>8315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7" t="e">
        <f t="shared" si="117"/>
        <v>#DIV/0!</v>
      </c>
      <c r="Q1871" t="s">
        <v>8324</v>
      </c>
      <c r="R1871" t="s">
        <v>8315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11</v>
      </c>
      <c r="P1872" s="7">
        <f t="shared" si="117"/>
        <v>32.81818181818182</v>
      </c>
      <c r="Q1872" t="s">
        <v>8324</v>
      </c>
      <c r="R1872" t="s">
        <v>8315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7">
        <f t="shared" si="117"/>
        <v>49.11578947368421</v>
      </c>
      <c r="Q1873" t="s">
        <v>8324</v>
      </c>
      <c r="R1873" t="s">
        <v>8315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2</v>
      </c>
      <c r="P1874" s="7">
        <f t="shared" si="117"/>
        <v>16.307692307692307</v>
      </c>
      <c r="Q1874" t="s">
        <v>8324</v>
      </c>
      <c r="R1874" t="s">
        <v>8315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1</v>
      </c>
      <c r="P1875" s="7">
        <f t="shared" si="117"/>
        <v>18</v>
      </c>
      <c r="Q1875" t="s">
        <v>8324</v>
      </c>
      <c r="R1875" t="s">
        <v>8315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</v>
      </c>
      <c r="P1876" s="7">
        <f t="shared" si="117"/>
        <v>13</v>
      </c>
      <c r="Q1876" t="s">
        <v>8324</v>
      </c>
      <c r="R1876" t="s">
        <v>8315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7">
        <f t="shared" si="117"/>
        <v>17</v>
      </c>
      <c r="Q1877" t="s">
        <v>8324</v>
      </c>
      <c r="R1877" t="s">
        <v>8315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7" t="e">
        <f t="shared" si="117"/>
        <v>#DIV/0!</v>
      </c>
      <c r="Q1878" t="s">
        <v>8324</v>
      </c>
      <c r="R1878" t="s">
        <v>8315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7" t="e">
        <f t="shared" si="117"/>
        <v>#DIV/0!</v>
      </c>
      <c r="Q1879" t="s">
        <v>8324</v>
      </c>
      <c r="R1879" t="s">
        <v>8315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7" t="e">
        <f t="shared" si="117"/>
        <v>#DIV/0!</v>
      </c>
      <c r="Q1880" t="s">
        <v>8324</v>
      </c>
      <c r="R1880" t="s">
        <v>8315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1</v>
      </c>
      <c r="P1881" s="7">
        <f t="shared" si="117"/>
        <v>3</v>
      </c>
      <c r="Q1881" t="s">
        <v>8324</v>
      </c>
      <c r="R1881" t="s">
        <v>8315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21</v>
      </c>
      <c r="P1882" s="7">
        <f t="shared" si="117"/>
        <v>41.833333333333336</v>
      </c>
      <c r="Q1882" t="s">
        <v>8324</v>
      </c>
      <c r="R1882" t="s">
        <v>8315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7">
        <f t="shared" si="117"/>
        <v>49.338428571428572</v>
      </c>
      <c r="Q1883" t="s">
        <v>8322</v>
      </c>
      <c r="R1883" t="s">
        <v>8312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7">
        <f t="shared" si="117"/>
        <v>41.728395061728392</v>
      </c>
      <c r="Q1884" t="s">
        <v>8322</v>
      </c>
      <c r="R1884" t="s">
        <v>8312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7">
        <f t="shared" si="117"/>
        <v>32.71875</v>
      </c>
      <c r="Q1885" t="s">
        <v>8322</v>
      </c>
      <c r="R1885" t="s">
        <v>8312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136</v>
      </c>
      <c r="P1886" s="7">
        <f t="shared" si="117"/>
        <v>51.96153846153846</v>
      </c>
      <c r="Q1886" t="s">
        <v>8322</v>
      </c>
      <c r="R1886" t="s">
        <v>8312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117</v>
      </c>
      <c r="P1887" s="7">
        <f t="shared" si="117"/>
        <v>50.685714285714283</v>
      </c>
      <c r="Q1887" t="s">
        <v>8322</v>
      </c>
      <c r="R1887" t="s">
        <v>8312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103</v>
      </c>
      <c r="P1888" s="7">
        <f t="shared" si="117"/>
        <v>42.241379310344826</v>
      </c>
      <c r="Q1888" t="s">
        <v>8322</v>
      </c>
      <c r="R1888" t="s">
        <v>8312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112</v>
      </c>
      <c r="P1889" s="7">
        <f t="shared" si="117"/>
        <v>416.875</v>
      </c>
      <c r="Q1889" t="s">
        <v>8322</v>
      </c>
      <c r="R1889" t="s">
        <v>8312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167</v>
      </c>
      <c r="P1890" s="7">
        <f t="shared" si="117"/>
        <v>46.651685393258425</v>
      </c>
      <c r="Q1890" t="s">
        <v>8322</v>
      </c>
      <c r="R1890" t="s">
        <v>8312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7">
        <f t="shared" si="117"/>
        <v>48.454545454545453</v>
      </c>
      <c r="Q1891" t="s">
        <v>8322</v>
      </c>
      <c r="R1891" t="s">
        <v>8312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7">
        <f t="shared" si="117"/>
        <v>70.5289837398374</v>
      </c>
      <c r="Q1892" t="s">
        <v>8322</v>
      </c>
      <c r="R1892" t="s">
        <v>8312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7">
        <f t="shared" si="117"/>
        <v>87.958333333333329</v>
      </c>
      <c r="Q1893" t="s">
        <v>8322</v>
      </c>
      <c r="R1893" t="s">
        <v>8312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7">
        <f t="shared" si="117"/>
        <v>26.26923076923077</v>
      </c>
      <c r="Q1894" t="s">
        <v>8322</v>
      </c>
      <c r="R1894" t="s">
        <v>8312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7">
        <f t="shared" si="117"/>
        <v>57.777777777777779</v>
      </c>
      <c r="Q1895" t="s">
        <v>8322</v>
      </c>
      <c r="R1895" t="s">
        <v>8312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7">
        <f t="shared" si="117"/>
        <v>57.25</v>
      </c>
      <c r="Q1896" t="s">
        <v>8322</v>
      </c>
      <c r="R1896" t="s">
        <v>8312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7">
        <f t="shared" si="117"/>
        <v>196.34042553191489</v>
      </c>
      <c r="Q1897" t="s">
        <v>8322</v>
      </c>
      <c r="R1897" t="s">
        <v>8312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7">
        <f t="shared" si="117"/>
        <v>43</v>
      </c>
      <c r="Q1898" t="s">
        <v>8322</v>
      </c>
      <c r="R1898" t="s">
        <v>8312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103</v>
      </c>
      <c r="P1899" s="7">
        <f t="shared" si="117"/>
        <v>35.551912568306008</v>
      </c>
      <c r="Q1899" t="s">
        <v>8322</v>
      </c>
      <c r="R1899" t="s">
        <v>8312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7">
        <f t="shared" si="117"/>
        <v>68.80952380952381</v>
      </c>
      <c r="Q1900" t="s">
        <v>8322</v>
      </c>
      <c r="R1900" t="s">
        <v>8312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134</v>
      </c>
      <c r="P1901" s="7">
        <f t="shared" si="117"/>
        <v>28.571428571428573</v>
      </c>
      <c r="Q1901" t="s">
        <v>8322</v>
      </c>
      <c r="R1901" t="s">
        <v>8312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110</v>
      </c>
      <c r="P1902" s="7">
        <f t="shared" si="117"/>
        <v>50.631666666666668</v>
      </c>
      <c r="Q1902" t="s">
        <v>8322</v>
      </c>
      <c r="R1902" t="s">
        <v>8312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7">
        <f t="shared" si="117"/>
        <v>106.8</v>
      </c>
      <c r="Q1903" t="s">
        <v>8334</v>
      </c>
      <c r="R1903" t="s">
        <v>8349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2</v>
      </c>
      <c r="P1904" s="7">
        <f t="shared" si="117"/>
        <v>4</v>
      </c>
      <c r="Q1904" t="s">
        <v>8334</v>
      </c>
      <c r="R1904" t="s">
        <v>8349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7">
        <f t="shared" si="117"/>
        <v>34.097560975609753</v>
      </c>
      <c r="Q1905" t="s">
        <v>8334</v>
      </c>
      <c r="R1905" t="s">
        <v>8349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1</v>
      </c>
      <c r="P1906" s="7">
        <f t="shared" si="117"/>
        <v>25</v>
      </c>
      <c r="Q1906" t="s">
        <v>8334</v>
      </c>
      <c r="R1906" t="s">
        <v>8349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1</v>
      </c>
      <c r="P1907" s="7">
        <f t="shared" si="117"/>
        <v>10.5</v>
      </c>
      <c r="Q1907" t="s">
        <v>8334</v>
      </c>
      <c r="R1907" t="s">
        <v>8349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7">
        <f t="shared" si="117"/>
        <v>215.95959595959596</v>
      </c>
      <c r="Q1908" t="s">
        <v>8334</v>
      </c>
      <c r="R1908" t="s">
        <v>8349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1</v>
      </c>
      <c r="P1909" s="7">
        <f t="shared" si="117"/>
        <v>21.25</v>
      </c>
      <c r="Q1909" t="s">
        <v>8334</v>
      </c>
      <c r="R1909" t="s">
        <v>8349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7">
        <f t="shared" si="117"/>
        <v>108.25</v>
      </c>
      <c r="Q1910" t="s">
        <v>8334</v>
      </c>
      <c r="R1910" t="s">
        <v>8349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15</v>
      </c>
      <c r="P1911" s="7">
        <f t="shared" si="117"/>
        <v>129.97368421052633</v>
      </c>
      <c r="Q1911" t="s">
        <v>8334</v>
      </c>
      <c r="R1911" t="s">
        <v>8349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40</v>
      </c>
      <c r="P1912" s="7">
        <f t="shared" si="117"/>
        <v>117.49473684210527</v>
      </c>
      <c r="Q1912" t="s">
        <v>8334</v>
      </c>
      <c r="R1912" t="s">
        <v>8349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1</v>
      </c>
      <c r="P1913" s="7">
        <f t="shared" si="117"/>
        <v>10</v>
      </c>
      <c r="Q1913" t="s">
        <v>8334</v>
      </c>
      <c r="R1913" t="s">
        <v>8349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60</v>
      </c>
      <c r="P1914" s="7">
        <f t="shared" si="117"/>
        <v>70.595238095238102</v>
      </c>
      <c r="Q1914" t="s">
        <v>8334</v>
      </c>
      <c r="R1914" t="s">
        <v>8349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2</v>
      </c>
      <c r="P1915" s="7">
        <f t="shared" si="117"/>
        <v>24.5</v>
      </c>
      <c r="Q1915" t="s">
        <v>8334</v>
      </c>
      <c r="R1915" t="s">
        <v>8349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10</v>
      </c>
      <c r="P1916" s="7">
        <f t="shared" si="117"/>
        <v>30</v>
      </c>
      <c r="Q1916" t="s">
        <v>8334</v>
      </c>
      <c r="R1916" t="s">
        <v>8349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7">
        <f t="shared" si="117"/>
        <v>2</v>
      </c>
      <c r="Q1917" t="s">
        <v>8334</v>
      </c>
      <c r="R1917" t="s">
        <v>8349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7">
        <f t="shared" si="117"/>
        <v>17</v>
      </c>
      <c r="Q1918" t="s">
        <v>8334</v>
      </c>
      <c r="R1918" t="s">
        <v>8349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7">
        <f t="shared" si="117"/>
        <v>2928.9285714285716</v>
      </c>
      <c r="Q1919" t="s">
        <v>8334</v>
      </c>
      <c r="R1919" t="s">
        <v>8349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2</v>
      </c>
      <c r="P1920" s="7">
        <f t="shared" si="117"/>
        <v>28.888888888888889</v>
      </c>
      <c r="Q1920" t="s">
        <v>8334</v>
      </c>
      <c r="R1920" t="s">
        <v>8349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48</v>
      </c>
      <c r="P1921" s="7">
        <f t="shared" si="117"/>
        <v>29.625</v>
      </c>
      <c r="Q1921" t="s">
        <v>8334</v>
      </c>
      <c r="R1921" t="s">
        <v>8349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44</v>
      </c>
      <c r="P1922" s="7">
        <f t="shared" si="117"/>
        <v>40.980952380952381</v>
      </c>
      <c r="Q1922" t="s">
        <v>8334</v>
      </c>
      <c r="R1922" t="s">
        <v>8349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ROUNDUP(100*(E1923/D1923),0)</f>
        <v>137</v>
      </c>
      <c r="P1923" s="7">
        <f t="shared" ref="P1923:P1986" si="121">E1923/L1923</f>
        <v>54</v>
      </c>
      <c r="Q1923" t="s">
        <v>8322</v>
      </c>
      <c r="R1923" t="s">
        <v>8312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7">
        <f t="shared" si="121"/>
        <v>36.109375</v>
      </c>
      <c r="Q1924" t="s">
        <v>8322</v>
      </c>
      <c r="R1924" t="s">
        <v>8312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7">
        <f t="shared" si="121"/>
        <v>23.153846153846153</v>
      </c>
      <c r="Q1925" t="s">
        <v>8322</v>
      </c>
      <c r="R1925" t="s">
        <v>8312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115</v>
      </c>
      <c r="P1926" s="7">
        <f t="shared" si="121"/>
        <v>104</v>
      </c>
      <c r="Q1926" t="s">
        <v>8322</v>
      </c>
      <c r="R1926" t="s">
        <v>8312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111</v>
      </c>
      <c r="P1927" s="7">
        <f t="shared" si="121"/>
        <v>31.826923076923077</v>
      </c>
      <c r="Q1927" t="s">
        <v>8322</v>
      </c>
      <c r="R1927" t="s">
        <v>8312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196</v>
      </c>
      <c r="P1928" s="7">
        <f t="shared" si="121"/>
        <v>27.3896261682243</v>
      </c>
      <c r="Q1928" t="s">
        <v>8322</v>
      </c>
      <c r="R1928" t="s">
        <v>8312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104</v>
      </c>
      <c r="P1929" s="7">
        <f t="shared" si="121"/>
        <v>56.363636363636367</v>
      </c>
      <c r="Q1929" t="s">
        <v>8322</v>
      </c>
      <c r="R1929" t="s">
        <v>8312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104</v>
      </c>
      <c r="P1930" s="7">
        <f t="shared" si="121"/>
        <v>77.352941176470594</v>
      </c>
      <c r="Q1930" t="s">
        <v>8322</v>
      </c>
      <c r="R1930" t="s">
        <v>8312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101</v>
      </c>
      <c r="P1931" s="7">
        <f t="shared" si="121"/>
        <v>42.8</v>
      </c>
      <c r="Q1931" t="s">
        <v>8322</v>
      </c>
      <c r="R1931" t="s">
        <v>8312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7">
        <f t="shared" si="121"/>
        <v>48.846153846153847</v>
      </c>
      <c r="Q1932" t="s">
        <v>8322</v>
      </c>
      <c r="R1932" t="s">
        <v>8312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7">
        <f t="shared" si="121"/>
        <v>48.240400000000001</v>
      </c>
      <c r="Q1933" t="s">
        <v>8322</v>
      </c>
      <c r="R1933" t="s">
        <v>8312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7">
        <f t="shared" si="121"/>
        <v>70.212500000000006</v>
      </c>
      <c r="Q1934" t="s">
        <v>8322</v>
      </c>
      <c r="R1934" t="s">
        <v>8312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173</v>
      </c>
      <c r="P1935" s="7">
        <f t="shared" si="121"/>
        <v>94.054545454545448</v>
      </c>
      <c r="Q1935" t="s">
        <v>8322</v>
      </c>
      <c r="R1935" t="s">
        <v>8312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7">
        <f t="shared" si="121"/>
        <v>80.272727272727266</v>
      </c>
      <c r="Q1936" t="s">
        <v>8322</v>
      </c>
      <c r="R1936" t="s">
        <v>8312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109</v>
      </c>
      <c r="P1937" s="7">
        <f t="shared" si="121"/>
        <v>54.2</v>
      </c>
      <c r="Q1937" t="s">
        <v>8322</v>
      </c>
      <c r="R1937" t="s">
        <v>8312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7">
        <f t="shared" si="121"/>
        <v>60.26903448275862</v>
      </c>
      <c r="Q1938" t="s">
        <v>8322</v>
      </c>
      <c r="R1938" t="s">
        <v>8312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188</v>
      </c>
      <c r="P1939" s="7">
        <f t="shared" si="121"/>
        <v>38.740344827586206</v>
      </c>
      <c r="Q1939" t="s">
        <v>8322</v>
      </c>
      <c r="R1939" t="s">
        <v>8312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7">
        <f t="shared" si="121"/>
        <v>152.54385964912279</v>
      </c>
      <c r="Q1940" t="s">
        <v>8322</v>
      </c>
      <c r="R1940" t="s">
        <v>8312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7">
        <f t="shared" si="121"/>
        <v>115.3125</v>
      </c>
      <c r="Q1941" t="s">
        <v>8322</v>
      </c>
      <c r="R1941" t="s">
        <v>8312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7">
        <f t="shared" si="121"/>
        <v>35.838709677419352</v>
      </c>
      <c r="Q1942" t="s">
        <v>8322</v>
      </c>
      <c r="R1942" t="s">
        <v>8312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127</v>
      </c>
      <c r="P1943" s="7">
        <f t="shared" si="121"/>
        <v>64.570118779438872</v>
      </c>
      <c r="Q1943" t="s">
        <v>8334</v>
      </c>
      <c r="R1943" t="s">
        <v>8350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139</v>
      </c>
      <c r="P1944" s="7">
        <f t="shared" si="121"/>
        <v>87.436000000000007</v>
      </c>
      <c r="Q1944" t="s">
        <v>8334</v>
      </c>
      <c r="R1944" t="s">
        <v>8350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1706</v>
      </c>
      <c r="P1945" s="7">
        <f t="shared" si="121"/>
        <v>68.815577078288939</v>
      </c>
      <c r="Q1945" t="s">
        <v>8334</v>
      </c>
      <c r="R1945" t="s">
        <v>8350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789</v>
      </c>
      <c r="P1946" s="7">
        <f t="shared" si="121"/>
        <v>176.200223588597</v>
      </c>
      <c r="Q1946" t="s">
        <v>8334</v>
      </c>
      <c r="R1946" t="s">
        <v>8350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349</v>
      </c>
      <c r="P1947" s="7">
        <f t="shared" si="121"/>
        <v>511.79117647058825</v>
      </c>
      <c r="Q1947" t="s">
        <v>8334</v>
      </c>
      <c r="R1947" t="s">
        <v>8350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7">
        <f t="shared" si="121"/>
        <v>160.44285714285715</v>
      </c>
      <c r="Q1948" t="s">
        <v>8334</v>
      </c>
      <c r="R1948" t="s">
        <v>8350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7">
        <f t="shared" si="121"/>
        <v>35.003043478260871</v>
      </c>
      <c r="Q1949" t="s">
        <v>8334</v>
      </c>
      <c r="R1949" t="s">
        <v>8350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801</v>
      </c>
      <c r="P1950" s="7">
        <f t="shared" si="121"/>
        <v>188.50671378091872</v>
      </c>
      <c r="Q1950" t="s">
        <v>8334</v>
      </c>
      <c r="R1950" t="s">
        <v>8350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107</v>
      </c>
      <c r="P1951" s="7">
        <f t="shared" si="121"/>
        <v>56.204984093319197</v>
      </c>
      <c r="Q1951" t="s">
        <v>8334</v>
      </c>
      <c r="R1951" t="s">
        <v>8350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7">
        <f t="shared" si="121"/>
        <v>51.3054157782516</v>
      </c>
      <c r="Q1952" t="s">
        <v>8334</v>
      </c>
      <c r="R1952" t="s">
        <v>8350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213</v>
      </c>
      <c r="P1953" s="7">
        <f t="shared" si="121"/>
        <v>127.36450839328538</v>
      </c>
      <c r="Q1953" t="s">
        <v>8334</v>
      </c>
      <c r="R1953" t="s">
        <v>8350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199</v>
      </c>
      <c r="P1954" s="7">
        <f t="shared" si="121"/>
        <v>101.85532258064516</v>
      </c>
      <c r="Q1954" t="s">
        <v>8334</v>
      </c>
      <c r="R1954" t="s">
        <v>8350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7">
        <f t="shared" si="121"/>
        <v>230.55782312925169</v>
      </c>
      <c r="Q1955" t="s">
        <v>8334</v>
      </c>
      <c r="R1955" t="s">
        <v>8350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7">
        <f t="shared" si="121"/>
        <v>842.10602409638557</v>
      </c>
      <c r="Q1956" t="s">
        <v>8334</v>
      </c>
      <c r="R1956" t="s">
        <v>8350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7">
        <f t="shared" si="121"/>
        <v>577.27593103448271</v>
      </c>
      <c r="Q1957" t="s">
        <v>8334</v>
      </c>
      <c r="R1957" t="s">
        <v>8350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295</v>
      </c>
      <c r="P1958" s="7">
        <f t="shared" si="121"/>
        <v>483.34246575342468</v>
      </c>
      <c r="Q1958" t="s">
        <v>8334</v>
      </c>
      <c r="R1958" t="s">
        <v>8350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7">
        <f t="shared" si="121"/>
        <v>76.138500000000008</v>
      </c>
      <c r="Q1959" t="s">
        <v>8334</v>
      </c>
      <c r="R1959" t="s">
        <v>8350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7">
        <f t="shared" si="121"/>
        <v>74.107684365781708</v>
      </c>
      <c r="Q1960" t="s">
        <v>8334</v>
      </c>
      <c r="R1960" t="s">
        <v>8350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7">
        <f t="shared" si="121"/>
        <v>36.965660377358489</v>
      </c>
      <c r="Q1961" t="s">
        <v>8334</v>
      </c>
      <c r="R1961" t="s">
        <v>8350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7">
        <f t="shared" si="121"/>
        <v>2500.969696969697</v>
      </c>
      <c r="Q1962" t="s">
        <v>8334</v>
      </c>
      <c r="R1962" t="s">
        <v>8350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1106</v>
      </c>
      <c r="P1963" s="7">
        <f t="shared" si="121"/>
        <v>67.690214329454989</v>
      </c>
      <c r="Q1963" t="s">
        <v>8334</v>
      </c>
      <c r="R1963" t="s">
        <v>8350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7">
        <f t="shared" si="121"/>
        <v>63.04738562091503</v>
      </c>
      <c r="Q1964" t="s">
        <v>8334</v>
      </c>
      <c r="R1964" t="s">
        <v>8350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7">
        <f t="shared" si="121"/>
        <v>117.6</v>
      </c>
      <c r="Q1965" t="s">
        <v>8334</v>
      </c>
      <c r="R1965" t="s">
        <v>8350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7">
        <f t="shared" si="121"/>
        <v>180.75185011709601</v>
      </c>
      <c r="Q1966" t="s">
        <v>8334</v>
      </c>
      <c r="R1966" t="s">
        <v>8350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263</v>
      </c>
      <c r="P1967" s="7">
        <f t="shared" si="121"/>
        <v>127.32038834951456</v>
      </c>
      <c r="Q1967" t="s">
        <v>8334</v>
      </c>
      <c r="R1967" t="s">
        <v>8350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7">
        <f t="shared" si="121"/>
        <v>136.6444745538665</v>
      </c>
      <c r="Q1968" t="s">
        <v>8334</v>
      </c>
      <c r="R1968" t="s">
        <v>8350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371</v>
      </c>
      <c r="P1969" s="7">
        <f t="shared" si="121"/>
        <v>182.78024691358024</v>
      </c>
      <c r="Q1969" t="s">
        <v>8334</v>
      </c>
      <c r="R1969" t="s">
        <v>8350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7">
        <f t="shared" si="121"/>
        <v>279.37843137254902</v>
      </c>
      <c r="Q1970" t="s">
        <v>8334</v>
      </c>
      <c r="R1970" t="s">
        <v>8350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580</v>
      </c>
      <c r="P1971" s="7">
        <f t="shared" si="121"/>
        <v>61.375728669846318</v>
      </c>
      <c r="Q1971" t="s">
        <v>8334</v>
      </c>
      <c r="R1971" t="s">
        <v>8350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7">
        <f t="shared" si="121"/>
        <v>80.727532097004286</v>
      </c>
      <c r="Q1972" t="s">
        <v>8334</v>
      </c>
      <c r="R1972" t="s">
        <v>8350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264</v>
      </c>
      <c r="P1973" s="7">
        <f t="shared" si="121"/>
        <v>272.35590732591254</v>
      </c>
      <c r="Q1973" t="s">
        <v>8334</v>
      </c>
      <c r="R1973" t="s">
        <v>8350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675</v>
      </c>
      <c r="P1974" s="7">
        <f t="shared" si="121"/>
        <v>70.848739495798313</v>
      </c>
      <c r="Q1974" t="s">
        <v>8334</v>
      </c>
      <c r="R1974" t="s">
        <v>8350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7">
        <f t="shared" si="121"/>
        <v>247.94003412969283</v>
      </c>
      <c r="Q1975" t="s">
        <v>8334</v>
      </c>
      <c r="R1975" t="s">
        <v>8350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376</v>
      </c>
      <c r="P1976" s="7">
        <f t="shared" si="121"/>
        <v>186.81393034825871</v>
      </c>
      <c r="Q1976" t="s">
        <v>8334</v>
      </c>
      <c r="R1976" t="s">
        <v>8350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7">
        <f t="shared" si="121"/>
        <v>131.98948616600788</v>
      </c>
      <c r="Q1977" t="s">
        <v>8334</v>
      </c>
      <c r="R1977" t="s">
        <v>8350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7">
        <f t="shared" si="121"/>
        <v>29.310782241014799</v>
      </c>
      <c r="Q1978" t="s">
        <v>8334</v>
      </c>
      <c r="R1978" t="s">
        <v>8350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403</v>
      </c>
      <c r="P1979" s="7">
        <f t="shared" si="121"/>
        <v>245.02436053593178</v>
      </c>
      <c r="Q1979" t="s">
        <v>8334</v>
      </c>
      <c r="R1979" t="s">
        <v>8350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7">
        <f t="shared" si="121"/>
        <v>1323.2540463917526</v>
      </c>
      <c r="Q1980" t="s">
        <v>8334</v>
      </c>
      <c r="R1980" t="s">
        <v>8350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7">
        <f t="shared" si="121"/>
        <v>282.65966789667897</v>
      </c>
      <c r="Q1981" t="s">
        <v>8334</v>
      </c>
      <c r="R1981" t="s">
        <v>8350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7">
        <f t="shared" si="121"/>
        <v>91.214401028277635</v>
      </c>
      <c r="Q1982" t="s">
        <v>8334</v>
      </c>
      <c r="R1982" t="s">
        <v>8350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6</v>
      </c>
      <c r="P1983" s="7">
        <f t="shared" si="121"/>
        <v>31.75</v>
      </c>
      <c r="Q1983" t="s">
        <v>8342</v>
      </c>
      <c r="R1983" t="s">
        <v>8351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7" t="e">
        <f t="shared" si="121"/>
        <v>#DIV/0!</v>
      </c>
      <c r="Q1984" t="s">
        <v>8342</v>
      </c>
      <c r="R1984" t="s">
        <v>8351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5</v>
      </c>
      <c r="P1985" s="7">
        <f t="shared" si="121"/>
        <v>88.6875</v>
      </c>
      <c r="Q1985" t="s">
        <v>8342</v>
      </c>
      <c r="R1985" t="s">
        <v>8351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22</v>
      </c>
      <c r="P1986" s="7">
        <f t="shared" si="121"/>
        <v>453.14285714285717</v>
      </c>
      <c r="Q1986" t="s">
        <v>8342</v>
      </c>
      <c r="R1986" t="s">
        <v>8351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ROUNDUP(100*(E1987/D1987),0)</f>
        <v>4</v>
      </c>
      <c r="P1987" s="7">
        <f t="shared" ref="P1987:P2050" si="125">E1987/L1987</f>
        <v>12.75</v>
      </c>
      <c r="Q1987" t="s">
        <v>8342</v>
      </c>
      <c r="R1987" t="s">
        <v>8351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1</v>
      </c>
      <c r="P1988" s="7">
        <f t="shared" si="125"/>
        <v>1</v>
      </c>
      <c r="Q1988" t="s">
        <v>8342</v>
      </c>
      <c r="R1988" t="s">
        <v>8351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43</v>
      </c>
      <c r="P1989" s="7">
        <f t="shared" si="125"/>
        <v>83.428571428571431</v>
      </c>
      <c r="Q1989" t="s">
        <v>8342</v>
      </c>
      <c r="R1989" t="s">
        <v>8351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1</v>
      </c>
      <c r="P1990" s="7">
        <f t="shared" si="125"/>
        <v>25</v>
      </c>
      <c r="Q1990" t="s">
        <v>8342</v>
      </c>
      <c r="R1990" t="s">
        <v>8351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7">
        <f t="shared" si="125"/>
        <v>50</v>
      </c>
      <c r="Q1991" t="s">
        <v>8342</v>
      </c>
      <c r="R1991" t="s">
        <v>8351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7">
        <f t="shared" si="125"/>
        <v>101.8</v>
      </c>
      <c r="Q1992" t="s">
        <v>8342</v>
      </c>
      <c r="R1992" t="s">
        <v>8351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7">
        <f t="shared" si="125"/>
        <v>46.666666666666664</v>
      </c>
      <c r="Q1993" t="s">
        <v>8342</v>
      </c>
      <c r="R1993" t="s">
        <v>8351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1</v>
      </c>
      <c r="P1994" s="7">
        <f t="shared" si="125"/>
        <v>1</v>
      </c>
      <c r="Q1994" t="s">
        <v>8342</v>
      </c>
      <c r="R1994" t="s">
        <v>8351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7" t="e">
        <f t="shared" si="125"/>
        <v>#DIV/0!</v>
      </c>
      <c r="Q1995" t="s">
        <v>8342</v>
      </c>
      <c r="R1995" t="s">
        <v>8351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7" t="e">
        <f t="shared" si="125"/>
        <v>#DIV/0!</v>
      </c>
      <c r="Q1996" t="s">
        <v>8342</v>
      </c>
      <c r="R1996" t="s">
        <v>8351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7">
        <f t="shared" si="125"/>
        <v>26</v>
      </c>
      <c r="Q1997" t="s">
        <v>8342</v>
      </c>
      <c r="R1997" t="s">
        <v>8351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7" t="e">
        <f t="shared" si="125"/>
        <v>#DIV/0!</v>
      </c>
      <c r="Q1998" t="s">
        <v>8342</v>
      </c>
      <c r="R1998" t="s">
        <v>8351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7" t="e">
        <f t="shared" si="125"/>
        <v>#DIV/0!</v>
      </c>
      <c r="Q1999" t="s">
        <v>8342</v>
      </c>
      <c r="R1999" t="s">
        <v>8351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27</v>
      </c>
      <c r="P2000" s="7">
        <f t="shared" si="125"/>
        <v>218.33333333333334</v>
      </c>
      <c r="Q2000" t="s">
        <v>8342</v>
      </c>
      <c r="R2000" t="s">
        <v>8351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7">
        <f t="shared" si="125"/>
        <v>33.714285714285715</v>
      </c>
      <c r="Q2001" t="s">
        <v>8342</v>
      </c>
      <c r="R2001" t="s">
        <v>8351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7">
        <f t="shared" si="125"/>
        <v>25</v>
      </c>
      <c r="Q2002" t="s">
        <v>8342</v>
      </c>
      <c r="R2002" t="s">
        <v>8351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383</v>
      </c>
      <c r="P2003" s="7">
        <f t="shared" si="125"/>
        <v>128.38790470372632</v>
      </c>
      <c r="Q2003" t="s">
        <v>8334</v>
      </c>
      <c r="R2003" t="s">
        <v>8350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7">
        <f t="shared" si="125"/>
        <v>78.834261818181815</v>
      </c>
      <c r="Q2004" t="s">
        <v>8334</v>
      </c>
      <c r="R2004" t="s">
        <v>8350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7">
        <f t="shared" si="125"/>
        <v>91.764705882352942</v>
      </c>
      <c r="Q2005" t="s">
        <v>8334</v>
      </c>
      <c r="R2005" t="s">
        <v>8350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235</v>
      </c>
      <c r="P2006" s="7">
        <f t="shared" si="125"/>
        <v>331.10237288135596</v>
      </c>
      <c r="Q2006" t="s">
        <v>8334</v>
      </c>
      <c r="R2006" t="s">
        <v>8350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7">
        <f t="shared" si="125"/>
        <v>194.26193717277485</v>
      </c>
      <c r="Q2007" t="s">
        <v>8334</v>
      </c>
      <c r="R2007" t="s">
        <v>8350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7">
        <f t="shared" si="125"/>
        <v>408.97689768976898</v>
      </c>
      <c r="Q2008" t="s">
        <v>8334</v>
      </c>
      <c r="R2008" t="s">
        <v>8350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7">
        <f t="shared" si="125"/>
        <v>84.459270072992695</v>
      </c>
      <c r="Q2009" t="s">
        <v>8334</v>
      </c>
      <c r="R2009" t="s">
        <v>8350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118</v>
      </c>
      <c r="P2010" s="7">
        <f t="shared" si="125"/>
        <v>44.853658536585364</v>
      </c>
      <c r="Q2010" t="s">
        <v>8334</v>
      </c>
      <c r="R2010" t="s">
        <v>8350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306</v>
      </c>
      <c r="P2011" s="7">
        <f t="shared" si="125"/>
        <v>383.3643216080402</v>
      </c>
      <c r="Q2011" t="s">
        <v>8334</v>
      </c>
      <c r="R2011" t="s">
        <v>8350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321</v>
      </c>
      <c r="P2012" s="7">
        <f t="shared" si="125"/>
        <v>55.276856649395505</v>
      </c>
      <c r="Q2012" t="s">
        <v>8334</v>
      </c>
      <c r="R2012" t="s">
        <v>8350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7">
        <f t="shared" si="125"/>
        <v>422.02059732234807</v>
      </c>
      <c r="Q2013" t="s">
        <v>8334</v>
      </c>
      <c r="R2013" t="s">
        <v>8350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7">
        <f t="shared" si="125"/>
        <v>64.180327868852459</v>
      </c>
      <c r="Q2014" t="s">
        <v>8334</v>
      </c>
      <c r="R2014" t="s">
        <v>8350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7">
        <f t="shared" si="125"/>
        <v>173.57781674704077</v>
      </c>
      <c r="Q2015" t="s">
        <v>8334</v>
      </c>
      <c r="R2015" t="s">
        <v>8350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7">
        <f t="shared" si="125"/>
        <v>88.601680840609291</v>
      </c>
      <c r="Q2016" t="s">
        <v>8334</v>
      </c>
      <c r="R2016" t="s">
        <v>8350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114</v>
      </c>
      <c r="P2017" s="7">
        <f t="shared" si="125"/>
        <v>50.222283950617282</v>
      </c>
      <c r="Q2017" t="s">
        <v>8334</v>
      </c>
      <c r="R2017" t="s">
        <v>8350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7">
        <f t="shared" si="125"/>
        <v>192.38876826722338</v>
      </c>
      <c r="Q2018" t="s">
        <v>8334</v>
      </c>
      <c r="R2018" t="s">
        <v>8350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126</v>
      </c>
      <c r="P2019" s="7">
        <f t="shared" si="125"/>
        <v>73.416901408450698</v>
      </c>
      <c r="Q2019" t="s">
        <v>8334</v>
      </c>
      <c r="R2019" t="s">
        <v>8350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103</v>
      </c>
      <c r="P2020" s="7">
        <f t="shared" si="125"/>
        <v>147.68495555555555</v>
      </c>
      <c r="Q2020" t="s">
        <v>8334</v>
      </c>
      <c r="R2020" t="s">
        <v>8350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7">
        <f t="shared" si="125"/>
        <v>108.96848314606741</v>
      </c>
      <c r="Q2021" t="s">
        <v>8334</v>
      </c>
      <c r="R2021" t="s">
        <v>8350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193</v>
      </c>
      <c r="P2022" s="7">
        <f t="shared" si="125"/>
        <v>23.647540983606557</v>
      </c>
      <c r="Q2022" t="s">
        <v>8334</v>
      </c>
      <c r="R2022" t="s">
        <v>8350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282</v>
      </c>
      <c r="P2023" s="7">
        <f t="shared" si="125"/>
        <v>147.94736842105263</v>
      </c>
      <c r="Q2023" t="s">
        <v>8334</v>
      </c>
      <c r="R2023" t="s">
        <v>8350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126</v>
      </c>
      <c r="P2024" s="7">
        <f t="shared" si="125"/>
        <v>385.03692307692307</v>
      </c>
      <c r="Q2024" t="s">
        <v>8334</v>
      </c>
      <c r="R2024" t="s">
        <v>8350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162</v>
      </c>
      <c r="P2025" s="7">
        <f t="shared" si="125"/>
        <v>457.39093484419266</v>
      </c>
      <c r="Q2025" t="s">
        <v>8334</v>
      </c>
      <c r="R2025" t="s">
        <v>8350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586</v>
      </c>
      <c r="P2026" s="7">
        <f t="shared" si="125"/>
        <v>222.99047619047619</v>
      </c>
      <c r="Q2026" t="s">
        <v>8334</v>
      </c>
      <c r="R2026" t="s">
        <v>8350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202</v>
      </c>
      <c r="P2027" s="7">
        <f t="shared" si="125"/>
        <v>220.74074074074073</v>
      </c>
      <c r="Q2027" t="s">
        <v>8334</v>
      </c>
      <c r="R2027" t="s">
        <v>8350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134</v>
      </c>
      <c r="P2028" s="7">
        <f t="shared" si="125"/>
        <v>73.503898678414089</v>
      </c>
      <c r="Q2028" t="s">
        <v>8334</v>
      </c>
      <c r="R2028" t="s">
        <v>8350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121</v>
      </c>
      <c r="P2029" s="7">
        <f t="shared" si="125"/>
        <v>223.09647495361781</v>
      </c>
      <c r="Q2029" t="s">
        <v>8334</v>
      </c>
      <c r="R2029" t="s">
        <v>8350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127</v>
      </c>
      <c r="P2030" s="7">
        <f t="shared" si="125"/>
        <v>47.911392405063289</v>
      </c>
      <c r="Q2030" t="s">
        <v>8334</v>
      </c>
      <c r="R2030" t="s">
        <v>8350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362</v>
      </c>
      <c r="P2031" s="7">
        <f t="shared" si="125"/>
        <v>96.063829787234042</v>
      </c>
      <c r="Q2031" t="s">
        <v>8334</v>
      </c>
      <c r="R2031" t="s">
        <v>8350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227</v>
      </c>
      <c r="P2032" s="7">
        <f t="shared" si="125"/>
        <v>118.6144</v>
      </c>
      <c r="Q2032" t="s">
        <v>8334</v>
      </c>
      <c r="R2032" t="s">
        <v>8350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121</v>
      </c>
      <c r="P2033" s="7">
        <f t="shared" si="125"/>
        <v>118.45472440944881</v>
      </c>
      <c r="Q2033" t="s">
        <v>8334</v>
      </c>
      <c r="R2033" t="s">
        <v>8350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305</v>
      </c>
      <c r="P2034" s="7">
        <f t="shared" si="125"/>
        <v>143.21468926553672</v>
      </c>
      <c r="Q2034" t="s">
        <v>8334</v>
      </c>
      <c r="R2034" t="s">
        <v>8350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7">
        <f t="shared" si="125"/>
        <v>282.71518987341773</v>
      </c>
      <c r="Q2035" t="s">
        <v>8334</v>
      </c>
      <c r="R2035" t="s">
        <v>8350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7">
        <f t="shared" si="125"/>
        <v>593.93620078740162</v>
      </c>
      <c r="Q2036" t="s">
        <v>8334</v>
      </c>
      <c r="R2036" t="s">
        <v>8350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212</v>
      </c>
      <c r="P2037" s="7">
        <f t="shared" si="125"/>
        <v>262.15704968944101</v>
      </c>
      <c r="Q2037" t="s">
        <v>8334</v>
      </c>
      <c r="R2037" t="s">
        <v>8350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7">
        <f t="shared" si="125"/>
        <v>46.580778301886795</v>
      </c>
      <c r="Q2038" t="s">
        <v>8334</v>
      </c>
      <c r="R2038" t="s">
        <v>8350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301</v>
      </c>
      <c r="P2039" s="7">
        <f t="shared" si="125"/>
        <v>70.041118881118877</v>
      </c>
      <c r="Q2039" t="s">
        <v>8334</v>
      </c>
      <c r="R2039" t="s">
        <v>8350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7">
        <f t="shared" si="125"/>
        <v>164.90686274509804</v>
      </c>
      <c r="Q2040" t="s">
        <v>8334</v>
      </c>
      <c r="R2040" t="s">
        <v>8350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137</v>
      </c>
      <c r="P2041" s="7">
        <f t="shared" si="125"/>
        <v>449.26385224274406</v>
      </c>
      <c r="Q2041" t="s">
        <v>8334</v>
      </c>
      <c r="R2041" t="s">
        <v>8350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249</v>
      </c>
      <c r="P2042" s="7">
        <f t="shared" si="125"/>
        <v>27.472841328413285</v>
      </c>
      <c r="Q2042" t="s">
        <v>8334</v>
      </c>
      <c r="R2042" t="s">
        <v>8350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7">
        <f t="shared" si="125"/>
        <v>143.97499999999999</v>
      </c>
      <c r="Q2043" t="s">
        <v>8334</v>
      </c>
      <c r="R2043" t="s">
        <v>8350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7">
        <f t="shared" si="125"/>
        <v>88.23571428571428</v>
      </c>
      <c r="Q2044" t="s">
        <v>8334</v>
      </c>
      <c r="R2044" t="s">
        <v>8350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507</v>
      </c>
      <c r="P2045" s="7">
        <f t="shared" si="125"/>
        <v>36.326424870466319</v>
      </c>
      <c r="Q2045" t="s">
        <v>8334</v>
      </c>
      <c r="R2045" t="s">
        <v>8350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109</v>
      </c>
      <c r="P2046" s="7">
        <f t="shared" si="125"/>
        <v>90.177777777777777</v>
      </c>
      <c r="Q2046" t="s">
        <v>8334</v>
      </c>
      <c r="R2046" t="s">
        <v>8350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820</v>
      </c>
      <c r="P2047" s="7">
        <f t="shared" si="125"/>
        <v>152.62361216730039</v>
      </c>
      <c r="Q2047" t="s">
        <v>8334</v>
      </c>
      <c r="R2047" t="s">
        <v>8350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122</v>
      </c>
      <c r="P2048" s="7">
        <f t="shared" si="125"/>
        <v>55.806451612903224</v>
      </c>
      <c r="Q2048" t="s">
        <v>8334</v>
      </c>
      <c r="R2048" t="s">
        <v>8350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7">
        <f t="shared" si="125"/>
        <v>227.85327313769753</v>
      </c>
      <c r="Q2049" t="s">
        <v>8334</v>
      </c>
      <c r="R2049" t="s">
        <v>8350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149</v>
      </c>
      <c r="P2050" s="7">
        <f t="shared" si="125"/>
        <v>91.82989803350327</v>
      </c>
      <c r="Q2050" t="s">
        <v>8334</v>
      </c>
      <c r="R2050" t="s">
        <v>8350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ROUNDUP(100*(E2051/D2051),0)</f>
        <v>121</v>
      </c>
      <c r="P2051" s="7">
        <f t="shared" ref="P2051:P2114" si="129">E2051/L2051</f>
        <v>80.991037735849048</v>
      </c>
      <c r="Q2051" t="s">
        <v>8334</v>
      </c>
      <c r="R2051" t="s">
        <v>8350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474</v>
      </c>
      <c r="P2052" s="7">
        <f t="shared" si="129"/>
        <v>278.39411764705881</v>
      </c>
      <c r="Q2052" t="s">
        <v>8334</v>
      </c>
      <c r="R2052" t="s">
        <v>8350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131</v>
      </c>
      <c r="P2053" s="7">
        <f t="shared" si="129"/>
        <v>43.095041322314053</v>
      </c>
      <c r="Q2053" t="s">
        <v>8334</v>
      </c>
      <c r="R2053" t="s">
        <v>8350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354</v>
      </c>
      <c r="P2054" s="7">
        <f t="shared" si="129"/>
        <v>326.29205175600737</v>
      </c>
      <c r="Q2054" t="s">
        <v>8334</v>
      </c>
      <c r="R2054" t="s">
        <v>8350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102</v>
      </c>
      <c r="P2055" s="7">
        <f t="shared" si="129"/>
        <v>41.743801652892564</v>
      </c>
      <c r="Q2055" t="s">
        <v>8334</v>
      </c>
      <c r="R2055" t="s">
        <v>8350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7">
        <f t="shared" si="129"/>
        <v>64.020933977455712</v>
      </c>
      <c r="Q2056" t="s">
        <v>8334</v>
      </c>
      <c r="R2056" t="s">
        <v>8350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168</v>
      </c>
      <c r="P2057" s="7">
        <f t="shared" si="129"/>
        <v>99.455445544554451</v>
      </c>
      <c r="Q2057" t="s">
        <v>8334</v>
      </c>
      <c r="R2057" t="s">
        <v>8350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154</v>
      </c>
      <c r="P2058" s="7">
        <f t="shared" si="129"/>
        <v>138.49458483754512</v>
      </c>
      <c r="Q2058" t="s">
        <v>8334</v>
      </c>
      <c r="R2058" t="s">
        <v>8350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203</v>
      </c>
      <c r="P2059" s="7">
        <f t="shared" si="129"/>
        <v>45.547792792792798</v>
      </c>
      <c r="Q2059" t="s">
        <v>8334</v>
      </c>
      <c r="R2059" t="s">
        <v>8350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169</v>
      </c>
      <c r="P2060" s="7">
        <f t="shared" si="129"/>
        <v>10.507317073170732</v>
      </c>
      <c r="Q2060" t="s">
        <v>8334</v>
      </c>
      <c r="R2060" t="s">
        <v>8350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144</v>
      </c>
      <c r="P2061" s="7">
        <f t="shared" si="129"/>
        <v>114.76533333333333</v>
      </c>
      <c r="Q2061" t="s">
        <v>8334</v>
      </c>
      <c r="R2061" t="s">
        <v>8350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197</v>
      </c>
      <c r="P2062" s="7">
        <f t="shared" si="129"/>
        <v>35.997067448680355</v>
      </c>
      <c r="Q2062" t="s">
        <v>8334</v>
      </c>
      <c r="R2062" t="s">
        <v>8350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7">
        <f t="shared" si="129"/>
        <v>154.17142857142858</v>
      </c>
      <c r="Q2063" t="s">
        <v>8334</v>
      </c>
      <c r="R2063" t="s">
        <v>8350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7">
        <f t="shared" si="129"/>
        <v>566.38916256157631</v>
      </c>
      <c r="Q2064" t="s">
        <v>8334</v>
      </c>
      <c r="R2064" t="s">
        <v>8350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149</v>
      </c>
      <c r="P2065" s="7">
        <f t="shared" si="129"/>
        <v>120.85714285714286</v>
      </c>
      <c r="Q2065" t="s">
        <v>8334</v>
      </c>
      <c r="R2065" t="s">
        <v>8350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192</v>
      </c>
      <c r="P2066" s="7">
        <f t="shared" si="129"/>
        <v>86.163845492085343</v>
      </c>
      <c r="Q2066" t="s">
        <v>8334</v>
      </c>
      <c r="R2066" t="s">
        <v>8350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200</v>
      </c>
      <c r="P2067" s="7">
        <f t="shared" si="129"/>
        <v>51.212114395886893</v>
      </c>
      <c r="Q2067" t="s">
        <v>8334</v>
      </c>
      <c r="R2067" t="s">
        <v>8350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7">
        <f t="shared" si="129"/>
        <v>67.261538461538464</v>
      </c>
      <c r="Q2068" t="s">
        <v>8334</v>
      </c>
      <c r="R2068" t="s">
        <v>8350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7">
        <f t="shared" si="129"/>
        <v>62.8</v>
      </c>
      <c r="Q2069" t="s">
        <v>8334</v>
      </c>
      <c r="R2069" t="s">
        <v>8350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106</v>
      </c>
      <c r="P2070" s="7">
        <f t="shared" si="129"/>
        <v>346.13118421052633</v>
      </c>
      <c r="Q2070" t="s">
        <v>8334</v>
      </c>
      <c r="R2070" t="s">
        <v>8350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129</v>
      </c>
      <c r="P2071" s="7">
        <f t="shared" si="129"/>
        <v>244.11912547528519</v>
      </c>
      <c r="Q2071" t="s">
        <v>8334</v>
      </c>
      <c r="R2071" t="s">
        <v>8350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318</v>
      </c>
      <c r="P2072" s="7">
        <f t="shared" si="129"/>
        <v>259.25424836601309</v>
      </c>
      <c r="Q2072" t="s">
        <v>8334</v>
      </c>
      <c r="R2072" t="s">
        <v>8350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7">
        <f t="shared" si="129"/>
        <v>201.96402877697841</v>
      </c>
      <c r="Q2073" t="s">
        <v>8334</v>
      </c>
      <c r="R2073" t="s">
        <v>8350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7">
        <f t="shared" si="129"/>
        <v>226.20857142857142</v>
      </c>
      <c r="Q2074" t="s">
        <v>8334</v>
      </c>
      <c r="R2074" t="s">
        <v>8350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7">
        <f t="shared" si="129"/>
        <v>324.69</v>
      </c>
      <c r="Q2075" t="s">
        <v>8334</v>
      </c>
      <c r="R2075" t="s">
        <v>8350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7">
        <f t="shared" si="129"/>
        <v>205</v>
      </c>
      <c r="Q2076" t="s">
        <v>8334</v>
      </c>
      <c r="R2076" t="s">
        <v>8350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1679</v>
      </c>
      <c r="P2077" s="7">
        <f t="shared" si="129"/>
        <v>20.465926829268295</v>
      </c>
      <c r="Q2077" t="s">
        <v>8334</v>
      </c>
      <c r="R2077" t="s">
        <v>8350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544</v>
      </c>
      <c r="P2078" s="7">
        <f t="shared" si="129"/>
        <v>116.35303146309367</v>
      </c>
      <c r="Q2078" t="s">
        <v>8334</v>
      </c>
      <c r="R2078" t="s">
        <v>8350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7">
        <f t="shared" si="129"/>
        <v>307.20212765957444</v>
      </c>
      <c r="Q2079" t="s">
        <v>8334</v>
      </c>
      <c r="R2079" t="s">
        <v>8350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132</v>
      </c>
      <c r="P2080" s="7">
        <f t="shared" si="129"/>
        <v>546.6875</v>
      </c>
      <c r="Q2080" t="s">
        <v>8334</v>
      </c>
      <c r="R2080" t="s">
        <v>8350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289</v>
      </c>
      <c r="P2081" s="7">
        <f t="shared" si="129"/>
        <v>47.474464579901152</v>
      </c>
      <c r="Q2081" t="s">
        <v>8334</v>
      </c>
      <c r="R2081" t="s">
        <v>8350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7">
        <f t="shared" si="129"/>
        <v>101.56</v>
      </c>
      <c r="Q2082" t="s">
        <v>8334</v>
      </c>
      <c r="R2082" t="s">
        <v>8350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7">
        <f t="shared" si="129"/>
        <v>72.909090909090907</v>
      </c>
      <c r="Q2083" t="s">
        <v>8322</v>
      </c>
      <c r="R2083" t="s">
        <v>8312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7">
        <f t="shared" si="129"/>
        <v>43.710526315789473</v>
      </c>
      <c r="Q2084" t="s">
        <v>8322</v>
      </c>
      <c r="R2084" t="s">
        <v>8312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114</v>
      </c>
      <c r="P2085" s="7">
        <f t="shared" si="129"/>
        <v>34</v>
      </c>
      <c r="Q2085" t="s">
        <v>8322</v>
      </c>
      <c r="R2085" t="s">
        <v>8312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109</v>
      </c>
      <c r="P2086" s="7">
        <f t="shared" si="129"/>
        <v>70.652173913043484</v>
      </c>
      <c r="Q2086" t="s">
        <v>8322</v>
      </c>
      <c r="R2086" t="s">
        <v>8312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7">
        <f t="shared" si="129"/>
        <v>89.301204819277103</v>
      </c>
      <c r="Q2087" t="s">
        <v>8322</v>
      </c>
      <c r="R2087" t="s">
        <v>8312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7">
        <f t="shared" si="129"/>
        <v>115.08571428571429</v>
      </c>
      <c r="Q2088" t="s">
        <v>8322</v>
      </c>
      <c r="R2088" t="s">
        <v>8312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7">
        <f t="shared" si="129"/>
        <v>62.12</v>
      </c>
      <c r="Q2089" t="s">
        <v>8322</v>
      </c>
      <c r="R2089" t="s">
        <v>8312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7">
        <f t="shared" si="129"/>
        <v>46.204266666666669</v>
      </c>
      <c r="Q2090" t="s">
        <v>8322</v>
      </c>
      <c r="R2090" t="s">
        <v>8312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121</v>
      </c>
      <c r="P2091" s="7">
        <f t="shared" si="129"/>
        <v>48.54854838709678</v>
      </c>
      <c r="Q2091" t="s">
        <v>8322</v>
      </c>
      <c r="R2091" t="s">
        <v>8312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116</v>
      </c>
      <c r="P2092" s="7">
        <f t="shared" si="129"/>
        <v>57.520187499999999</v>
      </c>
      <c r="Q2092" t="s">
        <v>8322</v>
      </c>
      <c r="R2092" t="s">
        <v>8312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121</v>
      </c>
      <c r="P2093" s="7">
        <f t="shared" si="129"/>
        <v>88.147154471544724</v>
      </c>
      <c r="Q2093" t="s">
        <v>8322</v>
      </c>
      <c r="R2093" t="s">
        <v>8312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102</v>
      </c>
      <c r="P2094" s="7">
        <f t="shared" si="129"/>
        <v>110.49090909090908</v>
      </c>
      <c r="Q2094" t="s">
        <v>8322</v>
      </c>
      <c r="R2094" t="s">
        <v>8312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103</v>
      </c>
      <c r="P2095" s="7">
        <f t="shared" si="129"/>
        <v>66.826086956521735</v>
      </c>
      <c r="Q2095" t="s">
        <v>8322</v>
      </c>
      <c r="R2095" t="s">
        <v>8312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7">
        <f t="shared" si="129"/>
        <v>58.597222222222221</v>
      </c>
      <c r="Q2096" t="s">
        <v>8322</v>
      </c>
      <c r="R2096" t="s">
        <v>8312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7">
        <f t="shared" si="129"/>
        <v>113.63636363636364</v>
      </c>
      <c r="Q2097" t="s">
        <v>8322</v>
      </c>
      <c r="R2097" t="s">
        <v>8312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7">
        <f t="shared" si="129"/>
        <v>43.571428571428569</v>
      </c>
      <c r="Q2098" t="s">
        <v>8322</v>
      </c>
      <c r="R2098" t="s">
        <v>8312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7">
        <f t="shared" si="129"/>
        <v>78.94736842105263</v>
      </c>
      <c r="Q2099" t="s">
        <v>8322</v>
      </c>
      <c r="R2099" t="s">
        <v>8312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101</v>
      </c>
      <c r="P2100" s="7">
        <f t="shared" si="129"/>
        <v>188.125</v>
      </c>
      <c r="Q2100" t="s">
        <v>8322</v>
      </c>
      <c r="R2100" t="s">
        <v>8312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133</v>
      </c>
      <c r="P2101" s="7">
        <f t="shared" si="129"/>
        <v>63.031746031746032</v>
      </c>
      <c r="Q2101" t="s">
        <v>8322</v>
      </c>
      <c r="R2101" t="s">
        <v>8312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7">
        <f t="shared" si="129"/>
        <v>30.37037037037037</v>
      </c>
      <c r="Q2102" t="s">
        <v>8322</v>
      </c>
      <c r="R2102" t="s">
        <v>8312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114</v>
      </c>
      <c r="P2103" s="7">
        <f t="shared" si="129"/>
        <v>51.477272727272727</v>
      </c>
      <c r="Q2103" t="s">
        <v>8322</v>
      </c>
      <c r="R2103" t="s">
        <v>8312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7">
        <f t="shared" si="129"/>
        <v>35.789473684210527</v>
      </c>
      <c r="Q2104" t="s">
        <v>8322</v>
      </c>
      <c r="R2104" t="s">
        <v>8312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147</v>
      </c>
      <c r="P2105" s="7">
        <f t="shared" si="129"/>
        <v>98.817391304347822</v>
      </c>
      <c r="Q2105" t="s">
        <v>8322</v>
      </c>
      <c r="R2105" t="s">
        <v>8312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7">
        <f t="shared" si="129"/>
        <v>28</v>
      </c>
      <c r="Q2106" t="s">
        <v>8322</v>
      </c>
      <c r="R2106" t="s">
        <v>8312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7">
        <f t="shared" si="129"/>
        <v>51.313131313131315</v>
      </c>
      <c r="Q2107" t="s">
        <v>8322</v>
      </c>
      <c r="R2107" t="s">
        <v>8312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108</v>
      </c>
      <c r="P2108" s="7">
        <f t="shared" si="129"/>
        <v>53.522727272727273</v>
      </c>
      <c r="Q2108" t="s">
        <v>8322</v>
      </c>
      <c r="R2108" t="s">
        <v>8312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7">
        <f t="shared" si="129"/>
        <v>37.149310344827583</v>
      </c>
      <c r="Q2109" t="s">
        <v>8322</v>
      </c>
      <c r="R2109" t="s">
        <v>8312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108</v>
      </c>
      <c r="P2110" s="7">
        <f t="shared" si="129"/>
        <v>89.895287958115176</v>
      </c>
      <c r="Q2110" t="s">
        <v>8322</v>
      </c>
      <c r="R2110" t="s">
        <v>8312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7">
        <f t="shared" si="129"/>
        <v>106.52500000000001</v>
      </c>
      <c r="Q2111" t="s">
        <v>8322</v>
      </c>
      <c r="R2111" t="s">
        <v>8312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101</v>
      </c>
      <c r="P2112" s="7">
        <f t="shared" si="129"/>
        <v>52.815789473684212</v>
      </c>
      <c r="Q2112" t="s">
        <v>8322</v>
      </c>
      <c r="R2112" t="s">
        <v>8312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7">
        <f t="shared" si="129"/>
        <v>54.615384615384613</v>
      </c>
      <c r="Q2113" t="s">
        <v>8322</v>
      </c>
      <c r="R2113" t="s">
        <v>8312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7">
        <f t="shared" si="129"/>
        <v>27.272727272727273</v>
      </c>
      <c r="Q2114" t="s">
        <v>8322</v>
      </c>
      <c r="R2114" t="s">
        <v>8312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ROUNDUP(100*(E2115/D2115),0)</f>
        <v>105</v>
      </c>
      <c r="P2115" s="7">
        <f t="shared" ref="P2115:P2178" si="133">E2115/L2115</f>
        <v>68.598130841121488</v>
      </c>
      <c r="Q2115" t="s">
        <v>8322</v>
      </c>
      <c r="R2115" t="s">
        <v>8312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7">
        <f t="shared" si="133"/>
        <v>35.612244897959187</v>
      </c>
      <c r="Q2116" t="s">
        <v>8322</v>
      </c>
      <c r="R2116" t="s">
        <v>8312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7">
        <f t="shared" si="133"/>
        <v>94.027777777777771</v>
      </c>
      <c r="Q2117" t="s">
        <v>8322</v>
      </c>
      <c r="R2117" t="s">
        <v>8312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7">
        <f t="shared" si="133"/>
        <v>526.45652173913038</v>
      </c>
      <c r="Q2118" t="s">
        <v>8322</v>
      </c>
      <c r="R2118" t="s">
        <v>8312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7">
        <f t="shared" si="133"/>
        <v>50.657142857142858</v>
      </c>
      <c r="Q2119" t="s">
        <v>8322</v>
      </c>
      <c r="R2119" t="s">
        <v>8312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7">
        <f t="shared" si="133"/>
        <v>79.182941176470578</v>
      </c>
      <c r="Q2120" t="s">
        <v>8322</v>
      </c>
      <c r="R2120" t="s">
        <v>8312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7">
        <f t="shared" si="133"/>
        <v>91.590909090909093</v>
      </c>
      <c r="Q2121" t="s">
        <v>8322</v>
      </c>
      <c r="R2121" t="s">
        <v>8312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7">
        <f t="shared" si="133"/>
        <v>116.96275362318841</v>
      </c>
      <c r="Q2122" t="s">
        <v>8322</v>
      </c>
      <c r="R2122" t="s">
        <v>8312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7">
        <f t="shared" si="133"/>
        <v>28.4</v>
      </c>
      <c r="Q2123" t="s">
        <v>8324</v>
      </c>
      <c r="R2123" t="s">
        <v>8314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1</v>
      </c>
      <c r="P2124" s="7">
        <f t="shared" si="133"/>
        <v>103.33333333333333</v>
      </c>
      <c r="Q2124" t="s">
        <v>8324</v>
      </c>
      <c r="R2124" t="s">
        <v>8314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7">
        <f t="shared" si="133"/>
        <v>10</v>
      </c>
      <c r="Q2125" t="s">
        <v>8324</v>
      </c>
      <c r="R2125" t="s">
        <v>8314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11</v>
      </c>
      <c r="P2126" s="7">
        <f t="shared" si="133"/>
        <v>23</v>
      </c>
      <c r="Q2126" t="s">
        <v>8324</v>
      </c>
      <c r="R2126" t="s">
        <v>8314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2</v>
      </c>
      <c r="P2127" s="7">
        <f t="shared" si="133"/>
        <v>31.555555555555557</v>
      </c>
      <c r="Q2127" t="s">
        <v>8324</v>
      </c>
      <c r="R2127" t="s">
        <v>8314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1</v>
      </c>
      <c r="P2128" s="7">
        <f t="shared" si="133"/>
        <v>5</v>
      </c>
      <c r="Q2128" t="s">
        <v>8324</v>
      </c>
      <c r="R2128" t="s">
        <v>8314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7">
        <f t="shared" si="133"/>
        <v>34.220338983050844</v>
      </c>
      <c r="Q2129" t="s">
        <v>8324</v>
      </c>
      <c r="R2129" t="s">
        <v>8314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1</v>
      </c>
      <c r="P2130" s="7">
        <f t="shared" si="133"/>
        <v>25</v>
      </c>
      <c r="Q2130" t="s">
        <v>8324</v>
      </c>
      <c r="R2130" t="s">
        <v>8314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7">
        <f t="shared" si="133"/>
        <v>19.666666666666668</v>
      </c>
      <c r="Q2131" t="s">
        <v>8324</v>
      </c>
      <c r="R2131" t="s">
        <v>8314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1</v>
      </c>
      <c r="P2132" s="7">
        <f t="shared" si="133"/>
        <v>21.25</v>
      </c>
      <c r="Q2132" t="s">
        <v>8324</v>
      </c>
      <c r="R2132" t="s">
        <v>8314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7">
        <f t="shared" si="133"/>
        <v>8.3333333333333339</v>
      </c>
      <c r="Q2133" t="s">
        <v>8324</v>
      </c>
      <c r="R2133" t="s">
        <v>8314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3</v>
      </c>
      <c r="P2134" s="7">
        <f t="shared" si="133"/>
        <v>21.34333333333333</v>
      </c>
      <c r="Q2134" t="s">
        <v>8324</v>
      </c>
      <c r="R2134" t="s">
        <v>8314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7">
        <f t="shared" si="133"/>
        <v>5.333333333333333</v>
      </c>
      <c r="Q2135" t="s">
        <v>8324</v>
      </c>
      <c r="R2135" t="s">
        <v>8314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7">
        <f t="shared" si="133"/>
        <v>34.666666666666664</v>
      </c>
      <c r="Q2136" t="s">
        <v>8324</v>
      </c>
      <c r="R2136" t="s">
        <v>8314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7">
        <f t="shared" si="133"/>
        <v>21.727272727272727</v>
      </c>
      <c r="Q2137" t="s">
        <v>8324</v>
      </c>
      <c r="R2137" t="s">
        <v>8314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1</v>
      </c>
      <c r="P2138" s="7">
        <f t="shared" si="133"/>
        <v>11.922499999999999</v>
      </c>
      <c r="Q2138" t="s">
        <v>8324</v>
      </c>
      <c r="R2138" t="s">
        <v>8314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29</v>
      </c>
      <c r="P2139" s="7">
        <f t="shared" si="133"/>
        <v>26.59737827715356</v>
      </c>
      <c r="Q2139" t="s">
        <v>8324</v>
      </c>
      <c r="R2139" t="s">
        <v>8314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7">
        <f t="shared" si="133"/>
        <v>10.666666666666666</v>
      </c>
      <c r="Q2140" t="s">
        <v>8324</v>
      </c>
      <c r="R2140" t="s">
        <v>8314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6</v>
      </c>
      <c r="P2141" s="7">
        <f t="shared" si="133"/>
        <v>29.035714285714285</v>
      </c>
      <c r="Q2141" t="s">
        <v>8324</v>
      </c>
      <c r="R2141" t="s">
        <v>8314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1</v>
      </c>
      <c r="P2142" s="7">
        <f t="shared" si="133"/>
        <v>50.909090909090907</v>
      </c>
      <c r="Q2142" t="s">
        <v>8324</v>
      </c>
      <c r="R2142" t="s">
        <v>8314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7" t="e">
        <f t="shared" si="133"/>
        <v>#DIV/0!</v>
      </c>
      <c r="Q2143" t="s">
        <v>8324</v>
      </c>
      <c r="R2143" t="s">
        <v>8314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7">
        <f t="shared" si="133"/>
        <v>50.083333333333336</v>
      </c>
      <c r="Q2144" t="s">
        <v>8324</v>
      </c>
      <c r="R2144" t="s">
        <v>8314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12</v>
      </c>
      <c r="P2145" s="7">
        <f t="shared" si="133"/>
        <v>45</v>
      </c>
      <c r="Q2145" t="s">
        <v>8324</v>
      </c>
      <c r="R2145" t="s">
        <v>8314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7">
        <f t="shared" si="133"/>
        <v>25.291666666666668</v>
      </c>
      <c r="Q2146" t="s">
        <v>8324</v>
      </c>
      <c r="R2146" t="s">
        <v>8314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31</v>
      </c>
      <c r="P2147" s="7">
        <f t="shared" si="133"/>
        <v>51.292134831460672</v>
      </c>
      <c r="Q2147" t="s">
        <v>8324</v>
      </c>
      <c r="R2147" t="s">
        <v>8314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1</v>
      </c>
      <c r="P2148" s="7">
        <f t="shared" si="133"/>
        <v>1</v>
      </c>
      <c r="Q2148" t="s">
        <v>8324</v>
      </c>
      <c r="R2148" t="s">
        <v>8314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7">
        <f t="shared" si="133"/>
        <v>49.381818181818183</v>
      </c>
      <c r="Q2149" t="s">
        <v>8324</v>
      </c>
      <c r="R2149" t="s">
        <v>8314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7">
        <f t="shared" si="133"/>
        <v>1</v>
      </c>
      <c r="Q2150" t="s">
        <v>8324</v>
      </c>
      <c r="R2150" t="s">
        <v>8314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7" t="e">
        <f t="shared" si="133"/>
        <v>#DIV/0!</v>
      </c>
      <c r="Q2151" t="s">
        <v>8324</v>
      </c>
      <c r="R2151" t="s">
        <v>8314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7">
        <f t="shared" si="133"/>
        <v>101.25</v>
      </c>
      <c r="Q2152" t="s">
        <v>8324</v>
      </c>
      <c r="R2152" t="s">
        <v>8314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1</v>
      </c>
      <c r="P2153" s="7">
        <f t="shared" si="133"/>
        <v>19.666666666666668</v>
      </c>
      <c r="Q2153" t="s">
        <v>8324</v>
      </c>
      <c r="R2153" t="s">
        <v>8314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1</v>
      </c>
      <c r="P2154" s="7">
        <f t="shared" si="133"/>
        <v>12.5</v>
      </c>
      <c r="Q2154" t="s">
        <v>8324</v>
      </c>
      <c r="R2154" t="s">
        <v>8314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1</v>
      </c>
      <c r="P2155" s="7">
        <f t="shared" si="133"/>
        <v>8.5</v>
      </c>
      <c r="Q2155" t="s">
        <v>8324</v>
      </c>
      <c r="R2155" t="s">
        <v>8314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7">
        <f t="shared" si="133"/>
        <v>1</v>
      </c>
      <c r="Q2156" t="s">
        <v>8324</v>
      </c>
      <c r="R2156" t="s">
        <v>8314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3</v>
      </c>
      <c r="P2157" s="7">
        <f t="shared" si="133"/>
        <v>23</v>
      </c>
      <c r="Q2157" t="s">
        <v>8324</v>
      </c>
      <c r="R2157" t="s">
        <v>8314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7">
        <f t="shared" si="133"/>
        <v>17.987951807228917</v>
      </c>
      <c r="Q2158" t="s">
        <v>8324</v>
      </c>
      <c r="R2158" t="s">
        <v>8314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29</v>
      </c>
      <c r="P2159" s="7">
        <f t="shared" si="133"/>
        <v>370.94736842105266</v>
      </c>
      <c r="Q2159" t="s">
        <v>8324</v>
      </c>
      <c r="R2159" t="s">
        <v>8314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7">
        <f t="shared" si="133"/>
        <v>63.569485530546629</v>
      </c>
      <c r="Q2160" t="s">
        <v>8324</v>
      </c>
      <c r="R2160" t="s">
        <v>8314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7">
        <f t="shared" si="133"/>
        <v>13</v>
      </c>
      <c r="Q2161" t="s">
        <v>8324</v>
      </c>
      <c r="R2161" t="s">
        <v>8314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7">
        <f t="shared" si="133"/>
        <v>5.3125</v>
      </c>
      <c r="Q2162" t="s">
        <v>8324</v>
      </c>
      <c r="R2162" t="s">
        <v>8314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7">
        <f t="shared" si="133"/>
        <v>35.615384615384613</v>
      </c>
      <c r="Q2163" t="s">
        <v>8322</v>
      </c>
      <c r="R2163" t="s">
        <v>8309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113</v>
      </c>
      <c r="P2164" s="7">
        <f t="shared" si="133"/>
        <v>87.103448275862064</v>
      </c>
      <c r="Q2164" t="s">
        <v>8322</v>
      </c>
      <c r="R2164" t="s">
        <v>8309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133</v>
      </c>
      <c r="P2165" s="7">
        <f t="shared" si="133"/>
        <v>75.11363636363636</v>
      </c>
      <c r="Q2165" t="s">
        <v>8322</v>
      </c>
      <c r="R2165" t="s">
        <v>8309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7">
        <f t="shared" si="133"/>
        <v>68.01204819277109</v>
      </c>
      <c r="Q2166" t="s">
        <v>8322</v>
      </c>
      <c r="R2166" t="s">
        <v>8309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7">
        <f t="shared" si="133"/>
        <v>29.623931623931625</v>
      </c>
      <c r="Q2167" t="s">
        <v>8322</v>
      </c>
      <c r="R2167" t="s">
        <v>8309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7">
        <f t="shared" si="133"/>
        <v>91.625</v>
      </c>
      <c r="Q2168" t="s">
        <v>8322</v>
      </c>
      <c r="R2168" t="s">
        <v>8309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7">
        <f t="shared" si="133"/>
        <v>22.5</v>
      </c>
      <c r="Q2169" t="s">
        <v>8322</v>
      </c>
      <c r="R2169" t="s">
        <v>8309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7">
        <f t="shared" si="133"/>
        <v>64.366735294117646</v>
      </c>
      <c r="Q2170" t="s">
        <v>8322</v>
      </c>
      <c r="R2170" t="s">
        <v>8309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7">
        <f t="shared" si="133"/>
        <v>21.857142857142858</v>
      </c>
      <c r="Q2171" t="s">
        <v>8322</v>
      </c>
      <c r="R2171" t="s">
        <v>8309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7">
        <f t="shared" si="133"/>
        <v>33.315789473684212</v>
      </c>
      <c r="Q2172" t="s">
        <v>8322</v>
      </c>
      <c r="R2172" t="s">
        <v>8309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107</v>
      </c>
      <c r="P2173" s="7">
        <f t="shared" si="133"/>
        <v>90.276595744680847</v>
      </c>
      <c r="Q2173" t="s">
        <v>8322</v>
      </c>
      <c r="R2173" t="s">
        <v>8309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7">
        <f t="shared" si="133"/>
        <v>76.92307692307692</v>
      </c>
      <c r="Q2174" t="s">
        <v>8322</v>
      </c>
      <c r="R2174" t="s">
        <v>8309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7">
        <f t="shared" si="133"/>
        <v>59.233333333333334</v>
      </c>
      <c r="Q2175" t="s">
        <v>8322</v>
      </c>
      <c r="R2175" t="s">
        <v>8309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7">
        <f t="shared" si="133"/>
        <v>65.38095238095238</v>
      </c>
      <c r="Q2176" t="s">
        <v>8322</v>
      </c>
      <c r="R2176" t="s">
        <v>8309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7">
        <f t="shared" si="133"/>
        <v>67.307692307692307</v>
      </c>
      <c r="Q2177" t="s">
        <v>8322</v>
      </c>
      <c r="R2177" t="s">
        <v>8309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127</v>
      </c>
      <c r="P2178" s="7">
        <f t="shared" si="133"/>
        <v>88.74647887323944</v>
      </c>
      <c r="Q2178" t="s">
        <v>8322</v>
      </c>
      <c r="R2178" t="s">
        <v>8309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ROUNDUP(100*(E2179/D2179),0)</f>
        <v>101</v>
      </c>
      <c r="P2179" s="7">
        <f t="shared" ref="P2179:P2242" si="137">E2179/L2179</f>
        <v>65.868421052631575</v>
      </c>
      <c r="Q2179" t="s">
        <v>8322</v>
      </c>
      <c r="R2179" t="s">
        <v>8309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7">
        <f t="shared" si="137"/>
        <v>40.349243306169967</v>
      </c>
      <c r="Q2180" t="s">
        <v>8322</v>
      </c>
      <c r="R2180" t="s">
        <v>8309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162</v>
      </c>
      <c r="P2181" s="7">
        <f t="shared" si="137"/>
        <v>76.857142857142861</v>
      </c>
      <c r="Q2181" t="s">
        <v>8322</v>
      </c>
      <c r="R2181" t="s">
        <v>8309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108</v>
      </c>
      <c r="P2182" s="7">
        <f t="shared" si="137"/>
        <v>68.707820512820518</v>
      </c>
      <c r="Q2182" t="s">
        <v>8322</v>
      </c>
      <c r="R2182" t="s">
        <v>8309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154</v>
      </c>
      <c r="P2183" s="7">
        <f t="shared" si="137"/>
        <v>57.773584905660378</v>
      </c>
      <c r="Q2183" t="s">
        <v>8324</v>
      </c>
      <c r="R2183" t="s">
        <v>8320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525</v>
      </c>
      <c r="P2184" s="7">
        <f t="shared" si="137"/>
        <v>44.171348314606739</v>
      </c>
      <c r="Q2184" t="s">
        <v>8324</v>
      </c>
      <c r="R2184" t="s">
        <v>8320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490</v>
      </c>
      <c r="P2185" s="7">
        <f t="shared" si="137"/>
        <v>31.566308243727597</v>
      </c>
      <c r="Q2185" t="s">
        <v>8324</v>
      </c>
      <c r="R2185" t="s">
        <v>8320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7">
        <f t="shared" si="137"/>
        <v>107.04511278195488</v>
      </c>
      <c r="Q2186" t="s">
        <v>8324</v>
      </c>
      <c r="R2186" t="s">
        <v>8320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7">
        <f t="shared" si="137"/>
        <v>149.03451043338683</v>
      </c>
      <c r="Q2187" t="s">
        <v>8324</v>
      </c>
      <c r="R2187" t="s">
        <v>8320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7">
        <f t="shared" si="137"/>
        <v>55.956632653061227</v>
      </c>
      <c r="Q2188" t="s">
        <v>8324</v>
      </c>
      <c r="R2188" t="s">
        <v>8320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7">
        <f t="shared" si="137"/>
        <v>56.970381807973048</v>
      </c>
      <c r="Q2189" t="s">
        <v>8324</v>
      </c>
      <c r="R2189" t="s">
        <v>8320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413</v>
      </c>
      <c r="P2190" s="7">
        <f t="shared" si="137"/>
        <v>44.056420233463037</v>
      </c>
      <c r="Q2190" t="s">
        <v>8324</v>
      </c>
      <c r="R2190" t="s">
        <v>8320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504</v>
      </c>
      <c r="P2191" s="7">
        <f t="shared" si="137"/>
        <v>68.625</v>
      </c>
      <c r="Q2191" t="s">
        <v>8324</v>
      </c>
      <c r="R2191" t="s">
        <v>8320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7">
        <f t="shared" si="137"/>
        <v>65.318435754189949</v>
      </c>
      <c r="Q2192" t="s">
        <v>8324</v>
      </c>
      <c r="R2192" t="s">
        <v>8320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7">
        <f t="shared" si="137"/>
        <v>35.92</v>
      </c>
      <c r="Q2193" t="s">
        <v>8324</v>
      </c>
      <c r="R2193" t="s">
        <v>8320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1082</v>
      </c>
      <c r="P2194" s="7">
        <f t="shared" si="137"/>
        <v>40.070667078443485</v>
      </c>
      <c r="Q2194" t="s">
        <v>8324</v>
      </c>
      <c r="R2194" t="s">
        <v>8320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453</v>
      </c>
      <c r="P2195" s="7">
        <f t="shared" si="137"/>
        <v>75.647714604236342</v>
      </c>
      <c r="Q2195" t="s">
        <v>8324</v>
      </c>
      <c r="R2195" t="s">
        <v>8320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538</v>
      </c>
      <c r="P2196" s="7">
        <f t="shared" si="137"/>
        <v>61.203872437357631</v>
      </c>
      <c r="Q2196" t="s">
        <v>8324</v>
      </c>
      <c r="R2196" t="s">
        <v>8320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121</v>
      </c>
      <c r="P2197" s="7">
        <f t="shared" si="137"/>
        <v>48.130434782608695</v>
      </c>
      <c r="Q2197" t="s">
        <v>8324</v>
      </c>
      <c r="R2197" t="s">
        <v>8320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7">
        <f t="shared" si="137"/>
        <v>68.106837606837601</v>
      </c>
      <c r="Q2198" t="s">
        <v>8324</v>
      </c>
      <c r="R2198" t="s">
        <v>8320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952</v>
      </c>
      <c r="P2199" s="7">
        <f t="shared" si="137"/>
        <v>65.891300230946882</v>
      </c>
      <c r="Q2199" t="s">
        <v>8324</v>
      </c>
      <c r="R2199" t="s">
        <v>8320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7">
        <f t="shared" si="137"/>
        <v>81.654377880184327</v>
      </c>
      <c r="Q2200" t="s">
        <v>8324</v>
      </c>
      <c r="R2200" t="s">
        <v>8320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7">
        <f t="shared" si="137"/>
        <v>52.701195219123505</v>
      </c>
      <c r="Q2201" t="s">
        <v>8324</v>
      </c>
      <c r="R2201" t="s">
        <v>8320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543</v>
      </c>
      <c r="P2202" s="7">
        <f t="shared" si="137"/>
        <v>41.228136882129277</v>
      </c>
      <c r="Q2202" t="s">
        <v>8324</v>
      </c>
      <c r="R2202" t="s">
        <v>8320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7">
        <f t="shared" si="137"/>
        <v>15.035357142857142</v>
      </c>
      <c r="Q2203" t="s">
        <v>8322</v>
      </c>
      <c r="R2203" t="s">
        <v>8313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705</v>
      </c>
      <c r="P2204" s="7">
        <f t="shared" si="137"/>
        <v>39.066920943134534</v>
      </c>
      <c r="Q2204" t="s">
        <v>8322</v>
      </c>
      <c r="R2204" t="s">
        <v>8313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7">
        <f t="shared" si="137"/>
        <v>43.82</v>
      </c>
      <c r="Q2205" t="s">
        <v>8322</v>
      </c>
      <c r="R2205" t="s">
        <v>8313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7">
        <f t="shared" si="137"/>
        <v>27.301369863013697</v>
      </c>
      <c r="Q2206" t="s">
        <v>8322</v>
      </c>
      <c r="R2206" t="s">
        <v>8313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7">
        <f t="shared" si="137"/>
        <v>42.222222222222221</v>
      </c>
      <c r="Q2207" t="s">
        <v>8322</v>
      </c>
      <c r="R2207" t="s">
        <v>8313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7">
        <f t="shared" si="137"/>
        <v>33.235294117647058</v>
      </c>
      <c r="Q2208" t="s">
        <v>8322</v>
      </c>
      <c r="R2208" t="s">
        <v>8313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7">
        <f t="shared" si="137"/>
        <v>285.71428571428572</v>
      </c>
      <c r="Q2209" t="s">
        <v>8322</v>
      </c>
      <c r="R2209" t="s">
        <v>8313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7">
        <f t="shared" si="137"/>
        <v>42.333333333333336</v>
      </c>
      <c r="Q2210" t="s">
        <v>8322</v>
      </c>
      <c r="R2210" t="s">
        <v>8313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7">
        <f t="shared" si="137"/>
        <v>50.266666666666666</v>
      </c>
      <c r="Q2211" t="s">
        <v>8322</v>
      </c>
      <c r="R2211" t="s">
        <v>8313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112</v>
      </c>
      <c r="P2212" s="7">
        <f t="shared" si="137"/>
        <v>61.902777777777779</v>
      </c>
      <c r="Q2212" t="s">
        <v>8322</v>
      </c>
      <c r="R2212" t="s">
        <v>8313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7">
        <f t="shared" si="137"/>
        <v>40.75</v>
      </c>
      <c r="Q2213" t="s">
        <v>8322</v>
      </c>
      <c r="R2213" t="s">
        <v>8313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115</v>
      </c>
      <c r="P2214" s="7">
        <f t="shared" si="137"/>
        <v>55.796747967479675</v>
      </c>
      <c r="Q2214" t="s">
        <v>8322</v>
      </c>
      <c r="R2214" t="s">
        <v>8313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7">
        <f t="shared" si="137"/>
        <v>10</v>
      </c>
      <c r="Q2215" t="s">
        <v>8322</v>
      </c>
      <c r="R2215" t="s">
        <v>8313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7">
        <f t="shared" si="137"/>
        <v>73.125416666666666</v>
      </c>
      <c r="Q2216" t="s">
        <v>8322</v>
      </c>
      <c r="R2216" t="s">
        <v>8313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157</v>
      </c>
      <c r="P2217" s="7">
        <f t="shared" si="137"/>
        <v>26.060606060606062</v>
      </c>
      <c r="Q2217" t="s">
        <v>8322</v>
      </c>
      <c r="R2217" t="s">
        <v>8313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7">
        <f t="shared" si="137"/>
        <v>22.642857142857142</v>
      </c>
      <c r="Q2218" t="s">
        <v>8322</v>
      </c>
      <c r="R2218" t="s">
        <v>8313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102</v>
      </c>
      <c r="P2219" s="7">
        <f t="shared" si="137"/>
        <v>47.222222222222221</v>
      </c>
      <c r="Q2219" t="s">
        <v>8322</v>
      </c>
      <c r="R2219" t="s">
        <v>8313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7">
        <f t="shared" si="137"/>
        <v>32.324473684210524</v>
      </c>
      <c r="Q2220" t="s">
        <v>8322</v>
      </c>
      <c r="R2220" t="s">
        <v>8313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7">
        <f t="shared" si="137"/>
        <v>53.421052631578945</v>
      </c>
      <c r="Q2221" t="s">
        <v>8322</v>
      </c>
      <c r="R2221" t="s">
        <v>8313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102</v>
      </c>
      <c r="P2222" s="7">
        <f t="shared" si="137"/>
        <v>51.304347826086953</v>
      </c>
      <c r="Q2222" t="s">
        <v>8322</v>
      </c>
      <c r="R2222" t="s">
        <v>8313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109</v>
      </c>
      <c r="P2223" s="7">
        <f t="shared" si="137"/>
        <v>37.197247706422019</v>
      </c>
      <c r="Q2223" t="s">
        <v>8324</v>
      </c>
      <c r="R2223" t="s">
        <v>8320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7">
        <f t="shared" si="137"/>
        <v>27.1</v>
      </c>
      <c r="Q2224" t="s">
        <v>8324</v>
      </c>
      <c r="R2224" t="s">
        <v>8320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7">
        <f t="shared" si="137"/>
        <v>206.31</v>
      </c>
      <c r="Q2225" t="s">
        <v>8324</v>
      </c>
      <c r="R2225" t="s">
        <v>8320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244</v>
      </c>
      <c r="P2226" s="7">
        <f t="shared" si="137"/>
        <v>82.145270270270274</v>
      </c>
      <c r="Q2226" t="s">
        <v>8324</v>
      </c>
      <c r="R2226" t="s">
        <v>8320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7">
        <f t="shared" si="137"/>
        <v>164.79651993355483</v>
      </c>
      <c r="Q2227" t="s">
        <v>8324</v>
      </c>
      <c r="R2227" t="s">
        <v>8320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109</v>
      </c>
      <c r="P2228" s="7">
        <f t="shared" si="137"/>
        <v>60.820280373831778</v>
      </c>
      <c r="Q2228" t="s">
        <v>8324</v>
      </c>
      <c r="R2228" t="s">
        <v>8320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158</v>
      </c>
      <c r="P2229" s="7">
        <f t="shared" si="137"/>
        <v>67.970099667774093</v>
      </c>
      <c r="Q2229" t="s">
        <v>8324</v>
      </c>
      <c r="R2229" t="s">
        <v>8320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1175</v>
      </c>
      <c r="P2230" s="7">
        <f t="shared" si="137"/>
        <v>81.561805555555551</v>
      </c>
      <c r="Q2230" t="s">
        <v>8324</v>
      </c>
      <c r="R2230" t="s">
        <v>8320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172</v>
      </c>
      <c r="P2231" s="7">
        <f t="shared" si="137"/>
        <v>25.42547309833024</v>
      </c>
      <c r="Q2231" t="s">
        <v>8324</v>
      </c>
      <c r="R2231" t="s">
        <v>8320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7">
        <f t="shared" si="137"/>
        <v>21.497991967871485</v>
      </c>
      <c r="Q2232" t="s">
        <v>8324</v>
      </c>
      <c r="R2232" t="s">
        <v>8320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1213</v>
      </c>
      <c r="P2233" s="7">
        <f t="shared" si="137"/>
        <v>27.226630727762803</v>
      </c>
      <c r="Q2233" t="s">
        <v>8324</v>
      </c>
      <c r="R2233" t="s">
        <v>8320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7">
        <f t="shared" si="137"/>
        <v>25.091093117408906</v>
      </c>
      <c r="Q2234" t="s">
        <v>8324</v>
      </c>
      <c r="R2234" t="s">
        <v>8320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333</v>
      </c>
      <c r="P2235" s="7">
        <f t="shared" si="137"/>
        <v>21.230179028132991</v>
      </c>
      <c r="Q2235" t="s">
        <v>8324</v>
      </c>
      <c r="R2235" t="s">
        <v>8320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7">
        <f t="shared" si="137"/>
        <v>41.607142857142854</v>
      </c>
      <c r="Q2236" t="s">
        <v>8324</v>
      </c>
      <c r="R2236" t="s">
        <v>8320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154</v>
      </c>
      <c r="P2237" s="7">
        <f t="shared" si="137"/>
        <v>135.58503401360545</v>
      </c>
      <c r="Q2237" t="s">
        <v>8324</v>
      </c>
      <c r="R2237" t="s">
        <v>8320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538</v>
      </c>
      <c r="P2238" s="7">
        <f t="shared" si="137"/>
        <v>22.116176470588236</v>
      </c>
      <c r="Q2238" t="s">
        <v>8324</v>
      </c>
      <c r="R2238" t="s">
        <v>8320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7">
        <f t="shared" si="137"/>
        <v>64.625635808748726</v>
      </c>
      <c r="Q2239" t="s">
        <v>8324</v>
      </c>
      <c r="R2239" t="s">
        <v>8320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138</v>
      </c>
      <c r="P2240" s="7">
        <f t="shared" si="137"/>
        <v>69.569620253164558</v>
      </c>
      <c r="Q2240" t="s">
        <v>8324</v>
      </c>
      <c r="R2240" t="s">
        <v>8320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129</v>
      </c>
      <c r="P2241" s="7">
        <f t="shared" si="137"/>
        <v>75.133028169014082</v>
      </c>
      <c r="Q2241" t="s">
        <v>8324</v>
      </c>
      <c r="R2241" t="s">
        <v>8320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7">
        <f t="shared" si="137"/>
        <v>140.97916666666666</v>
      </c>
      <c r="Q2242" t="s">
        <v>8324</v>
      </c>
      <c r="R2242" t="s">
        <v>8320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ROUNDUP(100*(E2243/D2243),0)</f>
        <v>807</v>
      </c>
      <c r="P2243" s="7">
        <f t="shared" ref="P2243:P2306" si="141">E2243/L2243</f>
        <v>49.472392638036808</v>
      </c>
      <c r="Q2243" t="s">
        <v>8324</v>
      </c>
      <c r="R2243" t="s">
        <v>8320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1361</v>
      </c>
      <c r="P2244" s="7">
        <f t="shared" si="141"/>
        <v>53.865251485148519</v>
      </c>
      <c r="Q2244" t="s">
        <v>8324</v>
      </c>
      <c r="R2244" t="s">
        <v>8320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7">
        <f t="shared" si="141"/>
        <v>4.5712530712530715</v>
      </c>
      <c r="Q2245" t="s">
        <v>8324</v>
      </c>
      <c r="R2245" t="s">
        <v>8320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378</v>
      </c>
      <c r="P2246" s="7">
        <f t="shared" si="141"/>
        <v>65.00344827586207</v>
      </c>
      <c r="Q2246" t="s">
        <v>8324</v>
      </c>
      <c r="R2246" t="s">
        <v>8320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2648</v>
      </c>
      <c r="P2247" s="7">
        <f t="shared" si="141"/>
        <v>53.475252525252522</v>
      </c>
      <c r="Q2247" t="s">
        <v>8324</v>
      </c>
      <c r="R2247" t="s">
        <v>8320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101</v>
      </c>
      <c r="P2248" s="7">
        <f t="shared" si="141"/>
        <v>43.912280701754383</v>
      </c>
      <c r="Q2248" t="s">
        <v>8324</v>
      </c>
      <c r="R2248" t="s">
        <v>8320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105</v>
      </c>
      <c r="P2249" s="7">
        <f t="shared" si="141"/>
        <v>50.852631578947367</v>
      </c>
      <c r="Q2249" t="s">
        <v>8324</v>
      </c>
      <c r="R2249" t="s">
        <v>8320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108</v>
      </c>
      <c r="P2250" s="7">
        <f t="shared" si="141"/>
        <v>58.6328125</v>
      </c>
      <c r="Q2250" t="s">
        <v>8324</v>
      </c>
      <c r="R2250" t="s">
        <v>8320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7">
        <f t="shared" si="141"/>
        <v>32.81666666666667</v>
      </c>
      <c r="Q2251" t="s">
        <v>8324</v>
      </c>
      <c r="R2251" t="s">
        <v>8320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976</v>
      </c>
      <c r="P2252" s="7">
        <f t="shared" si="141"/>
        <v>426.93169877408059</v>
      </c>
      <c r="Q2252" t="s">
        <v>8324</v>
      </c>
      <c r="R2252" t="s">
        <v>8320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135</v>
      </c>
      <c r="P2253" s="7">
        <f t="shared" si="141"/>
        <v>23.808729166666669</v>
      </c>
      <c r="Q2253" t="s">
        <v>8324</v>
      </c>
      <c r="R2253" t="s">
        <v>8320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273</v>
      </c>
      <c r="P2254" s="7">
        <f t="shared" si="141"/>
        <v>98.413654618473899</v>
      </c>
      <c r="Q2254" t="s">
        <v>8324</v>
      </c>
      <c r="R2254" t="s">
        <v>8320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7">
        <f t="shared" si="141"/>
        <v>107.32142857142857</v>
      </c>
      <c r="Q2255" t="s">
        <v>8324</v>
      </c>
      <c r="R2255" t="s">
        <v>8320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7">
        <f t="shared" si="141"/>
        <v>11.67005076142132</v>
      </c>
      <c r="Q2256" t="s">
        <v>8324</v>
      </c>
      <c r="R2256" t="s">
        <v>8320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7">
        <f t="shared" si="141"/>
        <v>41.782287822878232</v>
      </c>
      <c r="Q2257" t="s">
        <v>8324</v>
      </c>
      <c r="R2257" t="s">
        <v>8320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7">
        <f t="shared" si="141"/>
        <v>21.38</v>
      </c>
      <c r="Q2258" t="s">
        <v>8324</v>
      </c>
      <c r="R2258" t="s">
        <v>8320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637</v>
      </c>
      <c r="P2259" s="7">
        <f t="shared" si="141"/>
        <v>94.103550295857985</v>
      </c>
      <c r="Q2259" t="s">
        <v>8324</v>
      </c>
      <c r="R2259" t="s">
        <v>8320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7">
        <f t="shared" si="141"/>
        <v>15.721951219512196</v>
      </c>
      <c r="Q2260" t="s">
        <v>8324</v>
      </c>
      <c r="R2260" t="s">
        <v>8320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1868</v>
      </c>
      <c r="P2261" s="7">
        <f t="shared" si="141"/>
        <v>90.635922330097088</v>
      </c>
      <c r="Q2261" t="s">
        <v>8324</v>
      </c>
      <c r="R2261" t="s">
        <v>8320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7">
        <f t="shared" si="141"/>
        <v>97.297619047619051</v>
      </c>
      <c r="Q2262" t="s">
        <v>8324</v>
      </c>
      <c r="R2262" t="s">
        <v>8320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7">
        <f t="shared" si="141"/>
        <v>37.11904761904762</v>
      </c>
      <c r="Q2263" t="s">
        <v>8324</v>
      </c>
      <c r="R2263" t="s">
        <v>8320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155</v>
      </c>
      <c r="P2264" s="7">
        <f t="shared" si="141"/>
        <v>28.104972375690608</v>
      </c>
      <c r="Q2264" t="s">
        <v>8324</v>
      </c>
      <c r="R2264" t="s">
        <v>8320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7">
        <f t="shared" si="141"/>
        <v>144.43333333333334</v>
      </c>
      <c r="Q2265" t="s">
        <v>8324</v>
      </c>
      <c r="R2265" t="s">
        <v>8320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181</v>
      </c>
      <c r="P2266" s="7">
        <f t="shared" si="141"/>
        <v>24.274157303370785</v>
      </c>
      <c r="Q2266" t="s">
        <v>8324</v>
      </c>
      <c r="R2266" t="s">
        <v>8320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7">
        <f t="shared" si="141"/>
        <v>35.117647058823529</v>
      </c>
      <c r="Q2267" t="s">
        <v>8324</v>
      </c>
      <c r="R2267" t="s">
        <v>8320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321</v>
      </c>
      <c r="P2268" s="7">
        <f t="shared" si="141"/>
        <v>24.762886597938145</v>
      </c>
      <c r="Q2268" t="s">
        <v>8324</v>
      </c>
      <c r="R2268" t="s">
        <v>8320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7">
        <f t="shared" si="141"/>
        <v>188.37871287128712</v>
      </c>
      <c r="Q2269" t="s">
        <v>8324</v>
      </c>
      <c r="R2269" t="s">
        <v>8320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7">
        <f t="shared" si="141"/>
        <v>148.08247422680412</v>
      </c>
      <c r="Q2270" t="s">
        <v>8324</v>
      </c>
      <c r="R2270" t="s">
        <v>8320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7">
        <f t="shared" si="141"/>
        <v>49.934589800443462</v>
      </c>
      <c r="Q2271" t="s">
        <v>8324</v>
      </c>
      <c r="R2271" t="s">
        <v>8320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721</v>
      </c>
      <c r="P2272" s="7">
        <f t="shared" si="141"/>
        <v>107.82155688622754</v>
      </c>
      <c r="Q2272" t="s">
        <v>8324</v>
      </c>
      <c r="R2272" t="s">
        <v>8320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284</v>
      </c>
      <c r="P2273" s="7">
        <f t="shared" si="141"/>
        <v>42.63403614457831</v>
      </c>
      <c r="Q2273" t="s">
        <v>8324</v>
      </c>
      <c r="R2273" t="s">
        <v>8320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7">
        <f t="shared" si="141"/>
        <v>14.370762711864407</v>
      </c>
      <c r="Q2274" t="s">
        <v>8324</v>
      </c>
      <c r="R2274" t="s">
        <v>8320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221</v>
      </c>
      <c r="P2275" s="7">
        <f t="shared" si="141"/>
        <v>37.476190476190474</v>
      </c>
      <c r="Q2275" t="s">
        <v>8324</v>
      </c>
      <c r="R2275" t="s">
        <v>8320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7">
        <f t="shared" si="141"/>
        <v>30.202020202020201</v>
      </c>
      <c r="Q2276" t="s">
        <v>8324</v>
      </c>
      <c r="R2276" t="s">
        <v>8320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7">
        <f t="shared" si="141"/>
        <v>33.550632911392405</v>
      </c>
      <c r="Q2277" t="s">
        <v>8324</v>
      </c>
      <c r="R2277" t="s">
        <v>8320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7">
        <f t="shared" si="141"/>
        <v>64.74666666666667</v>
      </c>
      <c r="Q2278" t="s">
        <v>8324</v>
      </c>
      <c r="R2278" t="s">
        <v>8320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142</v>
      </c>
      <c r="P2279" s="7">
        <f t="shared" si="141"/>
        <v>57.932367149758456</v>
      </c>
      <c r="Q2279" t="s">
        <v>8324</v>
      </c>
      <c r="R2279" t="s">
        <v>8320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7">
        <f t="shared" si="141"/>
        <v>53.078431372549019</v>
      </c>
      <c r="Q2280" t="s">
        <v>8324</v>
      </c>
      <c r="R2280" t="s">
        <v>8320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7">
        <f t="shared" si="141"/>
        <v>48.0625</v>
      </c>
      <c r="Q2281" t="s">
        <v>8324</v>
      </c>
      <c r="R2281" t="s">
        <v>8320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7">
        <f t="shared" si="141"/>
        <v>82.396874999999994</v>
      </c>
      <c r="Q2282" t="s">
        <v>8324</v>
      </c>
      <c r="R2282" t="s">
        <v>8320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7">
        <f t="shared" si="141"/>
        <v>50.454545454545453</v>
      </c>
      <c r="Q2283" t="s">
        <v>8322</v>
      </c>
      <c r="R2283" t="s">
        <v>8309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186</v>
      </c>
      <c r="P2284" s="7">
        <f t="shared" si="141"/>
        <v>115.83333333333333</v>
      </c>
      <c r="Q2284" t="s">
        <v>8322</v>
      </c>
      <c r="R2284" t="s">
        <v>8309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7">
        <f t="shared" si="141"/>
        <v>63.03458333333333</v>
      </c>
      <c r="Q2285" t="s">
        <v>8322</v>
      </c>
      <c r="R2285" t="s">
        <v>8309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107</v>
      </c>
      <c r="P2286" s="7">
        <f t="shared" si="141"/>
        <v>108.02152542372882</v>
      </c>
      <c r="Q2286" t="s">
        <v>8322</v>
      </c>
      <c r="R2286" t="s">
        <v>8309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122</v>
      </c>
      <c r="P2287" s="7">
        <f t="shared" si="141"/>
        <v>46.088607594936711</v>
      </c>
      <c r="Q2287" t="s">
        <v>8322</v>
      </c>
      <c r="R2287" t="s">
        <v>8309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101</v>
      </c>
      <c r="P2288" s="7">
        <f t="shared" si="141"/>
        <v>107.21428571428571</v>
      </c>
      <c r="Q2288" t="s">
        <v>8322</v>
      </c>
      <c r="R2288" t="s">
        <v>8309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7">
        <f t="shared" si="141"/>
        <v>50.9338679245283</v>
      </c>
      <c r="Q2289" t="s">
        <v>8322</v>
      </c>
      <c r="R2289" t="s">
        <v>8309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101</v>
      </c>
      <c r="P2290" s="7">
        <f t="shared" si="141"/>
        <v>40.04</v>
      </c>
      <c r="Q2290" t="s">
        <v>8322</v>
      </c>
      <c r="R2290" t="s">
        <v>8309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108</v>
      </c>
      <c r="P2291" s="7">
        <f t="shared" si="141"/>
        <v>64.44</v>
      </c>
      <c r="Q2291" t="s">
        <v>8322</v>
      </c>
      <c r="R2291" t="s">
        <v>8309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105</v>
      </c>
      <c r="P2292" s="7">
        <f t="shared" si="141"/>
        <v>53.827586206896555</v>
      </c>
      <c r="Q2292" t="s">
        <v>8322</v>
      </c>
      <c r="R2292" t="s">
        <v>8309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7">
        <f t="shared" si="141"/>
        <v>100.46511627906976</v>
      </c>
      <c r="Q2293" t="s">
        <v>8322</v>
      </c>
      <c r="R2293" t="s">
        <v>8309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108</v>
      </c>
      <c r="P2294" s="7">
        <f t="shared" si="141"/>
        <v>46.630652173913049</v>
      </c>
      <c r="Q2294" t="s">
        <v>8322</v>
      </c>
      <c r="R2294" t="s">
        <v>8309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109</v>
      </c>
      <c r="P2295" s="7">
        <f t="shared" si="141"/>
        <v>34.074074074074076</v>
      </c>
      <c r="Q2295" t="s">
        <v>8322</v>
      </c>
      <c r="R2295" t="s">
        <v>8309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147</v>
      </c>
      <c r="P2296" s="7">
        <f t="shared" si="141"/>
        <v>65.214642857142863</v>
      </c>
      <c r="Q2296" t="s">
        <v>8322</v>
      </c>
      <c r="R2296" t="s">
        <v>8309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126</v>
      </c>
      <c r="P2297" s="7">
        <f t="shared" si="141"/>
        <v>44.205882352941174</v>
      </c>
      <c r="Q2297" t="s">
        <v>8322</v>
      </c>
      <c r="R2297" t="s">
        <v>8309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150</v>
      </c>
      <c r="P2298" s="7">
        <f t="shared" si="141"/>
        <v>71.965517241379317</v>
      </c>
      <c r="Q2298" t="s">
        <v>8322</v>
      </c>
      <c r="R2298" t="s">
        <v>8309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7">
        <f t="shared" si="141"/>
        <v>52.94736842105263</v>
      </c>
      <c r="Q2299" t="s">
        <v>8322</v>
      </c>
      <c r="R2299" t="s">
        <v>8309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106</v>
      </c>
      <c r="P2300" s="7">
        <f t="shared" si="141"/>
        <v>109.45138888888889</v>
      </c>
      <c r="Q2300" t="s">
        <v>8322</v>
      </c>
      <c r="R2300" t="s">
        <v>8309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351</v>
      </c>
      <c r="P2301" s="7">
        <f t="shared" si="141"/>
        <v>75.035714285714292</v>
      </c>
      <c r="Q2301" t="s">
        <v>8322</v>
      </c>
      <c r="R2301" t="s">
        <v>8309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102</v>
      </c>
      <c r="P2302" s="7">
        <f t="shared" si="141"/>
        <v>115.71428571428571</v>
      </c>
      <c r="Q2302" t="s">
        <v>8322</v>
      </c>
      <c r="R2302" t="s">
        <v>8309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7">
        <f t="shared" si="141"/>
        <v>31.659810426540286</v>
      </c>
      <c r="Q2303" t="s">
        <v>8322</v>
      </c>
      <c r="R2303" t="s">
        <v>8312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7">
        <f t="shared" si="141"/>
        <v>46.176470588235297</v>
      </c>
      <c r="Q2304" t="s">
        <v>8322</v>
      </c>
      <c r="R2304" t="s">
        <v>8312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110</v>
      </c>
      <c r="P2305" s="7">
        <f t="shared" si="141"/>
        <v>68.481650485436887</v>
      </c>
      <c r="Q2305" t="s">
        <v>8322</v>
      </c>
      <c r="R2305" t="s">
        <v>8312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7">
        <f t="shared" si="141"/>
        <v>53.469203539823013</v>
      </c>
      <c r="Q2306" t="s">
        <v>8322</v>
      </c>
      <c r="R2306" t="s">
        <v>8312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ROUNDUP(100*(E2307/D2307),0)</f>
        <v>102</v>
      </c>
      <c r="P2307" s="7">
        <f t="shared" ref="P2307:P2370" si="145">E2307/L2307</f>
        <v>109.10778443113773</v>
      </c>
      <c r="Q2307" t="s">
        <v>8322</v>
      </c>
      <c r="R2307" t="s">
        <v>8312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7">
        <f t="shared" si="145"/>
        <v>51.185616438356163</v>
      </c>
      <c r="Q2308" t="s">
        <v>8322</v>
      </c>
      <c r="R2308" t="s">
        <v>8312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7">
        <f t="shared" si="145"/>
        <v>27.936800000000002</v>
      </c>
      <c r="Q2309" t="s">
        <v>8322</v>
      </c>
      <c r="R2309" t="s">
        <v>8312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102</v>
      </c>
      <c r="P2310" s="7">
        <f t="shared" si="145"/>
        <v>82.496921824104234</v>
      </c>
      <c r="Q2310" t="s">
        <v>8322</v>
      </c>
      <c r="R2310" t="s">
        <v>8312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7">
        <f t="shared" si="145"/>
        <v>59.817476635514019</v>
      </c>
      <c r="Q2311" t="s">
        <v>8322</v>
      </c>
      <c r="R2311" t="s">
        <v>8312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7">
        <f t="shared" si="145"/>
        <v>64.816470588235291</v>
      </c>
      <c r="Q2312" t="s">
        <v>8322</v>
      </c>
      <c r="R2312" t="s">
        <v>8312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105</v>
      </c>
      <c r="P2313" s="7">
        <f t="shared" si="145"/>
        <v>90.09615384615384</v>
      </c>
      <c r="Q2313" t="s">
        <v>8322</v>
      </c>
      <c r="R2313" t="s">
        <v>8312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7">
        <f t="shared" si="145"/>
        <v>40.962025316455694</v>
      </c>
      <c r="Q2314" t="s">
        <v>8322</v>
      </c>
      <c r="R2314" t="s">
        <v>8312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7">
        <f t="shared" si="145"/>
        <v>56.000127388535034</v>
      </c>
      <c r="Q2315" t="s">
        <v>8322</v>
      </c>
      <c r="R2315" t="s">
        <v>8312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7">
        <f t="shared" si="145"/>
        <v>37.672800000000002</v>
      </c>
      <c r="Q2316" t="s">
        <v>8322</v>
      </c>
      <c r="R2316" t="s">
        <v>8312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7">
        <f t="shared" si="145"/>
        <v>40.078125</v>
      </c>
      <c r="Q2317" t="s">
        <v>8322</v>
      </c>
      <c r="R2317" t="s">
        <v>8312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105</v>
      </c>
      <c r="P2318" s="7">
        <f t="shared" si="145"/>
        <v>78.031999999999996</v>
      </c>
      <c r="Q2318" t="s">
        <v>8322</v>
      </c>
      <c r="R2318" t="s">
        <v>8312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7">
        <f t="shared" si="145"/>
        <v>18.90909090909091</v>
      </c>
      <c r="Q2319" t="s">
        <v>8322</v>
      </c>
      <c r="R2319" t="s">
        <v>8312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122</v>
      </c>
      <c r="P2320" s="7">
        <f t="shared" si="145"/>
        <v>37.134969325153371</v>
      </c>
      <c r="Q2320" t="s">
        <v>8322</v>
      </c>
      <c r="R2320" t="s">
        <v>8312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7">
        <f t="shared" si="145"/>
        <v>41.961038961038959</v>
      </c>
      <c r="Q2321" t="s">
        <v>8322</v>
      </c>
      <c r="R2321" t="s">
        <v>8312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7">
        <f t="shared" si="145"/>
        <v>61.044943820224717</v>
      </c>
      <c r="Q2322" t="s">
        <v>8322</v>
      </c>
      <c r="R2322" t="s">
        <v>8312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40</v>
      </c>
      <c r="P2323" s="7">
        <f t="shared" si="145"/>
        <v>64.53125</v>
      </c>
      <c r="Q2323" t="s">
        <v>8316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4</v>
      </c>
      <c r="P2324" s="7">
        <f t="shared" si="145"/>
        <v>21.25</v>
      </c>
      <c r="Q2324" t="s">
        <v>8316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7">
        <f t="shared" si="145"/>
        <v>30</v>
      </c>
      <c r="Q2325" t="s">
        <v>8316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7">
        <f t="shared" si="145"/>
        <v>25.491803278688526</v>
      </c>
      <c r="Q2326" t="s">
        <v>8316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7">
        <f t="shared" si="145"/>
        <v>11.428571428571429</v>
      </c>
      <c r="Q2327" t="s">
        <v>8316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7">
        <f t="shared" si="145"/>
        <v>108</v>
      </c>
      <c r="Q2328" t="s">
        <v>8316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527</v>
      </c>
      <c r="P2329" s="7">
        <f t="shared" si="145"/>
        <v>54.883162444113267</v>
      </c>
      <c r="Q2329" t="s">
        <v>8316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255</v>
      </c>
      <c r="P2330" s="7">
        <f t="shared" si="145"/>
        <v>47.383612662942269</v>
      </c>
      <c r="Q2330" t="s">
        <v>8316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7">
        <f t="shared" si="145"/>
        <v>211.84</v>
      </c>
      <c r="Q2331" t="s">
        <v>8316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103</v>
      </c>
      <c r="P2332" s="7">
        <f t="shared" si="145"/>
        <v>219.92638036809817</v>
      </c>
      <c r="Q2332" t="s">
        <v>8316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145</v>
      </c>
      <c r="P2333" s="7">
        <f t="shared" si="145"/>
        <v>40.795406360424032</v>
      </c>
      <c r="Q2333" t="s">
        <v>8316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107</v>
      </c>
      <c r="P2334" s="7">
        <f t="shared" si="145"/>
        <v>75.502840909090907</v>
      </c>
      <c r="Q2334" t="s">
        <v>8316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213</v>
      </c>
      <c r="P2335" s="7">
        <f t="shared" si="145"/>
        <v>13.542553191489361</v>
      </c>
      <c r="Q2335" t="s">
        <v>8316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7">
        <f t="shared" si="145"/>
        <v>60.865671641791046</v>
      </c>
      <c r="Q2336" t="s">
        <v>8316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103</v>
      </c>
      <c r="P2337" s="7">
        <f t="shared" si="145"/>
        <v>115.69230769230769</v>
      </c>
      <c r="Q2337" t="s">
        <v>8316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7">
        <f t="shared" si="145"/>
        <v>48.104623556581984</v>
      </c>
      <c r="Q2338" t="s">
        <v>8316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7">
        <f t="shared" si="145"/>
        <v>74.184357541899445</v>
      </c>
      <c r="Q2339" t="s">
        <v>8316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102</v>
      </c>
      <c r="P2340" s="7">
        <f t="shared" si="145"/>
        <v>123.34552845528455</v>
      </c>
      <c r="Q2340" t="s">
        <v>8316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295</v>
      </c>
      <c r="P2341" s="7">
        <f t="shared" si="145"/>
        <v>66.623188405797094</v>
      </c>
      <c r="Q2341" t="s">
        <v>8316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7">
        <f t="shared" si="145"/>
        <v>104.99007444168734</v>
      </c>
      <c r="Q2342" t="s">
        <v>8316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7" t="e">
        <f t="shared" si="145"/>
        <v>#DIV/0!</v>
      </c>
      <c r="Q2343" t="s">
        <v>8334</v>
      </c>
      <c r="R2343" t="s">
        <v>8335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7" t="e">
        <f t="shared" si="145"/>
        <v>#DIV/0!</v>
      </c>
      <c r="Q2344" t="s">
        <v>8334</v>
      </c>
      <c r="R2344" t="s">
        <v>8335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7">
        <f t="shared" si="145"/>
        <v>300</v>
      </c>
      <c r="Q2345" t="s">
        <v>8334</v>
      </c>
      <c r="R2345" t="s">
        <v>8335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1</v>
      </c>
      <c r="P2346" s="7">
        <f t="shared" si="145"/>
        <v>1</v>
      </c>
      <c r="Q2346" t="s">
        <v>8334</v>
      </c>
      <c r="R2346" t="s">
        <v>8335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7" t="e">
        <f t="shared" si="145"/>
        <v>#DIV/0!</v>
      </c>
      <c r="Q2347" t="s">
        <v>8334</v>
      </c>
      <c r="R2347" t="s">
        <v>8335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1</v>
      </c>
      <c r="P2348" s="7">
        <f t="shared" si="145"/>
        <v>13</v>
      </c>
      <c r="Q2348" t="s">
        <v>8334</v>
      </c>
      <c r="R2348" t="s">
        <v>8335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7">
        <f t="shared" si="145"/>
        <v>15</v>
      </c>
      <c r="Q2349" t="s">
        <v>8334</v>
      </c>
      <c r="R2349" t="s">
        <v>8335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1</v>
      </c>
      <c r="P2350" s="7">
        <f t="shared" si="145"/>
        <v>54</v>
      </c>
      <c r="Q2350" t="s">
        <v>8334</v>
      </c>
      <c r="R2350" t="s">
        <v>8335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7" t="e">
        <f t="shared" si="145"/>
        <v>#DIV/0!</v>
      </c>
      <c r="Q2351" t="s">
        <v>8334</v>
      </c>
      <c r="R2351" t="s">
        <v>8335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7" t="e">
        <f t="shared" si="145"/>
        <v>#DIV/0!</v>
      </c>
      <c r="Q2352" t="s">
        <v>8334</v>
      </c>
      <c r="R2352" t="s">
        <v>8335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7">
        <f t="shared" si="145"/>
        <v>15.428571428571429</v>
      </c>
      <c r="Q2353" t="s">
        <v>8334</v>
      </c>
      <c r="R2353" t="s">
        <v>8335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7" t="e">
        <f t="shared" si="145"/>
        <v>#DIV/0!</v>
      </c>
      <c r="Q2354" t="s">
        <v>8334</v>
      </c>
      <c r="R2354" t="s">
        <v>8335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7" t="e">
        <f t="shared" si="145"/>
        <v>#DIV/0!</v>
      </c>
      <c r="Q2355" t="s">
        <v>8334</v>
      </c>
      <c r="R2355" t="s">
        <v>8335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1</v>
      </c>
      <c r="P2356" s="7">
        <f t="shared" si="145"/>
        <v>25</v>
      </c>
      <c r="Q2356" t="s">
        <v>8334</v>
      </c>
      <c r="R2356" t="s">
        <v>8335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7">
        <f t="shared" si="145"/>
        <v>27.5</v>
      </c>
      <c r="Q2357" t="s">
        <v>8334</v>
      </c>
      <c r="R2357" t="s">
        <v>8335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7" t="e">
        <f t="shared" si="145"/>
        <v>#DIV/0!</v>
      </c>
      <c r="Q2358" t="s">
        <v>8334</v>
      </c>
      <c r="R2358" t="s">
        <v>8335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7" t="e">
        <f t="shared" si="145"/>
        <v>#DIV/0!</v>
      </c>
      <c r="Q2359" t="s">
        <v>8334</v>
      </c>
      <c r="R2359" t="s">
        <v>8335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7" t="e">
        <f t="shared" si="145"/>
        <v>#DIV/0!</v>
      </c>
      <c r="Q2360" t="s">
        <v>8334</v>
      </c>
      <c r="R2360" t="s">
        <v>8335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7">
        <f t="shared" si="145"/>
        <v>367</v>
      </c>
      <c r="Q2361" t="s">
        <v>8334</v>
      </c>
      <c r="R2361" t="s">
        <v>8335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1</v>
      </c>
      <c r="P2362" s="7">
        <f t="shared" si="145"/>
        <v>2</v>
      </c>
      <c r="Q2362" t="s">
        <v>8334</v>
      </c>
      <c r="R2362" t="s">
        <v>8335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7" t="e">
        <f t="shared" si="145"/>
        <v>#DIV/0!</v>
      </c>
      <c r="Q2363" t="s">
        <v>8334</v>
      </c>
      <c r="R2363" t="s">
        <v>8335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7">
        <f t="shared" si="145"/>
        <v>60</v>
      </c>
      <c r="Q2364" t="s">
        <v>8334</v>
      </c>
      <c r="R2364" t="s">
        <v>8335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7" t="e">
        <f t="shared" si="145"/>
        <v>#DIV/0!</v>
      </c>
      <c r="Q2365" t="s">
        <v>8334</v>
      </c>
      <c r="R2365" t="s">
        <v>8335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7" t="e">
        <f t="shared" si="145"/>
        <v>#DIV/0!</v>
      </c>
      <c r="Q2366" t="s">
        <v>8334</v>
      </c>
      <c r="R2366" t="s">
        <v>8335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7" t="e">
        <f t="shared" si="145"/>
        <v>#DIV/0!</v>
      </c>
      <c r="Q2367" t="s">
        <v>8334</v>
      </c>
      <c r="R2367" t="s">
        <v>8335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7">
        <f t="shared" si="145"/>
        <v>97.407407407407405</v>
      </c>
      <c r="Q2368" t="s">
        <v>8334</v>
      </c>
      <c r="R2368" t="s">
        <v>8335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2</v>
      </c>
      <c r="P2369" s="7">
        <f t="shared" si="145"/>
        <v>47.857142857142854</v>
      </c>
      <c r="Q2369" t="s">
        <v>8334</v>
      </c>
      <c r="R2369" t="s">
        <v>8335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1</v>
      </c>
      <c r="P2370" s="7">
        <f t="shared" si="145"/>
        <v>50</v>
      </c>
      <c r="Q2370" t="s">
        <v>8334</v>
      </c>
      <c r="R2370" t="s">
        <v>8335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ROUNDUP(100*(E2371/D2371),0)</f>
        <v>0</v>
      </c>
      <c r="P2371" s="7" t="e">
        <f t="shared" ref="P2371:P2434" si="149">E2371/L2371</f>
        <v>#DIV/0!</v>
      </c>
      <c r="Q2371" t="s">
        <v>8334</v>
      </c>
      <c r="R2371" t="s">
        <v>8335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1</v>
      </c>
      <c r="P2372" s="7">
        <f t="shared" si="149"/>
        <v>20.5</v>
      </c>
      <c r="Q2372" t="s">
        <v>8334</v>
      </c>
      <c r="R2372" t="s">
        <v>8335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7" t="e">
        <f t="shared" si="149"/>
        <v>#DIV/0!</v>
      </c>
      <c r="Q2373" t="s">
        <v>8334</v>
      </c>
      <c r="R2373" t="s">
        <v>8335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4</v>
      </c>
      <c r="P2374" s="7">
        <f t="shared" si="149"/>
        <v>30</v>
      </c>
      <c r="Q2374" t="s">
        <v>8334</v>
      </c>
      <c r="R2374" t="s">
        <v>8335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1</v>
      </c>
      <c r="P2375" s="7">
        <f t="shared" si="149"/>
        <v>50</v>
      </c>
      <c r="Q2375" t="s">
        <v>8334</v>
      </c>
      <c r="R2375" t="s">
        <v>8335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1</v>
      </c>
      <c r="P2376" s="7">
        <f t="shared" si="149"/>
        <v>10</v>
      </c>
      <c r="Q2376" t="s">
        <v>8334</v>
      </c>
      <c r="R2376" t="s">
        <v>8335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7" t="e">
        <f t="shared" si="149"/>
        <v>#DIV/0!</v>
      </c>
      <c r="Q2377" t="s">
        <v>8334</v>
      </c>
      <c r="R2377" t="s">
        <v>8335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7">
        <f t="shared" si="149"/>
        <v>81.582499999999996</v>
      </c>
      <c r="Q2378" t="s">
        <v>8334</v>
      </c>
      <c r="R2378" t="s">
        <v>8335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7" t="e">
        <f t="shared" si="149"/>
        <v>#DIV/0!</v>
      </c>
      <c r="Q2379" t="s">
        <v>8334</v>
      </c>
      <c r="R2379" t="s">
        <v>8335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7" t="e">
        <f t="shared" si="149"/>
        <v>#DIV/0!</v>
      </c>
      <c r="Q2380" t="s">
        <v>8334</v>
      </c>
      <c r="R2380" t="s">
        <v>8335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7" t="e">
        <f t="shared" si="149"/>
        <v>#DIV/0!</v>
      </c>
      <c r="Q2381" t="s">
        <v>8334</v>
      </c>
      <c r="R2381" t="s">
        <v>8335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1</v>
      </c>
      <c r="P2382" s="7">
        <f t="shared" si="149"/>
        <v>18.333333333333332</v>
      </c>
      <c r="Q2382" t="s">
        <v>8334</v>
      </c>
      <c r="R2382" t="s">
        <v>8335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7">
        <f t="shared" si="149"/>
        <v>224.42857142857142</v>
      </c>
      <c r="Q2383" t="s">
        <v>8334</v>
      </c>
      <c r="R2383" t="s">
        <v>8335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7">
        <f t="shared" si="149"/>
        <v>37.5</v>
      </c>
      <c r="Q2384" t="s">
        <v>8334</v>
      </c>
      <c r="R2384" t="s">
        <v>8335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5</v>
      </c>
      <c r="P2385" s="7">
        <f t="shared" si="149"/>
        <v>145</v>
      </c>
      <c r="Q2385" t="s">
        <v>8334</v>
      </c>
      <c r="R2385" t="s">
        <v>8335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7">
        <f t="shared" si="149"/>
        <v>1</v>
      </c>
      <c r="Q2386" t="s">
        <v>8334</v>
      </c>
      <c r="R2386" t="s">
        <v>8335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2</v>
      </c>
      <c r="P2387" s="7">
        <f t="shared" si="149"/>
        <v>112.57142857142857</v>
      </c>
      <c r="Q2387" t="s">
        <v>8334</v>
      </c>
      <c r="R2387" t="s">
        <v>8335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7" t="e">
        <f t="shared" si="149"/>
        <v>#DIV/0!</v>
      </c>
      <c r="Q2388" t="s">
        <v>8334</v>
      </c>
      <c r="R2388" t="s">
        <v>8335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7">
        <f t="shared" si="149"/>
        <v>342</v>
      </c>
      <c r="Q2389" t="s">
        <v>8334</v>
      </c>
      <c r="R2389" t="s">
        <v>8335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2</v>
      </c>
      <c r="P2390" s="7">
        <f t="shared" si="149"/>
        <v>57.875</v>
      </c>
      <c r="Q2390" t="s">
        <v>8334</v>
      </c>
      <c r="R2390" t="s">
        <v>8335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1</v>
      </c>
      <c r="P2391" s="7">
        <f t="shared" si="149"/>
        <v>30</v>
      </c>
      <c r="Q2391" t="s">
        <v>8334</v>
      </c>
      <c r="R2391" t="s">
        <v>8335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7" t="e">
        <f t="shared" si="149"/>
        <v>#DIV/0!</v>
      </c>
      <c r="Q2392" t="s">
        <v>8334</v>
      </c>
      <c r="R2392" t="s">
        <v>8335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1</v>
      </c>
      <c r="P2393" s="7">
        <f t="shared" si="149"/>
        <v>25</v>
      </c>
      <c r="Q2393" t="s">
        <v>8334</v>
      </c>
      <c r="R2393" t="s">
        <v>8335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7" t="e">
        <f t="shared" si="149"/>
        <v>#DIV/0!</v>
      </c>
      <c r="Q2394" t="s">
        <v>8334</v>
      </c>
      <c r="R2394" t="s">
        <v>8335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1</v>
      </c>
      <c r="P2395" s="7">
        <f t="shared" si="149"/>
        <v>50</v>
      </c>
      <c r="Q2395" t="s">
        <v>8334</v>
      </c>
      <c r="R2395" t="s">
        <v>8335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1</v>
      </c>
      <c r="P2396" s="7">
        <f t="shared" si="149"/>
        <v>1.5</v>
      </c>
      <c r="Q2396" t="s">
        <v>8334</v>
      </c>
      <c r="R2396" t="s">
        <v>8335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7" t="e">
        <f t="shared" si="149"/>
        <v>#DIV/0!</v>
      </c>
      <c r="Q2397" t="s">
        <v>8334</v>
      </c>
      <c r="R2397" t="s">
        <v>8335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1</v>
      </c>
      <c r="P2398" s="7">
        <f t="shared" si="149"/>
        <v>10</v>
      </c>
      <c r="Q2398" t="s">
        <v>8334</v>
      </c>
      <c r="R2398" t="s">
        <v>8335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7" t="e">
        <f t="shared" si="149"/>
        <v>#DIV/0!</v>
      </c>
      <c r="Q2399" t="s">
        <v>8334</v>
      </c>
      <c r="R2399" t="s">
        <v>8335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7" t="e">
        <f t="shared" si="149"/>
        <v>#DIV/0!</v>
      </c>
      <c r="Q2400" t="s">
        <v>8334</v>
      </c>
      <c r="R2400" t="s">
        <v>8335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7" t="e">
        <f t="shared" si="149"/>
        <v>#DIV/0!</v>
      </c>
      <c r="Q2401" t="s">
        <v>8334</v>
      </c>
      <c r="R2401" t="s">
        <v>8335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7" t="e">
        <f t="shared" si="149"/>
        <v>#DIV/0!</v>
      </c>
      <c r="Q2402" t="s">
        <v>8334</v>
      </c>
      <c r="R2402" t="s">
        <v>8335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7">
        <f t="shared" si="149"/>
        <v>22.333333333333332</v>
      </c>
      <c r="Q2403" t="s">
        <v>8316</v>
      </c>
      <c r="R2403" t="s">
        <v>8341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1</v>
      </c>
      <c r="P2404" s="7">
        <f t="shared" si="149"/>
        <v>52</v>
      </c>
      <c r="Q2404" t="s">
        <v>8316</v>
      </c>
      <c r="R2404" t="s">
        <v>8341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7">
        <f t="shared" si="149"/>
        <v>16.833333333333332</v>
      </c>
      <c r="Q2405" t="s">
        <v>8316</v>
      </c>
      <c r="R2405" t="s">
        <v>8341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7" t="e">
        <f t="shared" si="149"/>
        <v>#DIV/0!</v>
      </c>
      <c r="Q2406" t="s">
        <v>8316</v>
      </c>
      <c r="R2406" t="s">
        <v>8341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7">
        <f t="shared" si="149"/>
        <v>56.3</v>
      </c>
      <c r="Q2407" t="s">
        <v>8316</v>
      </c>
      <c r="R2407" t="s">
        <v>8341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42</v>
      </c>
      <c r="P2408" s="7">
        <f t="shared" si="149"/>
        <v>84.0625</v>
      </c>
      <c r="Q2408" t="s">
        <v>8316</v>
      </c>
      <c r="R2408" t="s">
        <v>8341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26</v>
      </c>
      <c r="P2409" s="7">
        <f t="shared" si="149"/>
        <v>168.39393939393941</v>
      </c>
      <c r="Q2409" t="s">
        <v>8316</v>
      </c>
      <c r="R2409" t="s">
        <v>8341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1</v>
      </c>
      <c r="P2410" s="7">
        <f t="shared" si="149"/>
        <v>15</v>
      </c>
      <c r="Q2410" t="s">
        <v>8316</v>
      </c>
      <c r="R2410" t="s">
        <v>8341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7">
        <f t="shared" si="149"/>
        <v>76.666666666666671</v>
      </c>
      <c r="Q2411" t="s">
        <v>8316</v>
      </c>
      <c r="R2411" t="s">
        <v>8341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7" t="e">
        <f t="shared" si="149"/>
        <v>#DIV/0!</v>
      </c>
      <c r="Q2412" t="s">
        <v>8316</v>
      </c>
      <c r="R2412" t="s">
        <v>8341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7">
        <f t="shared" si="149"/>
        <v>50.333333333333336</v>
      </c>
      <c r="Q2413" t="s">
        <v>8316</v>
      </c>
      <c r="R2413" t="s">
        <v>8341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7" t="e">
        <f t="shared" si="149"/>
        <v>#DIV/0!</v>
      </c>
      <c r="Q2414" t="s">
        <v>8316</v>
      </c>
      <c r="R2414" t="s">
        <v>8341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7">
        <f t="shared" si="149"/>
        <v>8.3333333333333339</v>
      </c>
      <c r="Q2415" t="s">
        <v>8316</v>
      </c>
      <c r="R2415" t="s">
        <v>8341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4</v>
      </c>
      <c r="P2416" s="7">
        <f t="shared" si="149"/>
        <v>35.384615384615387</v>
      </c>
      <c r="Q2416" t="s">
        <v>8316</v>
      </c>
      <c r="R2416" t="s">
        <v>8341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7">
        <f t="shared" si="149"/>
        <v>55.833333333333336</v>
      </c>
      <c r="Q2417" t="s">
        <v>8316</v>
      </c>
      <c r="R2417" t="s">
        <v>8341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1</v>
      </c>
      <c r="P2418" s="7">
        <f t="shared" si="149"/>
        <v>5</v>
      </c>
      <c r="Q2418" t="s">
        <v>8316</v>
      </c>
      <c r="R2418" t="s">
        <v>8341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7" t="e">
        <f t="shared" si="149"/>
        <v>#DIV/0!</v>
      </c>
      <c r="Q2419" t="s">
        <v>8316</v>
      </c>
      <c r="R2419" t="s">
        <v>8341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1</v>
      </c>
      <c r="P2420" s="7">
        <f t="shared" si="149"/>
        <v>1</v>
      </c>
      <c r="Q2420" t="s">
        <v>8316</v>
      </c>
      <c r="R2420" t="s">
        <v>8341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7" t="e">
        <f t="shared" si="149"/>
        <v>#DIV/0!</v>
      </c>
      <c r="Q2421" t="s">
        <v>8316</v>
      </c>
      <c r="R2421" t="s">
        <v>8341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7">
        <f t="shared" si="149"/>
        <v>69.472222222222229</v>
      </c>
      <c r="Q2422" t="s">
        <v>8316</v>
      </c>
      <c r="R2422" t="s">
        <v>8341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</v>
      </c>
      <c r="P2423" s="7">
        <f t="shared" si="149"/>
        <v>1</v>
      </c>
      <c r="Q2423" t="s">
        <v>8316</v>
      </c>
      <c r="R2423" t="s">
        <v>8341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1</v>
      </c>
      <c r="P2424" s="7">
        <f t="shared" si="149"/>
        <v>1</v>
      </c>
      <c r="Q2424" t="s">
        <v>8316</v>
      </c>
      <c r="R2424" t="s">
        <v>8341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</v>
      </c>
      <c r="P2425" s="7">
        <f t="shared" si="149"/>
        <v>8</v>
      </c>
      <c r="Q2425" t="s">
        <v>8316</v>
      </c>
      <c r="R2425" t="s">
        <v>8341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2</v>
      </c>
      <c r="P2426" s="7">
        <f t="shared" si="149"/>
        <v>34.444444444444443</v>
      </c>
      <c r="Q2426" t="s">
        <v>8316</v>
      </c>
      <c r="R2426" t="s">
        <v>8341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1</v>
      </c>
      <c r="P2427" s="7">
        <f t="shared" si="149"/>
        <v>1</v>
      </c>
      <c r="Q2427" t="s">
        <v>8316</v>
      </c>
      <c r="R2427" t="s">
        <v>8341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7" t="e">
        <f t="shared" si="149"/>
        <v>#DIV/0!</v>
      </c>
      <c r="Q2428" t="s">
        <v>8316</v>
      </c>
      <c r="R2428" t="s">
        <v>8341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1</v>
      </c>
      <c r="P2429" s="7">
        <f t="shared" si="149"/>
        <v>1</v>
      </c>
      <c r="Q2429" t="s">
        <v>8316</v>
      </c>
      <c r="R2429" t="s">
        <v>8341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1</v>
      </c>
      <c r="P2430" s="7">
        <f t="shared" si="149"/>
        <v>1</v>
      </c>
      <c r="Q2430" t="s">
        <v>8316</v>
      </c>
      <c r="R2430" t="s">
        <v>8341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2</v>
      </c>
      <c r="P2431" s="7">
        <f t="shared" si="149"/>
        <v>501.25</v>
      </c>
      <c r="Q2431" t="s">
        <v>8316</v>
      </c>
      <c r="R2431" t="s">
        <v>8341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7">
        <f t="shared" si="149"/>
        <v>10.5</v>
      </c>
      <c r="Q2432" t="s">
        <v>8316</v>
      </c>
      <c r="R2432" t="s">
        <v>8341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1</v>
      </c>
      <c r="P2433" s="7">
        <f t="shared" si="149"/>
        <v>1</v>
      </c>
      <c r="Q2433" t="s">
        <v>8316</v>
      </c>
      <c r="R2433" t="s">
        <v>8341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</v>
      </c>
      <c r="P2434" s="7">
        <f t="shared" si="149"/>
        <v>1</v>
      </c>
      <c r="Q2434" t="s">
        <v>8316</v>
      </c>
      <c r="R2434" t="s">
        <v>8341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ROUNDUP(100*(E2435/D2435),0)</f>
        <v>0</v>
      </c>
      <c r="P2435" s="7" t="e">
        <f t="shared" ref="P2435:P2498" si="153">E2435/L2435</f>
        <v>#DIV/0!</v>
      </c>
      <c r="Q2435" t="s">
        <v>8316</v>
      </c>
      <c r="R2435" t="s">
        <v>8341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1</v>
      </c>
      <c r="P2436" s="7">
        <f t="shared" si="153"/>
        <v>13</v>
      </c>
      <c r="Q2436" t="s">
        <v>8316</v>
      </c>
      <c r="R2436" t="s">
        <v>8341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1</v>
      </c>
      <c r="P2437" s="7">
        <f t="shared" si="153"/>
        <v>306</v>
      </c>
      <c r="Q2437" t="s">
        <v>8316</v>
      </c>
      <c r="R2437" t="s">
        <v>8341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1</v>
      </c>
      <c r="P2438" s="7">
        <f t="shared" si="153"/>
        <v>22.5</v>
      </c>
      <c r="Q2438" t="s">
        <v>8316</v>
      </c>
      <c r="R2438" t="s">
        <v>8341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7" t="e">
        <f t="shared" si="153"/>
        <v>#DIV/0!</v>
      </c>
      <c r="Q2439" t="s">
        <v>8316</v>
      </c>
      <c r="R2439" t="s">
        <v>8341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1</v>
      </c>
      <c r="P2440" s="7">
        <f t="shared" si="153"/>
        <v>50</v>
      </c>
      <c r="Q2440" t="s">
        <v>8316</v>
      </c>
      <c r="R2440" t="s">
        <v>8341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7" t="e">
        <f t="shared" si="153"/>
        <v>#DIV/0!</v>
      </c>
      <c r="Q2441" t="s">
        <v>8316</v>
      </c>
      <c r="R2441" t="s">
        <v>8341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1</v>
      </c>
      <c r="P2442" s="7">
        <f t="shared" si="153"/>
        <v>5</v>
      </c>
      <c r="Q2442" t="s">
        <v>8316</v>
      </c>
      <c r="R2442" t="s">
        <v>8341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7">
        <f t="shared" si="153"/>
        <v>74.22935779816514</v>
      </c>
      <c r="Q2443" t="s">
        <v>8316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7">
        <f t="shared" si="153"/>
        <v>81.252688172043008</v>
      </c>
      <c r="Q2444" t="s">
        <v>8316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7">
        <f t="shared" si="153"/>
        <v>130.23469453376205</v>
      </c>
      <c r="Q2445" t="s">
        <v>8316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7">
        <f t="shared" si="153"/>
        <v>53.409836065573771</v>
      </c>
      <c r="Q2446" t="s">
        <v>8316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7">
        <f t="shared" si="153"/>
        <v>75.130434782608702</v>
      </c>
      <c r="Q2447" t="s">
        <v>8316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7">
        <f t="shared" si="153"/>
        <v>75.666666666666671</v>
      </c>
      <c r="Q2448" t="s">
        <v>8316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428</v>
      </c>
      <c r="P2449" s="7">
        <f t="shared" si="153"/>
        <v>31.691394658753708</v>
      </c>
      <c r="Q2449" t="s">
        <v>8316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7">
        <f t="shared" si="153"/>
        <v>47.777777777777779</v>
      </c>
      <c r="Q2450" t="s">
        <v>8316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7">
        <f t="shared" si="153"/>
        <v>90</v>
      </c>
      <c r="Q2451" t="s">
        <v>8316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7">
        <f t="shared" si="153"/>
        <v>149.31401960784314</v>
      </c>
      <c r="Q2452" t="s">
        <v>8316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116</v>
      </c>
      <c r="P2453" s="7">
        <f t="shared" si="153"/>
        <v>62.06989247311828</v>
      </c>
      <c r="Q2453" t="s">
        <v>8316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7">
        <f t="shared" si="153"/>
        <v>53.4</v>
      </c>
      <c r="Q2454" t="s">
        <v>8316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7">
        <f t="shared" si="153"/>
        <v>69.268656716417908</v>
      </c>
      <c r="Q2455" t="s">
        <v>8316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7">
        <f t="shared" si="153"/>
        <v>271.50769230769231</v>
      </c>
      <c r="Q2456" t="s">
        <v>8316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7">
        <f t="shared" si="153"/>
        <v>34.125</v>
      </c>
      <c r="Q2457" t="s">
        <v>8316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7">
        <f t="shared" si="153"/>
        <v>40.492537313432834</v>
      </c>
      <c r="Q2458" t="s">
        <v>8316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103</v>
      </c>
      <c r="P2459" s="7">
        <f t="shared" si="153"/>
        <v>189.75806451612902</v>
      </c>
      <c r="Q2459" t="s">
        <v>8316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111</v>
      </c>
      <c r="P2460" s="7">
        <f t="shared" si="153"/>
        <v>68.862499999999997</v>
      </c>
      <c r="Q2460" t="s">
        <v>8316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103</v>
      </c>
      <c r="P2461" s="7">
        <f t="shared" si="153"/>
        <v>108.77659574468085</v>
      </c>
      <c r="Q2461" t="s">
        <v>8316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7">
        <f t="shared" si="153"/>
        <v>125.98529411764706</v>
      </c>
      <c r="Q2462" t="s">
        <v>8316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7">
        <f t="shared" si="153"/>
        <v>90.523255813953483</v>
      </c>
      <c r="Q2463" t="s">
        <v>8322</v>
      </c>
      <c r="R2463" t="s">
        <v>8312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7">
        <f t="shared" si="153"/>
        <v>28.880434782608695</v>
      </c>
      <c r="Q2464" t="s">
        <v>8322</v>
      </c>
      <c r="R2464" t="s">
        <v>8312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117</v>
      </c>
      <c r="P2465" s="7">
        <f t="shared" si="153"/>
        <v>31</v>
      </c>
      <c r="Q2465" t="s">
        <v>8322</v>
      </c>
      <c r="R2465" t="s">
        <v>8312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112</v>
      </c>
      <c r="P2466" s="7">
        <f t="shared" si="153"/>
        <v>51.674418604651166</v>
      </c>
      <c r="Q2466" t="s">
        <v>8322</v>
      </c>
      <c r="R2466" t="s">
        <v>8312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181</v>
      </c>
      <c r="P2467" s="7">
        <f t="shared" si="153"/>
        <v>26.270833333333332</v>
      </c>
      <c r="Q2467" t="s">
        <v>8322</v>
      </c>
      <c r="R2467" t="s">
        <v>8312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7">
        <f t="shared" si="153"/>
        <v>48.07692307692308</v>
      </c>
      <c r="Q2468" t="s">
        <v>8322</v>
      </c>
      <c r="R2468" t="s">
        <v>8312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7">
        <f t="shared" si="153"/>
        <v>27.558139534883722</v>
      </c>
      <c r="Q2469" t="s">
        <v>8322</v>
      </c>
      <c r="R2469" t="s">
        <v>8312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108</v>
      </c>
      <c r="P2470" s="7">
        <f t="shared" si="153"/>
        <v>36.97137931034483</v>
      </c>
      <c r="Q2470" t="s">
        <v>8322</v>
      </c>
      <c r="R2470" t="s">
        <v>8312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7">
        <f t="shared" si="153"/>
        <v>29.021276595744681</v>
      </c>
      <c r="Q2471" t="s">
        <v>8322</v>
      </c>
      <c r="R2471" t="s">
        <v>8312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104</v>
      </c>
      <c r="P2472" s="7">
        <f t="shared" si="153"/>
        <v>28.65666666666667</v>
      </c>
      <c r="Q2472" t="s">
        <v>8322</v>
      </c>
      <c r="R2472" t="s">
        <v>8312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7">
        <f t="shared" si="153"/>
        <v>37.647058823529413</v>
      </c>
      <c r="Q2473" t="s">
        <v>8322</v>
      </c>
      <c r="R2473" t="s">
        <v>8312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7">
        <f t="shared" si="153"/>
        <v>97.904038461538462</v>
      </c>
      <c r="Q2474" t="s">
        <v>8322</v>
      </c>
      <c r="R2474" t="s">
        <v>8312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7">
        <f t="shared" si="153"/>
        <v>42.553191489361701</v>
      </c>
      <c r="Q2475" t="s">
        <v>8322</v>
      </c>
      <c r="R2475" t="s">
        <v>8312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101</v>
      </c>
      <c r="P2476" s="7">
        <f t="shared" si="153"/>
        <v>131.58368421052631</v>
      </c>
      <c r="Q2476" t="s">
        <v>8322</v>
      </c>
      <c r="R2476" t="s">
        <v>8312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7">
        <f t="shared" si="153"/>
        <v>32.320987654320987</v>
      </c>
      <c r="Q2477" t="s">
        <v>8322</v>
      </c>
      <c r="R2477" t="s">
        <v>8312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106</v>
      </c>
      <c r="P2478" s="7">
        <f t="shared" si="153"/>
        <v>61.103999999999999</v>
      </c>
      <c r="Q2478" t="s">
        <v>8322</v>
      </c>
      <c r="R2478" t="s">
        <v>8312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172</v>
      </c>
      <c r="P2479" s="7">
        <f t="shared" si="153"/>
        <v>31.341463414634145</v>
      </c>
      <c r="Q2479" t="s">
        <v>8322</v>
      </c>
      <c r="R2479" t="s">
        <v>8312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7">
        <f t="shared" si="153"/>
        <v>129.1139240506329</v>
      </c>
      <c r="Q2480" t="s">
        <v>8322</v>
      </c>
      <c r="R2480" t="s">
        <v>8312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134</v>
      </c>
      <c r="P2481" s="7">
        <f t="shared" si="153"/>
        <v>25.020624999999999</v>
      </c>
      <c r="Q2481" t="s">
        <v>8322</v>
      </c>
      <c r="R2481" t="s">
        <v>8312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7">
        <f t="shared" si="153"/>
        <v>250</v>
      </c>
      <c r="Q2482" t="s">
        <v>8322</v>
      </c>
      <c r="R2482" t="s">
        <v>8312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7">
        <f t="shared" si="153"/>
        <v>47.541473684210523</v>
      </c>
      <c r="Q2483" t="s">
        <v>8322</v>
      </c>
      <c r="R2483" t="s">
        <v>8312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101</v>
      </c>
      <c r="P2484" s="7">
        <f t="shared" si="153"/>
        <v>40.04</v>
      </c>
      <c r="Q2484" t="s">
        <v>8322</v>
      </c>
      <c r="R2484" t="s">
        <v>8312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7">
        <f t="shared" si="153"/>
        <v>65.84210526315789</v>
      </c>
      <c r="Q2485" t="s">
        <v>8322</v>
      </c>
      <c r="R2485" t="s">
        <v>8312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120</v>
      </c>
      <c r="P2486" s="7">
        <f t="shared" si="153"/>
        <v>46.401222222222216</v>
      </c>
      <c r="Q2486" t="s">
        <v>8322</v>
      </c>
      <c r="R2486" t="s">
        <v>8312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104</v>
      </c>
      <c r="P2487" s="7">
        <f t="shared" si="153"/>
        <v>50.365853658536587</v>
      </c>
      <c r="Q2487" t="s">
        <v>8322</v>
      </c>
      <c r="R2487" t="s">
        <v>8312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7">
        <f t="shared" si="153"/>
        <v>26.566666666666666</v>
      </c>
      <c r="Q2488" t="s">
        <v>8322</v>
      </c>
      <c r="R2488" t="s">
        <v>8312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101</v>
      </c>
      <c r="P2489" s="7">
        <f t="shared" si="153"/>
        <v>39.493684210526318</v>
      </c>
      <c r="Q2489" t="s">
        <v>8322</v>
      </c>
      <c r="R2489" t="s">
        <v>8312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7">
        <f t="shared" si="153"/>
        <v>49.246153846153845</v>
      </c>
      <c r="Q2490" t="s">
        <v>8322</v>
      </c>
      <c r="R2490" t="s">
        <v>8312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7">
        <f t="shared" si="153"/>
        <v>62.38</v>
      </c>
      <c r="Q2491" t="s">
        <v>8322</v>
      </c>
      <c r="R2491" t="s">
        <v>8312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122</v>
      </c>
      <c r="P2492" s="7">
        <f t="shared" si="153"/>
        <v>37.9375</v>
      </c>
      <c r="Q2492" t="s">
        <v>8322</v>
      </c>
      <c r="R2492" t="s">
        <v>8312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104</v>
      </c>
      <c r="P2493" s="7">
        <f t="shared" si="153"/>
        <v>51.6</v>
      </c>
      <c r="Q2493" t="s">
        <v>8322</v>
      </c>
      <c r="R2493" t="s">
        <v>8312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7">
        <f t="shared" si="153"/>
        <v>27.777777777777779</v>
      </c>
      <c r="Q2494" t="s">
        <v>8322</v>
      </c>
      <c r="R2494" t="s">
        <v>8312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7">
        <f t="shared" si="153"/>
        <v>99.382239382239376</v>
      </c>
      <c r="Q2495" t="s">
        <v>8322</v>
      </c>
      <c r="R2495" t="s">
        <v>8312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102</v>
      </c>
      <c r="P2496" s="7">
        <f t="shared" si="153"/>
        <v>38.848205128205123</v>
      </c>
      <c r="Q2496" t="s">
        <v>8322</v>
      </c>
      <c r="R2496" t="s">
        <v>8312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7">
        <f t="shared" si="153"/>
        <v>45.548809523809524</v>
      </c>
      <c r="Q2497" t="s">
        <v>8322</v>
      </c>
      <c r="R2497" t="s">
        <v>8312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7">
        <f t="shared" si="153"/>
        <v>600</v>
      </c>
      <c r="Q2498" t="s">
        <v>8322</v>
      </c>
      <c r="R2498" t="s">
        <v>8312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ROUNDUP(100*(E2499/D2499),0)</f>
        <v>113</v>
      </c>
      <c r="P2499" s="7">
        <f t="shared" ref="P2499:P2562" si="157">E2499/L2499</f>
        <v>80.551071428571419</v>
      </c>
      <c r="Q2499" t="s">
        <v>8322</v>
      </c>
      <c r="R2499" t="s">
        <v>8312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7">
        <f t="shared" si="157"/>
        <v>52.8</v>
      </c>
      <c r="Q2500" t="s">
        <v>8322</v>
      </c>
      <c r="R2500" t="s">
        <v>8312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7">
        <f t="shared" si="157"/>
        <v>47.676470588235297</v>
      </c>
      <c r="Q2501" t="s">
        <v>8322</v>
      </c>
      <c r="R2501" t="s">
        <v>8312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114</v>
      </c>
      <c r="P2502" s="7">
        <f t="shared" si="157"/>
        <v>23.448275862068964</v>
      </c>
      <c r="Q2502" t="s">
        <v>8322</v>
      </c>
      <c r="R2502" t="s">
        <v>8312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7">
        <f t="shared" si="157"/>
        <v>40.142857142857146</v>
      </c>
      <c r="Q2503" t="s">
        <v>8316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1</v>
      </c>
      <c r="P2504" s="7">
        <f t="shared" si="157"/>
        <v>17.2</v>
      </c>
      <c r="Q2504" t="s">
        <v>8316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7" t="e">
        <f t="shared" si="157"/>
        <v>#DIV/0!</v>
      </c>
      <c r="Q2505" t="s">
        <v>8316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7" t="e">
        <f t="shared" si="157"/>
        <v>#DIV/0!</v>
      </c>
      <c r="Q2506" t="s">
        <v>8316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7" t="e">
        <f t="shared" si="157"/>
        <v>#DIV/0!</v>
      </c>
      <c r="Q2507" t="s">
        <v>8316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7">
        <f t="shared" si="157"/>
        <v>15</v>
      </c>
      <c r="Q2508" t="s">
        <v>8316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7" t="e">
        <f t="shared" si="157"/>
        <v>#DIV/0!</v>
      </c>
      <c r="Q2509" t="s">
        <v>8316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7" t="e">
        <f t="shared" si="157"/>
        <v>#DIV/0!</v>
      </c>
      <c r="Q2510" t="s">
        <v>8316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2</v>
      </c>
      <c r="P2511" s="7">
        <f t="shared" si="157"/>
        <v>35.714285714285715</v>
      </c>
      <c r="Q2511" t="s">
        <v>8316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1</v>
      </c>
      <c r="P2512" s="7">
        <f t="shared" si="157"/>
        <v>37.5</v>
      </c>
      <c r="Q2512" t="s">
        <v>8316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7" t="e">
        <f t="shared" si="157"/>
        <v>#DIV/0!</v>
      </c>
      <c r="Q2513" t="s">
        <v>8316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7" t="e">
        <f t="shared" si="157"/>
        <v>#DIV/0!</v>
      </c>
      <c r="Q2514" t="s">
        <v>8316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7" t="e">
        <f t="shared" si="157"/>
        <v>#DIV/0!</v>
      </c>
      <c r="Q2515" t="s">
        <v>8316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7">
        <f t="shared" si="157"/>
        <v>52.5</v>
      </c>
      <c r="Q2516" t="s">
        <v>8316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7">
        <f t="shared" si="157"/>
        <v>77.5</v>
      </c>
      <c r="Q2517" t="s">
        <v>8316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7" t="e">
        <f t="shared" si="157"/>
        <v>#DIV/0!</v>
      </c>
      <c r="Q2518" t="s">
        <v>8316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7">
        <f t="shared" si="157"/>
        <v>53.545454545454547</v>
      </c>
      <c r="Q2519" t="s">
        <v>8316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7" t="e">
        <f t="shared" si="157"/>
        <v>#DIV/0!</v>
      </c>
      <c r="Q2520" t="s">
        <v>8316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1</v>
      </c>
      <c r="P2521" s="7">
        <f t="shared" si="157"/>
        <v>16.25</v>
      </c>
      <c r="Q2521" t="s">
        <v>8316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7" t="e">
        <f t="shared" si="157"/>
        <v>#DIV/0!</v>
      </c>
      <c r="Q2522" t="s">
        <v>8316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110</v>
      </c>
      <c r="P2523" s="7">
        <f t="shared" si="157"/>
        <v>103.68174242424243</v>
      </c>
      <c r="Q2523" t="s">
        <v>8322</v>
      </c>
      <c r="R2523" t="s">
        <v>8321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7">
        <f t="shared" si="157"/>
        <v>185.18518518518519</v>
      </c>
      <c r="Q2524" t="s">
        <v>8322</v>
      </c>
      <c r="R2524" t="s">
        <v>8321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157</v>
      </c>
      <c r="P2525" s="7">
        <f t="shared" si="157"/>
        <v>54.153846153846153</v>
      </c>
      <c r="Q2525" t="s">
        <v>8322</v>
      </c>
      <c r="R2525" t="s">
        <v>8321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7">
        <f t="shared" si="157"/>
        <v>177.2093023255814</v>
      </c>
      <c r="Q2526" t="s">
        <v>8322</v>
      </c>
      <c r="R2526" t="s">
        <v>8321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101</v>
      </c>
      <c r="P2527" s="7">
        <f t="shared" si="157"/>
        <v>100.325</v>
      </c>
      <c r="Q2527" t="s">
        <v>8322</v>
      </c>
      <c r="R2527" t="s">
        <v>8321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7">
        <f t="shared" si="157"/>
        <v>136.90909090909091</v>
      </c>
      <c r="Q2528" t="s">
        <v>8322</v>
      </c>
      <c r="R2528" t="s">
        <v>8321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103</v>
      </c>
      <c r="P2529" s="7">
        <f t="shared" si="157"/>
        <v>57.535211267605632</v>
      </c>
      <c r="Q2529" t="s">
        <v>8322</v>
      </c>
      <c r="R2529" t="s">
        <v>8321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108</v>
      </c>
      <c r="P2530" s="7">
        <f t="shared" si="157"/>
        <v>52.962839506172834</v>
      </c>
      <c r="Q2530" t="s">
        <v>8322</v>
      </c>
      <c r="R2530" t="s">
        <v>8321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105</v>
      </c>
      <c r="P2531" s="7">
        <f t="shared" si="157"/>
        <v>82.328947368421055</v>
      </c>
      <c r="Q2531" t="s">
        <v>8322</v>
      </c>
      <c r="R2531" t="s">
        <v>8321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7">
        <f t="shared" si="157"/>
        <v>135.41666666666666</v>
      </c>
      <c r="Q2532" t="s">
        <v>8322</v>
      </c>
      <c r="R2532" t="s">
        <v>8321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101</v>
      </c>
      <c r="P2533" s="7">
        <f t="shared" si="157"/>
        <v>74.06557377049181</v>
      </c>
      <c r="Q2533" t="s">
        <v>8322</v>
      </c>
      <c r="R2533" t="s">
        <v>8321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127</v>
      </c>
      <c r="P2534" s="7">
        <f t="shared" si="157"/>
        <v>84.083333333333329</v>
      </c>
      <c r="Q2534" t="s">
        <v>8322</v>
      </c>
      <c r="R2534" t="s">
        <v>8321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7">
        <f t="shared" si="157"/>
        <v>61.029411764705884</v>
      </c>
      <c r="Q2535" t="s">
        <v>8322</v>
      </c>
      <c r="R2535" t="s">
        <v>8321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7">
        <f t="shared" si="157"/>
        <v>150</v>
      </c>
      <c r="Q2536" t="s">
        <v>8322</v>
      </c>
      <c r="R2536" t="s">
        <v>8321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7">
        <f t="shared" si="157"/>
        <v>266.08974358974359</v>
      </c>
      <c r="Q2537" t="s">
        <v>8322</v>
      </c>
      <c r="R2537" t="s">
        <v>8321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7">
        <f t="shared" si="157"/>
        <v>7.25</v>
      </c>
      <c r="Q2538" t="s">
        <v>8322</v>
      </c>
      <c r="R2538" t="s">
        <v>8321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7">
        <f t="shared" si="157"/>
        <v>100</v>
      </c>
      <c r="Q2539" t="s">
        <v>8322</v>
      </c>
      <c r="R2539" t="s">
        <v>8321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114</v>
      </c>
      <c r="P2540" s="7">
        <f t="shared" si="157"/>
        <v>109.96308108108107</v>
      </c>
      <c r="Q2540" t="s">
        <v>8322</v>
      </c>
      <c r="R2540" t="s">
        <v>8321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101</v>
      </c>
      <c r="P2541" s="7">
        <f t="shared" si="157"/>
        <v>169.91525423728814</v>
      </c>
      <c r="Q2541" t="s">
        <v>8322</v>
      </c>
      <c r="R2541" t="s">
        <v>8321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104</v>
      </c>
      <c r="P2542" s="7">
        <f t="shared" si="157"/>
        <v>95.740740740740748</v>
      </c>
      <c r="Q2542" t="s">
        <v>8322</v>
      </c>
      <c r="R2542" t="s">
        <v>8321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108</v>
      </c>
      <c r="P2543" s="7">
        <f t="shared" si="157"/>
        <v>59.460317460317462</v>
      </c>
      <c r="Q2543" t="s">
        <v>8322</v>
      </c>
      <c r="R2543" t="s">
        <v>8321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7">
        <f t="shared" si="157"/>
        <v>55.769230769230766</v>
      </c>
      <c r="Q2544" t="s">
        <v>8322</v>
      </c>
      <c r="R2544" t="s">
        <v>8321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157</v>
      </c>
      <c r="P2545" s="7">
        <f t="shared" si="157"/>
        <v>30.076923076923077</v>
      </c>
      <c r="Q2545" t="s">
        <v>8322</v>
      </c>
      <c r="R2545" t="s">
        <v>8321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7">
        <f t="shared" si="157"/>
        <v>88.438596491228068</v>
      </c>
      <c r="Q2546" t="s">
        <v>8322</v>
      </c>
      <c r="R2546" t="s">
        <v>8321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196</v>
      </c>
      <c r="P2547" s="7">
        <f t="shared" si="157"/>
        <v>64.032786885245898</v>
      </c>
      <c r="Q2547" t="s">
        <v>8322</v>
      </c>
      <c r="R2547" t="s">
        <v>8321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7">
        <f t="shared" si="157"/>
        <v>60.153846153846153</v>
      </c>
      <c r="Q2548" t="s">
        <v>8322</v>
      </c>
      <c r="R2548" t="s">
        <v>8321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7">
        <f t="shared" si="157"/>
        <v>49.194029850746269</v>
      </c>
      <c r="Q2549" t="s">
        <v>8322</v>
      </c>
      <c r="R2549" t="s">
        <v>8321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7">
        <f t="shared" si="157"/>
        <v>165.16216216216216</v>
      </c>
      <c r="Q2550" t="s">
        <v>8322</v>
      </c>
      <c r="R2550" t="s">
        <v>8321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7">
        <f t="shared" si="157"/>
        <v>43.621621621621621</v>
      </c>
      <c r="Q2551" t="s">
        <v>8322</v>
      </c>
      <c r="R2551" t="s">
        <v>8321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7">
        <f t="shared" si="157"/>
        <v>43.7</v>
      </c>
      <c r="Q2552" t="s">
        <v>8322</v>
      </c>
      <c r="R2552" t="s">
        <v>8321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7">
        <f t="shared" si="157"/>
        <v>67.419642857142861</v>
      </c>
      <c r="Q2553" t="s">
        <v>8322</v>
      </c>
      <c r="R2553" t="s">
        <v>8321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7">
        <f t="shared" si="157"/>
        <v>177.5</v>
      </c>
      <c r="Q2554" t="s">
        <v>8322</v>
      </c>
      <c r="R2554" t="s">
        <v>8321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7">
        <f t="shared" si="157"/>
        <v>38.883333333333333</v>
      </c>
      <c r="Q2555" t="s">
        <v>8322</v>
      </c>
      <c r="R2555" t="s">
        <v>8321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7">
        <f t="shared" si="157"/>
        <v>54.985074626865675</v>
      </c>
      <c r="Q2556" t="s">
        <v>8322</v>
      </c>
      <c r="R2556" t="s">
        <v>8321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108</v>
      </c>
      <c r="P2557" s="7">
        <f t="shared" si="157"/>
        <v>61.342857142857142</v>
      </c>
      <c r="Q2557" t="s">
        <v>8322</v>
      </c>
      <c r="R2557" t="s">
        <v>8321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7">
        <f t="shared" si="157"/>
        <v>23.117647058823529</v>
      </c>
      <c r="Q2558" t="s">
        <v>8322</v>
      </c>
      <c r="R2558" t="s">
        <v>8321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119</v>
      </c>
      <c r="P2559" s="7">
        <f t="shared" si="157"/>
        <v>29.611111111111111</v>
      </c>
      <c r="Q2559" t="s">
        <v>8322</v>
      </c>
      <c r="R2559" t="s">
        <v>8321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7">
        <f t="shared" si="157"/>
        <v>75.611111111111114</v>
      </c>
      <c r="Q2560" t="s">
        <v>8322</v>
      </c>
      <c r="R2560" t="s">
        <v>8321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112</v>
      </c>
      <c r="P2561" s="7">
        <f t="shared" si="157"/>
        <v>35.6</v>
      </c>
      <c r="Q2561" t="s">
        <v>8322</v>
      </c>
      <c r="R2561" t="s">
        <v>8321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101</v>
      </c>
      <c r="P2562" s="7">
        <f t="shared" si="157"/>
        <v>143</v>
      </c>
      <c r="Q2562" t="s">
        <v>8322</v>
      </c>
      <c r="R2562" t="s">
        <v>8321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ROUNDUP(100*(E2563/D2563),0)</f>
        <v>0</v>
      </c>
      <c r="P2563" s="7" t="e">
        <f t="shared" ref="P2563:P2626" si="161">E2563/L2563</f>
        <v>#DIV/0!</v>
      </c>
      <c r="Q2563" t="s">
        <v>8316</v>
      </c>
      <c r="R2563" t="s">
        <v>8341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7">
        <f t="shared" si="161"/>
        <v>25</v>
      </c>
      <c r="Q2564" t="s">
        <v>8316</v>
      </c>
      <c r="R2564" t="s">
        <v>8341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7" t="e">
        <f t="shared" si="161"/>
        <v>#DIV/0!</v>
      </c>
      <c r="Q2565" t="s">
        <v>8316</v>
      </c>
      <c r="R2565" t="s">
        <v>8341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7" t="e">
        <f t="shared" si="161"/>
        <v>#DIV/0!</v>
      </c>
      <c r="Q2566" t="s">
        <v>8316</v>
      </c>
      <c r="R2566" t="s">
        <v>8341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7">
        <f t="shared" si="161"/>
        <v>100</v>
      </c>
      <c r="Q2567" t="s">
        <v>8316</v>
      </c>
      <c r="R2567" t="s">
        <v>8341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7" t="e">
        <f t="shared" si="161"/>
        <v>#DIV/0!</v>
      </c>
      <c r="Q2568" t="s">
        <v>8316</v>
      </c>
      <c r="R2568" t="s">
        <v>8341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1</v>
      </c>
      <c r="P2569" s="7">
        <f t="shared" si="161"/>
        <v>60</v>
      </c>
      <c r="Q2569" t="s">
        <v>8316</v>
      </c>
      <c r="R2569" t="s">
        <v>8341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7">
        <f t="shared" si="161"/>
        <v>50</v>
      </c>
      <c r="Q2570" t="s">
        <v>8316</v>
      </c>
      <c r="R2570" t="s">
        <v>8341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3</v>
      </c>
      <c r="P2571" s="7">
        <f t="shared" si="161"/>
        <v>72.5</v>
      </c>
      <c r="Q2571" t="s">
        <v>8316</v>
      </c>
      <c r="R2571" t="s">
        <v>8341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7">
        <f t="shared" si="161"/>
        <v>29.5</v>
      </c>
      <c r="Q2572" t="s">
        <v>8316</v>
      </c>
      <c r="R2572" t="s">
        <v>8341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1</v>
      </c>
      <c r="P2573" s="7">
        <f t="shared" si="161"/>
        <v>62.5</v>
      </c>
      <c r="Q2573" t="s">
        <v>8316</v>
      </c>
      <c r="R2573" t="s">
        <v>8341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7" t="e">
        <f t="shared" si="161"/>
        <v>#DIV/0!</v>
      </c>
      <c r="Q2574" t="s">
        <v>8316</v>
      </c>
      <c r="R2574" t="s">
        <v>8341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7" t="e">
        <f t="shared" si="161"/>
        <v>#DIV/0!</v>
      </c>
      <c r="Q2575" t="s">
        <v>8316</v>
      </c>
      <c r="R2575" t="s">
        <v>8341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7" t="e">
        <f t="shared" si="161"/>
        <v>#DIV/0!</v>
      </c>
      <c r="Q2576" t="s">
        <v>8316</v>
      </c>
      <c r="R2576" t="s">
        <v>8341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7" t="e">
        <f t="shared" si="161"/>
        <v>#DIV/0!</v>
      </c>
      <c r="Q2577" t="s">
        <v>8316</v>
      </c>
      <c r="R2577" t="s">
        <v>8341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7" t="e">
        <f t="shared" si="161"/>
        <v>#DIV/0!</v>
      </c>
      <c r="Q2578" t="s">
        <v>8316</v>
      </c>
      <c r="R2578" t="s">
        <v>8341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7" t="e">
        <f t="shared" si="161"/>
        <v>#DIV/0!</v>
      </c>
      <c r="Q2579" t="s">
        <v>8316</v>
      </c>
      <c r="R2579" t="s">
        <v>8341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7" t="e">
        <f t="shared" si="161"/>
        <v>#DIV/0!</v>
      </c>
      <c r="Q2580" t="s">
        <v>8316</v>
      </c>
      <c r="R2580" t="s">
        <v>8341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1</v>
      </c>
      <c r="P2581" s="7">
        <f t="shared" si="161"/>
        <v>23.083333333333332</v>
      </c>
      <c r="Q2581" t="s">
        <v>8316</v>
      </c>
      <c r="R2581" t="s">
        <v>8341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7">
        <f t="shared" si="161"/>
        <v>25.5</v>
      </c>
      <c r="Q2582" t="s">
        <v>8316</v>
      </c>
      <c r="R2582" t="s">
        <v>8341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7">
        <f t="shared" si="161"/>
        <v>48.18181818181818</v>
      </c>
      <c r="Q2583" t="s">
        <v>8316</v>
      </c>
      <c r="R2583" t="s">
        <v>8341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</v>
      </c>
      <c r="P2584" s="7">
        <f t="shared" si="161"/>
        <v>1</v>
      </c>
      <c r="Q2584" t="s">
        <v>8316</v>
      </c>
      <c r="R2584" t="s">
        <v>8341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7">
        <f t="shared" si="161"/>
        <v>1</v>
      </c>
      <c r="Q2585" t="s">
        <v>8316</v>
      </c>
      <c r="R2585" t="s">
        <v>8341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7" t="e">
        <f t="shared" si="161"/>
        <v>#DIV/0!</v>
      </c>
      <c r="Q2586" t="s">
        <v>8316</v>
      </c>
      <c r="R2586" t="s">
        <v>8341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1</v>
      </c>
      <c r="P2587" s="7">
        <f t="shared" si="161"/>
        <v>50</v>
      </c>
      <c r="Q2587" t="s">
        <v>8316</v>
      </c>
      <c r="R2587" t="s">
        <v>8341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1</v>
      </c>
      <c r="P2588" s="7">
        <f t="shared" si="161"/>
        <v>5</v>
      </c>
      <c r="Q2588" t="s">
        <v>8316</v>
      </c>
      <c r="R2588" t="s">
        <v>8341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3</v>
      </c>
      <c r="P2589" s="7">
        <f t="shared" si="161"/>
        <v>202.83333333333334</v>
      </c>
      <c r="Q2589" t="s">
        <v>8316</v>
      </c>
      <c r="R2589" t="s">
        <v>8341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7">
        <f t="shared" si="161"/>
        <v>29.125</v>
      </c>
      <c r="Q2590" t="s">
        <v>8316</v>
      </c>
      <c r="R2590" t="s">
        <v>8341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1</v>
      </c>
      <c r="P2591" s="7">
        <f t="shared" si="161"/>
        <v>5</v>
      </c>
      <c r="Q2591" t="s">
        <v>8316</v>
      </c>
      <c r="R2591" t="s">
        <v>8341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7" t="e">
        <f t="shared" si="161"/>
        <v>#DIV/0!</v>
      </c>
      <c r="Q2592" t="s">
        <v>8316</v>
      </c>
      <c r="R2592" t="s">
        <v>8341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7">
        <f t="shared" si="161"/>
        <v>13</v>
      </c>
      <c r="Q2593" t="s">
        <v>8316</v>
      </c>
      <c r="R2593" t="s">
        <v>8341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1</v>
      </c>
      <c r="P2594" s="7">
        <f t="shared" si="161"/>
        <v>50</v>
      </c>
      <c r="Q2594" t="s">
        <v>8316</v>
      </c>
      <c r="R2594" t="s">
        <v>8341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7" t="e">
        <f t="shared" si="161"/>
        <v>#DIV/0!</v>
      </c>
      <c r="Q2595" t="s">
        <v>8316</v>
      </c>
      <c r="R2595" t="s">
        <v>8341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</v>
      </c>
      <c r="P2596" s="7">
        <f t="shared" si="161"/>
        <v>1</v>
      </c>
      <c r="Q2596" t="s">
        <v>8316</v>
      </c>
      <c r="R2596" t="s">
        <v>8341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13</v>
      </c>
      <c r="P2597" s="7">
        <f t="shared" si="161"/>
        <v>96.05263157894737</v>
      </c>
      <c r="Q2597" t="s">
        <v>8316</v>
      </c>
      <c r="R2597" t="s">
        <v>8341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7">
        <f t="shared" si="161"/>
        <v>305.77777777777777</v>
      </c>
      <c r="Q2598" t="s">
        <v>8316</v>
      </c>
      <c r="R2598" t="s">
        <v>8341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7">
        <f t="shared" si="161"/>
        <v>12.142857142857142</v>
      </c>
      <c r="Q2599" t="s">
        <v>8316</v>
      </c>
      <c r="R2599" t="s">
        <v>8341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7">
        <f t="shared" si="161"/>
        <v>83.571428571428569</v>
      </c>
      <c r="Q2600" t="s">
        <v>8316</v>
      </c>
      <c r="R2600" t="s">
        <v>8341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7">
        <f t="shared" si="161"/>
        <v>18</v>
      </c>
      <c r="Q2601" t="s">
        <v>8316</v>
      </c>
      <c r="R2601" t="s">
        <v>8341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7">
        <f t="shared" si="161"/>
        <v>115.53333333333333</v>
      </c>
      <c r="Q2602" t="s">
        <v>8316</v>
      </c>
      <c r="R2602" t="s">
        <v>8341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662</v>
      </c>
      <c r="P2603" s="7">
        <f t="shared" si="161"/>
        <v>21.900662251655628</v>
      </c>
      <c r="Q2603" t="s">
        <v>8334</v>
      </c>
      <c r="R2603" t="s">
        <v>8354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327</v>
      </c>
      <c r="P2604" s="7">
        <f t="shared" si="161"/>
        <v>80.022494887525568</v>
      </c>
      <c r="Q2604" t="s">
        <v>8334</v>
      </c>
      <c r="R2604" t="s">
        <v>8354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102</v>
      </c>
      <c r="P2605" s="7">
        <f t="shared" si="161"/>
        <v>35.520000000000003</v>
      </c>
      <c r="Q2605" t="s">
        <v>8334</v>
      </c>
      <c r="R2605" t="s">
        <v>8354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105</v>
      </c>
      <c r="P2606" s="7">
        <f t="shared" si="161"/>
        <v>64.933333333333323</v>
      </c>
      <c r="Q2606" t="s">
        <v>8334</v>
      </c>
      <c r="R2606" t="s">
        <v>8354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108</v>
      </c>
      <c r="P2607" s="7">
        <f t="shared" si="161"/>
        <v>60.965703745743475</v>
      </c>
      <c r="Q2607" t="s">
        <v>8334</v>
      </c>
      <c r="R2607" t="s">
        <v>8354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111</v>
      </c>
      <c r="P2608" s="7">
        <f t="shared" si="161"/>
        <v>31.444155844155844</v>
      </c>
      <c r="Q2608" t="s">
        <v>8334</v>
      </c>
      <c r="R2608" t="s">
        <v>8354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7">
        <f t="shared" si="161"/>
        <v>81.949748743718587</v>
      </c>
      <c r="Q2609" t="s">
        <v>8334</v>
      </c>
      <c r="R2609" t="s">
        <v>8354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7">
        <f t="shared" si="161"/>
        <v>58.92763157894737</v>
      </c>
      <c r="Q2610" t="s">
        <v>8334</v>
      </c>
      <c r="R2610" t="s">
        <v>8354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7">
        <f t="shared" si="161"/>
        <v>157.29347633136095</v>
      </c>
      <c r="Q2611" t="s">
        <v>8334</v>
      </c>
      <c r="R2611" t="s">
        <v>8354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142</v>
      </c>
      <c r="P2612" s="7">
        <f t="shared" si="161"/>
        <v>55.758509532062391</v>
      </c>
      <c r="Q2612" t="s">
        <v>8334</v>
      </c>
      <c r="R2612" t="s">
        <v>8354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7">
        <f t="shared" si="161"/>
        <v>83.802893802893806</v>
      </c>
      <c r="Q2613" t="s">
        <v>8334</v>
      </c>
      <c r="R2613" t="s">
        <v>8354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7">
        <f t="shared" si="161"/>
        <v>58.422210884353746</v>
      </c>
      <c r="Q2614" t="s">
        <v>8334</v>
      </c>
      <c r="R2614" t="s">
        <v>8354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102</v>
      </c>
      <c r="P2615" s="7">
        <f t="shared" si="161"/>
        <v>270.57142857142856</v>
      </c>
      <c r="Q2615" t="s">
        <v>8334</v>
      </c>
      <c r="R2615" t="s">
        <v>8354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7">
        <f t="shared" si="161"/>
        <v>107.1</v>
      </c>
      <c r="Q2616" t="s">
        <v>8334</v>
      </c>
      <c r="R2616" t="s">
        <v>8354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7">
        <f t="shared" si="161"/>
        <v>47.180555555555557</v>
      </c>
      <c r="Q2617" t="s">
        <v>8334</v>
      </c>
      <c r="R2617" t="s">
        <v>8354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7">
        <f t="shared" si="161"/>
        <v>120.30882352941177</v>
      </c>
      <c r="Q2618" t="s">
        <v>8334</v>
      </c>
      <c r="R2618" t="s">
        <v>8354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7">
        <f t="shared" si="161"/>
        <v>27.59748427672956</v>
      </c>
      <c r="Q2619" t="s">
        <v>8334</v>
      </c>
      <c r="R2619" t="s">
        <v>8354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106</v>
      </c>
      <c r="P2620" s="7">
        <f t="shared" si="161"/>
        <v>205.2987012987013</v>
      </c>
      <c r="Q2620" t="s">
        <v>8334</v>
      </c>
      <c r="R2620" t="s">
        <v>8354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189</v>
      </c>
      <c r="P2621" s="7">
        <f t="shared" si="161"/>
        <v>35.547169811320757</v>
      </c>
      <c r="Q2621" t="s">
        <v>8334</v>
      </c>
      <c r="R2621" t="s">
        <v>8354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7">
        <f t="shared" si="161"/>
        <v>74.639488409272587</v>
      </c>
      <c r="Q2622" t="s">
        <v>8334</v>
      </c>
      <c r="R2622" t="s">
        <v>8354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7">
        <f t="shared" si="161"/>
        <v>47.058064516129029</v>
      </c>
      <c r="Q2623" t="s">
        <v>8334</v>
      </c>
      <c r="R2623" t="s">
        <v>8354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132</v>
      </c>
      <c r="P2624" s="7">
        <f t="shared" si="161"/>
        <v>26.591351351351353</v>
      </c>
      <c r="Q2624" t="s">
        <v>8334</v>
      </c>
      <c r="R2624" t="s">
        <v>8354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7">
        <f t="shared" si="161"/>
        <v>36.774193548387096</v>
      </c>
      <c r="Q2625" t="s">
        <v>8334</v>
      </c>
      <c r="R2625" t="s">
        <v>8354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1380</v>
      </c>
      <c r="P2626" s="7">
        <f t="shared" si="161"/>
        <v>31.820544982698959</v>
      </c>
      <c r="Q2626" t="s">
        <v>8334</v>
      </c>
      <c r="R2626" t="s">
        <v>8354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ROUNDUP(100*(E2627/D2627),0)</f>
        <v>956</v>
      </c>
      <c r="P2627" s="7">
        <f t="shared" ref="P2627:P2690" si="165">E2627/L2627</f>
        <v>27.576923076923077</v>
      </c>
      <c r="Q2627" t="s">
        <v>8334</v>
      </c>
      <c r="R2627" t="s">
        <v>8354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7">
        <f t="shared" si="165"/>
        <v>56</v>
      </c>
      <c r="Q2628" t="s">
        <v>8334</v>
      </c>
      <c r="R2628" t="s">
        <v>8354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7">
        <f t="shared" si="165"/>
        <v>21.555555555555557</v>
      </c>
      <c r="Q2629" t="s">
        <v>8334</v>
      </c>
      <c r="R2629" t="s">
        <v>8354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111</v>
      </c>
      <c r="P2630" s="7">
        <f t="shared" si="165"/>
        <v>44.095238095238095</v>
      </c>
      <c r="Q2630" t="s">
        <v>8334</v>
      </c>
      <c r="R2630" t="s">
        <v>8354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7">
        <f t="shared" si="165"/>
        <v>63.87</v>
      </c>
      <c r="Q2631" t="s">
        <v>8334</v>
      </c>
      <c r="R2631" t="s">
        <v>8354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7">
        <f t="shared" si="165"/>
        <v>38.987654320987652</v>
      </c>
      <c r="Q2632" t="s">
        <v>8334</v>
      </c>
      <c r="R2632" t="s">
        <v>8354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7">
        <f t="shared" si="165"/>
        <v>80.185489510489504</v>
      </c>
      <c r="Q2633" t="s">
        <v>8334</v>
      </c>
      <c r="R2633" t="s">
        <v>8354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138</v>
      </c>
      <c r="P2634" s="7">
        <f t="shared" si="165"/>
        <v>34.904761904761905</v>
      </c>
      <c r="Q2634" t="s">
        <v>8334</v>
      </c>
      <c r="R2634" t="s">
        <v>8354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7">
        <f t="shared" si="165"/>
        <v>89.100502512562812</v>
      </c>
      <c r="Q2635" t="s">
        <v>8334</v>
      </c>
      <c r="R2635" t="s">
        <v>8354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107</v>
      </c>
      <c r="P2636" s="7">
        <f t="shared" si="165"/>
        <v>39.44</v>
      </c>
      <c r="Q2636" t="s">
        <v>8334</v>
      </c>
      <c r="R2636" t="s">
        <v>8354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7">
        <f t="shared" si="165"/>
        <v>136.9047619047619</v>
      </c>
      <c r="Q2637" t="s">
        <v>8334</v>
      </c>
      <c r="R2637" t="s">
        <v>8354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188</v>
      </c>
      <c r="P2638" s="7">
        <f t="shared" si="165"/>
        <v>37.46</v>
      </c>
      <c r="Q2638" t="s">
        <v>8334</v>
      </c>
      <c r="R2638" t="s">
        <v>8354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167</v>
      </c>
      <c r="P2639" s="7">
        <f t="shared" si="165"/>
        <v>31.96153846153846</v>
      </c>
      <c r="Q2639" t="s">
        <v>8334</v>
      </c>
      <c r="R2639" t="s">
        <v>8354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7">
        <f t="shared" si="165"/>
        <v>25.214285714285715</v>
      </c>
      <c r="Q2640" t="s">
        <v>8334</v>
      </c>
      <c r="R2640" t="s">
        <v>8354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7">
        <f t="shared" si="165"/>
        <v>10.040816326530612</v>
      </c>
      <c r="Q2641" t="s">
        <v>8334</v>
      </c>
      <c r="R2641" t="s">
        <v>8354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7">
        <f t="shared" si="165"/>
        <v>45.94202898550725</v>
      </c>
      <c r="Q2642" t="s">
        <v>8334</v>
      </c>
      <c r="R2642" t="s">
        <v>8354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7">
        <f t="shared" si="165"/>
        <v>15</v>
      </c>
      <c r="Q2643" t="s">
        <v>8334</v>
      </c>
      <c r="R2643" t="s">
        <v>8354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7" t="e">
        <f t="shared" si="165"/>
        <v>#DIV/0!</v>
      </c>
      <c r="Q2644" t="s">
        <v>8334</v>
      </c>
      <c r="R2644" t="s">
        <v>8354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7">
        <f t="shared" si="165"/>
        <v>223.58248500999335</v>
      </c>
      <c r="Q2645" t="s">
        <v>8334</v>
      </c>
      <c r="R2645" t="s">
        <v>8354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3</v>
      </c>
      <c r="P2646" s="7">
        <f t="shared" si="165"/>
        <v>39.480769230769234</v>
      </c>
      <c r="Q2646" t="s">
        <v>8334</v>
      </c>
      <c r="R2646" t="s">
        <v>8354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7">
        <f t="shared" si="165"/>
        <v>91.304347826086953</v>
      </c>
      <c r="Q2647" t="s">
        <v>8334</v>
      </c>
      <c r="R2647" t="s">
        <v>8354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9</v>
      </c>
      <c r="P2648" s="7">
        <f t="shared" si="165"/>
        <v>78.666205607476627</v>
      </c>
      <c r="Q2648" t="s">
        <v>8334</v>
      </c>
      <c r="R2648" t="s">
        <v>8354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2</v>
      </c>
      <c r="P2649" s="7">
        <f t="shared" si="165"/>
        <v>12</v>
      </c>
      <c r="Q2649" t="s">
        <v>8334</v>
      </c>
      <c r="R2649" t="s">
        <v>8354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7">
        <f t="shared" si="165"/>
        <v>17.666666666666668</v>
      </c>
      <c r="Q2650" t="s">
        <v>8334</v>
      </c>
      <c r="R2650" t="s">
        <v>8354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1</v>
      </c>
      <c r="P2651" s="7">
        <f t="shared" si="165"/>
        <v>41.333333333333336</v>
      </c>
      <c r="Q2651" t="s">
        <v>8334</v>
      </c>
      <c r="R2651" t="s">
        <v>8354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7">
        <f t="shared" si="165"/>
        <v>71.599999999999994</v>
      </c>
      <c r="Q2652" t="s">
        <v>8334</v>
      </c>
      <c r="R2652" t="s">
        <v>8354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7">
        <f t="shared" si="165"/>
        <v>307.8235294117647</v>
      </c>
      <c r="Q2653" t="s">
        <v>8334</v>
      </c>
      <c r="R2653" t="s">
        <v>8354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7">
        <f t="shared" si="165"/>
        <v>80.454545454545453</v>
      </c>
      <c r="Q2654" t="s">
        <v>8334</v>
      </c>
      <c r="R2654" t="s">
        <v>8354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7">
        <f t="shared" si="165"/>
        <v>83.942857142857136</v>
      </c>
      <c r="Q2655" t="s">
        <v>8334</v>
      </c>
      <c r="R2655" t="s">
        <v>8354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</v>
      </c>
      <c r="P2656" s="7">
        <f t="shared" si="165"/>
        <v>8.5</v>
      </c>
      <c r="Q2656" t="s">
        <v>8334</v>
      </c>
      <c r="R2656" t="s">
        <v>8354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22</v>
      </c>
      <c r="P2657" s="7">
        <f t="shared" si="165"/>
        <v>73.372093023255815</v>
      </c>
      <c r="Q2657" t="s">
        <v>8334</v>
      </c>
      <c r="R2657" t="s">
        <v>8354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12</v>
      </c>
      <c r="P2658" s="7">
        <f t="shared" si="165"/>
        <v>112.86184210526316</v>
      </c>
      <c r="Q2658" t="s">
        <v>8334</v>
      </c>
      <c r="R2658" t="s">
        <v>8354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7">
        <f t="shared" si="165"/>
        <v>95.277627118644077</v>
      </c>
      <c r="Q2659" t="s">
        <v>8334</v>
      </c>
      <c r="R2659" t="s">
        <v>8354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1</v>
      </c>
      <c r="P2660" s="7">
        <f t="shared" si="165"/>
        <v>22.75</v>
      </c>
      <c r="Q2660" t="s">
        <v>8334</v>
      </c>
      <c r="R2660" t="s">
        <v>8354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7">
        <f t="shared" si="165"/>
        <v>133.30000000000001</v>
      </c>
      <c r="Q2661" t="s">
        <v>8334</v>
      </c>
      <c r="R2661" t="s">
        <v>8354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1</v>
      </c>
      <c r="P2662" s="7">
        <f t="shared" si="165"/>
        <v>3.8</v>
      </c>
      <c r="Q2662" t="s">
        <v>8334</v>
      </c>
      <c r="R2662" t="s">
        <v>8354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7">
        <f t="shared" si="165"/>
        <v>85.75</v>
      </c>
      <c r="Q2663" t="s">
        <v>8334</v>
      </c>
      <c r="R2663" t="s">
        <v>8355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7">
        <f t="shared" si="165"/>
        <v>267</v>
      </c>
      <c r="Q2664" t="s">
        <v>8334</v>
      </c>
      <c r="R2664" t="s">
        <v>8355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7">
        <f t="shared" si="165"/>
        <v>373.55803571428572</v>
      </c>
      <c r="Q2665" t="s">
        <v>8334</v>
      </c>
      <c r="R2665" t="s">
        <v>8355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104</v>
      </c>
      <c r="P2666" s="7">
        <f t="shared" si="165"/>
        <v>174.03846153846155</v>
      </c>
      <c r="Q2666" t="s">
        <v>8334</v>
      </c>
      <c r="R2666" t="s">
        <v>8355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124</v>
      </c>
      <c r="P2667" s="7">
        <f t="shared" si="165"/>
        <v>93.695652173913047</v>
      </c>
      <c r="Q2667" t="s">
        <v>8334</v>
      </c>
      <c r="R2667" t="s">
        <v>8355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160</v>
      </c>
      <c r="P2668" s="7">
        <f t="shared" si="165"/>
        <v>77.327718446601949</v>
      </c>
      <c r="Q2668" t="s">
        <v>8334</v>
      </c>
      <c r="R2668" t="s">
        <v>8355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7">
        <f t="shared" si="165"/>
        <v>92.222222222222229</v>
      </c>
      <c r="Q2669" t="s">
        <v>8334</v>
      </c>
      <c r="R2669" t="s">
        <v>8355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7">
        <f t="shared" si="165"/>
        <v>60.964285714285715</v>
      </c>
      <c r="Q2670" t="s">
        <v>8334</v>
      </c>
      <c r="R2670" t="s">
        <v>8355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126</v>
      </c>
      <c r="P2671" s="7">
        <f t="shared" si="165"/>
        <v>91</v>
      </c>
      <c r="Q2671" t="s">
        <v>8334</v>
      </c>
      <c r="R2671" t="s">
        <v>8355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7</v>
      </c>
      <c r="P2672" s="7">
        <f t="shared" si="165"/>
        <v>41.583333333333336</v>
      </c>
      <c r="Q2672" t="s">
        <v>8334</v>
      </c>
      <c r="R2672" t="s">
        <v>8355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12</v>
      </c>
      <c r="P2673" s="7">
        <f t="shared" si="165"/>
        <v>33.761904761904759</v>
      </c>
      <c r="Q2673" t="s">
        <v>8334</v>
      </c>
      <c r="R2673" t="s">
        <v>8355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34</v>
      </c>
      <c r="P2674" s="7">
        <f t="shared" si="165"/>
        <v>70.61702127659575</v>
      </c>
      <c r="Q2674" t="s">
        <v>8334</v>
      </c>
      <c r="R2674" t="s">
        <v>8355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7">
        <f t="shared" si="165"/>
        <v>167.15151515151516</v>
      </c>
      <c r="Q2675" t="s">
        <v>8334</v>
      </c>
      <c r="R2675" t="s">
        <v>8355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7">
        <f t="shared" si="165"/>
        <v>128.61988304093566</v>
      </c>
      <c r="Q2676" t="s">
        <v>8334</v>
      </c>
      <c r="R2676" t="s">
        <v>8355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7">
        <f t="shared" si="165"/>
        <v>65.41379310344827</v>
      </c>
      <c r="Q2677" t="s">
        <v>8334</v>
      </c>
      <c r="R2677" t="s">
        <v>8355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51</v>
      </c>
      <c r="P2678" s="7">
        <f t="shared" si="165"/>
        <v>117.55555555555556</v>
      </c>
      <c r="Q2678" t="s">
        <v>8334</v>
      </c>
      <c r="R2678" t="s">
        <v>8355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7">
        <f t="shared" si="165"/>
        <v>126.48148148148148</v>
      </c>
      <c r="Q2679" t="s">
        <v>8334</v>
      </c>
      <c r="R2679" t="s">
        <v>8355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</v>
      </c>
      <c r="P2680" s="7">
        <f t="shared" si="165"/>
        <v>550</v>
      </c>
      <c r="Q2680" t="s">
        <v>8334</v>
      </c>
      <c r="R2680" t="s">
        <v>8355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1</v>
      </c>
      <c r="P2681" s="7">
        <f t="shared" si="165"/>
        <v>44</v>
      </c>
      <c r="Q2681" t="s">
        <v>8334</v>
      </c>
      <c r="R2681" t="s">
        <v>8355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7">
        <f t="shared" si="165"/>
        <v>69</v>
      </c>
      <c r="Q2682" t="s">
        <v>8334</v>
      </c>
      <c r="R2682" t="s">
        <v>8355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7">
        <f t="shared" si="165"/>
        <v>27.5</v>
      </c>
      <c r="Q2683" t="s">
        <v>8316</v>
      </c>
      <c r="R2683" t="s">
        <v>8341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29</v>
      </c>
      <c r="P2684" s="7">
        <f t="shared" si="165"/>
        <v>84.9</v>
      </c>
      <c r="Q2684" t="s">
        <v>8316</v>
      </c>
      <c r="R2684" t="s">
        <v>8341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1</v>
      </c>
      <c r="P2685" s="7">
        <f t="shared" si="165"/>
        <v>12</v>
      </c>
      <c r="Q2685" t="s">
        <v>8316</v>
      </c>
      <c r="R2685" t="s">
        <v>8341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2</v>
      </c>
      <c r="P2686" s="7">
        <f t="shared" si="165"/>
        <v>200</v>
      </c>
      <c r="Q2686" t="s">
        <v>8316</v>
      </c>
      <c r="R2686" t="s">
        <v>8341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1</v>
      </c>
      <c r="P2687" s="7">
        <f t="shared" si="165"/>
        <v>10</v>
      </c>
      <c r="Q2687" t="s">
        <v>8316</v>
      </c>
      <c r="R2687" t="s">
        <v>8341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7" t="e">
        <f t="shared" si="165"/>
        <v>#DIV/0!</v>
      </c>
      <c r="Q2688" t="s">
        <v>8316</v>
      </c>
      <c r="R2688" t="s">
        <v>8341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7" t="e">
        <f t="shared" si="165"/>
        <v>#DIV/0!</v>
      </c>
      <c r="Q2689" t="s">
        <v>8316</v>
      </c>
      <c r="R2689" t="s">
        <v>8341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1</v>
      </c>
      <c r="P2690" s="7">
        <f t="shared" si="165"/>
        <v>5.2857142857142856</v>
      </c>
      <c r="Q2690" t="s">
        <v>8316</v>
      </c>
      <c r="R2690" t="s">
        <v>8341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ROUNDUP(100*(E2691/D2691),0)</f>
        <v>1</v>
      </c>
      <c r="P2691" s="7">
        <f t="shared" ref="P2691:P2754" si="169">E2691/L2691</f>
        <v>1</v>
      </c>
      <c r="Q2691" t="s">
        <v>8316</v>
      </c>
      <c r="R2691" t="s">
        <v>8341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7">
        <f t="shared" si="169"/>
        <v>72.762711864406782</v>
      </c>
      <c r="Q2692" t="s">
        <v>8316</v>
      </c>
      <c r="R2692" t="s">
        <v>8341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1</v>
      </c>
      <c r="P2693" s="7">
        <f t="shared" si="169"/>
        <v>17.5</v>
      </c>
      <c r="Q2693" t="s">
        <v>8316</v>
      </c>
      <c r="R2693" t="s">
        <v>8341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7">
        <f t="shared" si="169"/>
        <v>25</v>
      </c>
      <c r="Q2694" t="s">
        <v>8316</v>
      </c>
      <c r="R2694" t="s">
        <v>8341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7">
        <f t="shared" si="169"/>
        <v>13.333333333333334</v>
      </c>
      <c r="Q2695" t="s">
        <v>8316</v>
      </c>
      <c r="R2695" t="s">
        <v>8341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1</v>
      </c>
      <c r="P2696" s="7">
        <f t="shared" si="169"/>
        <v>1</v>
      </c>
      <c r="Q2696" t="s">
        <v>8316</v>
      </c>
      <c r="R2696" t="s">
        <v>8341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1</v>
      </c>
      <c r="P2697" s="7">
        <f t="shared" si="169"/>
        <v>23.666666666666668</v>
      </c>
      <c r="Q2697" t="s">
        <v>8316</v>
      </c>
      <c r="R2697" t="s">
        <v>8341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7">
        <f t="shared" si="169"/>
        <v>89.21052631578948</v>
      </c>
      <c r="Q2698" t="s">
        <v>8316</v>
      </c>
      <c r="R2698" t="s">
        <v>8341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27</v>
      </c>
      <c r="P2699" s="7">
        <f t="shared" si="169"/>
        <v>116.55769230769231</v>
      </c>
      <c r="Q2699" t="s">
        <v>8316</v>
      </c>
      <c r="R2699" t="s">
        <v>8341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1</v>
      </c>
      <c r="P2700" s="7">
        <f t="shared" si="169"/>
        <v>13.005000000000001</v>
      </c>
      <c r="Q2700" t="s">
        <v>8316</v>
      </c>
      <c r="R2700" t="s">
        <v>8341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7" t="e">
        <f t="shared" si="169"/>
        <v>#DIV/0!</v>
      </c>
      <c r="Q2701" t="s">
        <v>8316</v>
      </c>
      <c r="R2701" t="s">
        <v>8341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7">
        <f t="shared" si="169"/>
        <v>17.5</v>
      </c>
      <c r="Q2702" t="s">
        <v>8316</v>
      </c>
      <c r="R2702" t="s">
        <v>8341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47</v>
      </c>
      <c r="P2703" s="7">
        <f t="shared" si="169"/>
        <v>34.130434782608695</v>
      </c>
      <c r="Q2703" t="s">
        <v>8332</v>
      </c>
      <c r="R2703" t="s">
        <v>8356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35</v>
      </c>
      <c r="P2704" s="7">
        <f t="shared" si="169"/>
        <v>132.34615384615384</v>
      </c>
      <c r="Q2704" t="s">
        <v>8332</v>
      </c>
      <c r="R2704" t="s">
        <v>8356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7">
        <f t="shared" si="169"/>
        <v>922.22222222222217</v>
      </c>
      <c r="Q2705" t="s">
        <v>8332</v>
      </c>
      <c r="R2705" t="s">
        <v>8356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7</v>
      </c>
      <c r="P2706" s="7">
        <f t="shared" si="169"/>
        <v>163.57142857142858</v>
      </c>
      <c r="Q2706" t="s">
        <v>8332</v>
      </c>
      <c r="R2706" t="s">
        <v>8356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7">
        <f t="shared" si="169"/>
        <v>217.375</v>
      </c>
      <c r="Q2707" t="s">
        <v>8332</v>
      </c>
      <c r="R2707" t="s">
        <v>8356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113</v>
      </c>
      <c r="P2708" s="7">
        <f t="shared" si="169"/>
        <v>149.44486692015209</v>
      </c>
      <c r="Q2708" t="s">
        <v>8332</v>
      </c>
      <c r="R2708" t="s">
        <v>8356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7">
        <f t="shared" si="169"/>
        <v>71.237487309644663</v>
      </c>
      <c r="Q2709" t="s">
        <v>8332</v>
      </c>
      <c r="R2709" t="s">
        <v>8356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234</v>
      </c>
      <c r="P2710" s="7">
        <f t="shared" si="169"/>
        <v>44.464318398474738</v>
      </c>
      <c r="Q2710" t="s">
        <v>8332</v>
      </c>
      <c r="R2710" t="s">
        <v>8356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7">
        <f t="shared" si="169"/>
        <v>164.94480519480518</v>
      </c>
      <c r="Q2711" t="s">
        <v>8332</v>
      </c>
      <c r="R2711" t="s">
        <v>8356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7">
        <f t="shared" si="169"/>
        <v>84.871516544117654</v>
      </c>
      <c r="Q2712" t="s">
        <v>8332</v>
      </c>
      <c r="R2712" t="s">
        <v>8356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7">
        <f t="shared" si="169"/>
        <v>53.945205479452056</v>
      </c>
      <c r="Q2713" t="s">
        <v>8332</v>
      </c>
      <c r="R2713" t="s">
        <v>8356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132</v>
      </c>
      <c r="P2714" s="7">
        <f t="shared" si="169"/>
        <v>50.531468531468533</v>
      </c>
      <c r="Q2714" t="s">
        <v>8332</v>
      </c>
      <c r="R2714" t="s">
        <v>8356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103</v>
      </c>
      <c r="P2715" s="7">
        <f t="shared" si="169"/>
        <v>108.00140845070422</v>
      </c>
      <c r="Q2715" t="s">
        <v>8332</v>
      </c>
      <c r="R2715" t="s">
        <v>8356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117</v>
      </c>
      <c r="P2716" s="7">
        <f t="shared" si="169"/>
        <v>95.373770491803285</v>
      </c>
      <c r="Q2716" t="s">
        <v>8332</v>
      </c>
      <c r="R2716" t="s">
        <v>8356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7">
        <f t="shared" si="169"/>
        <v>57.631016333938291</v>
      </c>
      <c r="Q2717" t="s">
        <v>8332</v>
      </c>
      <c r="R2717" t="s">
        <v>8356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7">
        <f t="shared" si="169"/>
        <v>64.160481283422456</v>
      </c>
      <c r="Q2718" t="s">
        <v>8332</v>
      </c>
      <c r="R2718" t="s">
        <v>8356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121</v>
      </c>
      <c r="P2719" s="7">
        <f t="shared" si="169"/>
        <v>92.387692307692305</v>
      </c>
      <c r="Q2719" t="s">
        <v>8332</v>
      </c>
      <c r="R2719" t="s">
        <v>8356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7">
        <f t="shared" si="169"/>
        <v>125.97972972972973</v>
      </c>
      <c r="Q2720" t="s">
        <v>8332</v>
      </c>
      <c r="R2720" t="s">
        <v>8356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7">
        <f t="shared" si="169"/>
        <v>94.637681159420296</v>
      </c>
      <c r="Q2721" t="s">
        <v>8332</v>
      </c>
      <c r="R2721" t="s">
        <v>8356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119</v>
      </c>
      <c r="P2722" s="7">
        <f t="shared" si="169"/>
        <v>170.69942196531792</v>
      </c>
      <c r="Q2722" t="s">
        <v>8332</v>
      </c>
      <c r="R2722" t="s">
        <v>8356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7">
        <f t="shared" si="169"/>
        <v>40.762081784386616</v>
      </c>
      <c r="Q2723" t="s">
        <v>8334</v>
      </c>
      <c r="R2723" t="s">
        <v>8350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7">
        <f t="shared" si="169"/>
        <v>68.254054054054052</v>
      </c>
      <c r="Q2724" t="s">
        <v>8334</v>
      </c>
      <c r="R2724" t="s">
        <v>8350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141</v>
      </c>
      <c r="P2725" s="7">
        <f t="shared" si="169"/>
        <v>95.48863636363636</v>
      </c>
      <c r="Q2725" t="s">
        <v>8334</v>
      </c>
      <c r="R2725" t="s">
        <v>8350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7">
        <f t="shared" si="169"/>
        <v>7.1902649656526005</v>
      </c>
      <c r="Q2726" t="s">
        <v>8334</v>
      </c>
      <c r="R2726" t="s">
        <v>8350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7">
        <f t="shared" si="169"/>
        <v>511.65486725663715</v>
      </c>
      <c r="Q2727" t="s">
        <v>8334</v>
      </c>
      <c r="R2727" t="s">
        <v>8350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7">
        <f t="shared" si="169"/>
        <v>261.74504950495049</v>
      </c>
      <c r="Q2728" t="s">
        <v>8334</v>
      </c>
      <c r="R2728" t="s">
        <v>8350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494</v>
      </c>
      <c r="P2729" s="7">
        <f t="shared" si="169"/>
        <v>69.760961810466767</v>
      </c>
      <c r="Q2729" t="s">
        <v>8334</v>
      </c>
      <c r="R2729" t="s">
        <v>8350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7">
        <f t="shared" si="169"/>
        <v>77.229591836734699</v>
      </c>
      <c r="Q2730" t="s">
        <v>8334</v>
      </c>
      <c r="R2730" t="s">
        <v>8350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105</v>
      </c>
      <c r="P2731" s="7">
        <f t="shared" si="169"/>
        <v>340.56521739130437</v>
      </c>
      <c r="Q2731" t="s">
        <v>8334</v>
      </c>
      <c r="R2731" t="s">
        <v>8350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171</v>
      </c>
      <c r="P2732" s="7">
        <f t="shared" si="169"/>
        <v>67.417903225806455</v>
      </c>
      <c r="Q2732" t="s">
        <v>8334</v>
      </c>
      <c r="R2732" t="s">
        <v>8350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105</v>
      </c>
      <c r="P2733" s="7">
        <f t="shared" si="169"/>
        <v>845.70270270270271</v>
      </c>
      <c r="Q2733" t="s">
        <v>8334</v>
      </c>
      <c r="R2733" t="s">
        <v>8350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119</v>
      </c>
      <c r="P2734" s="7">
        <f t="shared" si="169"/>
        <v>97.191780821917803</v>
      </c>
      <c r="Q2734" t="s">
        <v>8334</v>
      </c>
      <c r="R2734" t="s">
        <v>8350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7">
        <f t="shared" si="169"/>
        <v>451.84033613445376</v>
      </c>
      <c r="Q2735" t="s">
        <v>8334</v>
      </c>
      <c r="R2735" t="s">
        <v>8350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7">
        <f t="shared" si="169"/>
        <v>138.66871165644173</v>
      </c>
      <c r="Q2736" t="s">
        <v>8334</v>
      </c>
      <c r="R2736" t="s">
        <v>8350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979</v>
      </c>
      <c r="P2737" s="7">
        <f t="shared" si="169"/>
        <v>21.640147492625371</v>
      </c>
      <c r="Q2737" t="s">
        <v>8334</v>
      </c>
      <c r="R2737" t="s">
        <v>8350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7">
        <f t="shared" si="169"/>
        <v>169.51724137931035</v>
      </c>
      <c r="Q2738" t="s">
        <v>8334</v>
      </c>
      <c r="R2738" t="s">
        <v>8350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247</v>
      </c>
      <c r="P2739" s="7">
        <f t="shared" si="169"/>
        <v>161.88210526315791</v>
      </c>
      <c r="Q2739" t="s">
        <v>8334</v>
      </c>
      <c r="R2739" t="s">
        <v>8350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7">
        <f t="shared" si="169"/>
        <v>493.13333333333333</v>
      </c>
      <c r="Q2740" t="s">
        <v>8334</v>
      </c>
      <c r="R2740" t="s">
        <v>8350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385</v>
      </c>
      <c r="P2741" s="7">
        <f t="shared" si="169"/>
        <v>22.120418848167539</v>
      </c>
      <c r="Q2741" t="s">
        <v>8334</v>
      </c>
      <c r="R2741" t="s">
        <v>8350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104</v>
      </c>
      <c r="P2742" s="7">
        <f t="shared" si="169"/>
        <v>18.235294117647058</v>
      </c>
      <c r="Q2742" t="s">
        <v>8334</v>
      </c>
      <c r="R2742" t="s">
        <v>8350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1</v>
      </c>
      <c r="P2743" s="7">
        <f t="shared" si="169"/>
        <v>8.75</v>
      </c>
      <c r="Q2743" t="s">
        <v>8337</v>
      </c>
      <c r="R2743" t="s">
        <v>8357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30</v>
      </c>
      <c r="P2744" s="7">
        <f t="shared" si="169"/>
        <v>40.611111111111114</v>
      </c>
      <c r="Q2744" t="s">
        <v>8337</v>
      </c>
      <c r="R2744" t="s">
        <v>8357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7" t="e">
        <f t="shared" si="169"/>
        <v>#DIV/0!</v>
      </c>
      <c r="Q2745" t="s">
        <v>8337</v>
      </c>
      <c r="R2745" t="s">
        <v>8357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6</v>
      </c>
      <c r="P2746" s="7">
        <f t="shared" si="169"/>
        <v>37.954545454545453</v>
      </c>
      <c r="Q2746" t="s">
        <v>8337</v>
      </c>
      <c r="R2746" t="s">
        <v>8357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7">
        <f t="shared" si="169"/>
        <v>35.734693877551024</v>
      </c>
      <c r="Q2747" t="s">
        <v>8337</v>
      </c>
      <c r="R2747" t="s">
        <v>8357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7">
        <f t="shared" si="169"/>
        <v>42.157894736842103</v>
      </c>
      <c r="Q2748" t="s">
        <v>8337</v>
      </c>
      <c r="R2748" t="s">
        <v>8357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7">
        <f t="shared" si="169"/>
        <v>35</v>
      </c>
      <c r="Q2749" t="s">
        <v>8337</v>
      </c>
      <c r="R2749" t="s">
        <v>8357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2</v>
      </c>
      <c r="P2750" s="7">
        <f t="shared" si="169"/>
        <v>13.25</v>
      </c>
      <c r="Q2750" t="s">
        <v>8337</v>
      </c>
      <c r="R2750" t="s">
        <v>8357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2</v>
      </c>
      <c r="P2751" s="7">
        <f t="shared" si="169"/>
        <v>55</v>
      </c>
      <c r="Q2751" t="s">
        <v>8337</v>
      </c>
      <c r="R2751" t="s">
        <v>8357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7" t="e">
        <f t="shared" si="169"/>
        <v>#DIV/0!</v>
      </c>
      <c r="Q2752" t="s">
        <v>8337</v>
      </c>
      <c r="R2752" t="s">
        <v>8357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7" t="e">
        <f t="shared" si="169"/>
        <v>#DIV/0!</v>
      </c>
      <c r="Q2753" t="s">
        <v>8337</v>
      </c>
      <c r="R2753" t="s">
        <v>8357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12</v>
      </c>
      <c r="P2754" s="7">
        <f t="shared" si="169"/>
        <v>39.285714285714285</v>
      </c>
      <c r="Q2754" t="s">
        <v>8337</v>
      </c>
      <c r="R2754" t="s">
        <v>8357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ROUNDUP(100*(E2755/D2755),0)</f>
        <v>19</v>
      </c>
      <c r="P2755" s="7">
        <f t="shared" ref="P2755:P2818" si="173">E2755/L2755</f>
        <v>47.5</v>
      </c>
      <c r="Q2755" t="s">
        <v>8337</v>
      </c>
      <c r="R2755" t="s">
        <v>8357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7" t="e">
        <f t="shared" si="173"/>
        <v>#DIV/0!</v>
      </c>
      <c r="Q2756" t="s">
        <v>8337</v>
      </c>
      <c r="R2756" t="s">
        <v>8357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7">
        <f t="shared" si="173"/>
        <v>17.333333333333332</v>
      </c>
      <c r="Q2757" t="s">
        <v>8337</v>
      </c>
      <c r="R2757" t="s">
        <v>8357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11</v>
      </c>
      <c r="P2758" s="7">
        <f t="shared" si="173"/>
        <v>31.757575757575758</v>
      </c>
      <c r="Q2758" t="s">
        <v>8337</v>
      </c>
      <c r="R2758" t="s">
        <v>8357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7">
        <f t="shared" si="173"/>
        <v>5</v>
      </c>
      <c r="Q2759" t="s">
        <v>8337</v>
      </c>
      <c r="R2759" t="s">
        <v>8357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7">
        <f t="shared" si="173"/>
        <v>39</v>
      </c>
      <c r="Q2760" t="s">
        <v>8337</v>
      </c>
      <c r="R2760" t="s">
        <v>8357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7">
        <f t="shared" si="173"/>
        <v>52.5</v>
      </c>
      <c r="Q2761" t="s">
        <v>8337</v>
      </c>
      <c r="R2761" t="s">
        <v>8357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7" t="e">
        <f t="shared" si="173"/>
        <v>#DIV/0!</v>
      </c>
      <c r="Q2762" t="s">
        <v>8337</v>
      </c>
      <c r="R2762" t="s">
        <v>8357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7">
        <f t="shared" si="173"/>
        <v>9</v>
      </c>
      <c r="Q2763" t="s">
        <v>8337</v>
      </c>
      <c r="R2763" t="s">
        <v>8357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7">
        <f t="shared" si="173"/>
        <v>25</v>
      </c>
      <c r="Q2764" t="s">
        <v>8337</v>
      </c>
      <c r="R2764" t="s">
        <v>8357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1</v>
      </c>
      <c r="P2765" s="7">
        <f t="shared" si="173"/>
        <v>30</v>
      </c>
      <c r="Q2765" t="s">
        <v>8337</v>
      </c>
      <c r="R2765" t="s">
        <v>8357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2</v>
      </c>
      <c r="P2766" s="7">
        <f t="shared" si="173"/>
        <v>11.25</v>
      </c>
      <c r="Q2766" t="s">
        <v>8337</v>
      </c>
      <c r="R2766" t="s">
        <v>8357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7" t="e">
        <f t="shared" si="173"/>
        <v>#DIV/0!</v>
      </c>
      <c r="Q2767" t="s">
        <v>8337</v>
      </c>
      <c r="R2767" t="s">
        <v>8357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7">
        <f t="shared" si="173"/>
        <v>25</v>
      </c>
      <c r="Q2768" t="s">
        <v>8337</v>
      </c>
      <c r="R2768" t="s">
        <v>8357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7">
        <f t="shared" si="173"/>
        <v>11.333333333333334</v>
      </c>
      <c r="Q2769" t="s">
        <v>8337</v>
      </c>
      <c r="R2769" t="s">
        <v>8357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15</v>
      </c>
      <c r="P2770" s="7">
        <f t="shared" si="173"/>
        <v>29.470588235294116</v>
      </c>
      <c r="Q2770" t="s">
        <v>8337</v>
      </c>
      <c r="R2770" t="s">
        <v>8357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1</v>
      </c>
      <c r="P2771" s="7">
        <f t="shared" si="173"/>
        <v>1</v>
      </c>
      <c r="Q2771" t="s">
        <v>8337</v>
      </c>
      <c r="R2771" t="s">
        <v>8357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11</v>
      </c>
      <c r="P2772" s="7">
        <f t="shared" si="173"/>
        <v>63.098484848484851</v>
      </c>
      <c r="Q2772" t="s">
        <v>8337</v>
      </c>
      <c r="R2772" t="s">
        <v>8357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7" t="e">
        <f t="shared" si="173"/>
        <v>#DIV/0!</v>
      </c>
      <c r="Q2773" t="s">
        <v>8337</v>
      </c>
      <c r="R2773" t="s">
        <v>8357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7" t="e">
        <f t="shared" si="173"/>
        <v>#DIV/0!</v>
      </c>
      <c r="Q2774" t="s">
        <v>8337</v>
      </c>
      <c r="R2774" t="s">
        <v>8357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1</v>
      </c>
      <c r="P2775" s="7">
        <f t="shared" si="173"/>
        <v>1</v>
      </c>
      <c r="Q2775" t="s">
        <v>8337</v>
      </c>
      <c r="R2775" t="s">
        <v>8357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15</v>
      </c>
      <c r="P2776" s="7">
        <f t="shared" si="173"/>
        <v>43.846153846153847</v>
      </c>
      <c r="Q2776" t="s">
        <v>8337</v>
      </c>
      <c r="R2776" t="s">
        <v>8357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7">
        <f t="shared" si="173"/>
        <v>75</v>
      </c>
      <c r="Q2777" t="s">
        <v>8337</v>
      </c>
      <c r="R2777" t="s">
        <v>8357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7">
        <f t="shared" si="173"/>
        <v>45.972222222222221</v>
      </c>
      <c r="Q2778" t="s">
        <v>8337</v>
      </c>
      <c r="R2778" t="s">
        <v>8357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1</v>
      </c>
      <c r="P2779" s="7">
        <f t="shared" si="173"/>
        <v>10</v>
      </c>
      <c r="Q2779" t="s">
        <v>8337</v>
      </c>
      <c r="R2779" t="s">
        <v>8357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7">
        <f t="shared" si="173"/>
        <v>93.666666666666671</v>
      </c>
      <c r="Q2780" t="s">
        <v>8337</v>
      </c>
      <c r="R2780" t="s">
        <v>8357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3</v>
      </c>
      <c r="P2781" s="7">
        <f t="shared" si="173"/>
        <v>53</v>
      </c>
      <c r="Q2781" t="s">
        <v>8337</v>
      </c>
      <c r="R2781" t="s">
        <v>8357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7" t="e">
        <f t="shared" si="173"/>
        <v>#DIV/0!</v>
      </c>
      <c r="Q2782" t="s">
        <v>8337</v>
      </c>
      <c r="R2782" t="s">
        <v>8357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106</v>
      </c>
      <c r="P2783" s="7">
        <f t="shared" si="173"/>
        <v>47</v>
      </c>
      <c r="Q2783" t="s">
        <v>8332</v>
      </c>
      <c r="R2783" t="s">
        <v>8333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7">
        <f t="shared" si="173"/>
        <v>66.666666666666671</v>
      </c>
      <c r="Q2784" t="s">
        <v>8332</v>
      </c>
      <c r="R2784" t="s">
        <v>8333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7">
        <f t="shared" si="173"/>
        <v>18.770491803278688</v>
      </c>
      <c r="Q2785" t="s">
        <v>8332</v>
      </c>
      <c r="R2785" t="s">
        <v>8333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7">
        <f t="shared" si="173"/>
        <v>66.111111111111114</v>
      </c>
      <c r="Q2786" t="s">
        <v>8332</v>
      </c>
      <c r="R2786" t="s">
        <v>8333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7">
        <f t="shared" si="173"/>
        <v>36.859154929577464</v>
      </c>
      <c r="Q2787" t="s">
        <v>8332</v>
      </c>
      <c r="R2787" t="s">
        <v>8333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7">
        <f t="shared" si="173"/>
        <v>39.810810810810814</v>
      </c>
      <c r="Q2788" t="s">
        <v>8332</v>
      </c>
      <c r="R2788" t="s">
        <v>8333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7">
        <f t="shared" si="173"/>
        <v>31.5</v>
      </c>
      <c r="Q2789" t="s">
        <v>8332</v>
      </c>
      <c r="R2789" t="s">
        <v>8333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7">
        <f t="shared" si="173"/>
        <v>102.5</v>
      </c>
      <c r="Q2790" t="s">
        <v>8332</v>
      </c>
      <c r="R2790" t="s">
        <v>8333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102</v>
      </c>
      <c r="P2791" s="7">
        <f t="shared" si="173"/>
        <v>126.45833333333333</v>
      </c>
      <c r="Q2791" t="s">
        <v>8332</v>
      </c>
      <c r="R2791" t="s">
        <v>8333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106</v>
      </c>
      <c r="P2792" s="7">
        <f t="shared" si="173"/>
        <v>47.878787878787875</v>
      </c>
      <c r="Q2792" t="s">
        <v>8332</v>
      </c>
      <c r="R2792" t="s">
        <v>8333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7">
        <f t="shared" si="173"/>
        <v>73.214285714285708</v>
      </c>
      <c r="Q2793" t="s">
        <v>8332</v>
      </c>
      <c r="R2793" t="s">
        <v>8333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7">
        <f t="shared" si="173"/>
        <v>89.666666666666671</v>
      </c>
      <c r="Q2794" t="s">
        <v>8332</v>
      </c>
      <c r="R2794" t="s">
        <v>8333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7">
        <f t="shared" si="173"/>
        <v>151.4623287671233</v>
      </c>
      <c r="Q2795" t="s">
        <v>8332</v>
      </c>
      <c r="R2795" t="s">
        <v>8333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7">
        <f t="shared" si="173"/>
        <v>25</v>
      </c>
      <c r="Q2796" t="s">
        <v>8332</v>
      </c>
      <c r="R2796" t="s">
        <v>8333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105</v>
      </c>
      <c r="P2797" s="7">
        <f t="shared" si="173"/>
        <v>36.5</v>
      </c>
      <c r="Q2797" t="s">
        <v>8332</v>
      </c>
      <c r="R2797" t="s">
        <v>8333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7">
        <f t="shared" si="173"/>
        <v>44</v>
      </c>
      <c r="Q2798" t="s">
        <v>8332</v>
      </c>
      <c r="R2798" t="s">
        <v>8333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7">
        <f t="shared" si="173"/>
        <v>87.357553191489373</v>
      </c>
      <c r="Q2799" t="s">
        <v>8332</v>
      </c>
      <c r="R2799" t="s">
        <v>8333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102</v>
      </c>
      <c r="P2800" s="7">
        <f t="shared" si="173"/>
        <v>36.474820143884891</v>
      </c>
      <c r="Q2800" t="s">
        <v>8332</v>
      </c>
      <c r="R2800" t="s">
        <v>8333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7">
        <f t="shared" si="173"/>
        <v>44.859538461538463</v>
      </c>
      <c r="Q2801" t="s">
        <v>8332</v>
      </c>
      <c r="R2801" t="s">
        <v>8333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7">
        <f t="shared" si="173"/>
        <v>42.903225806451616</v>
      </c>
      <c r="Q2802" t="s">
        <v>8332</v>
      </c>
      <c r="R2802" t="s">
        <v>8333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134</v>
      </c>
      <c r="P2803" s="7">
        <f t="shared" si="173"/>
        <v>51.230769230769234</v>
      </c>
      <c r="Q2803" t="s">
        <v>8332</v>
      </c>
      <c r="R2803" t="s">
        <v>8333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7">
        <f t="shared" si="173"/>
        <v>33.944444444444443</v>
      </c>
      <c r="Q2804" t="s">
        <v>8332</v>
      </c>
      <c r="R2804" t="s">
        <v>8333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7">
        <f t="shared" si="173"/>
        <v>90.744680851063833</v>
      </c>
      <c r="Q2805" t="s">
        <v>8332</v>
      </c>
      <c r="R2805" t="s">
        <v>8333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7">
        <f t="shared" si="173"/>
        <v>50</v>
      </c>
      <c r="Q2806" t="s">
        <v>8332</v>
      </c>
      <c r="R2806" t="s">
        <v>8333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7">
        <f t="shared" si="173"/>
        <v>24.444444444444443</v>
      </c>
      <c r="Q2807" t="s">
        <v>8332</v>
      </c>
      <c r="R2807" t="s">
        <v>8333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113</v>
      </c>
      <c r="P2808" s="7">
        <f t="shared" si="173"/>
        <v>44.25</v>
      </c>
      <c r="Q2808" t="s">
        <v>8332</v>
      </c>
      <c r="R2808" t="s">
        <v>8333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7">
        <f t="shared" si="173"/>
        <v>67.741935483870961</v>
      </c>
      <c r="Q2809" t="s">
        <v>8332</v>
      </c>
      <c r="R2809" t="s">
        <v>8333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101</v>
      </c>
      <c r="P2810" s="7">
        <f t="shared" si="173"/>
        <v>65.376811594202906</v>
      </c>
      <c r="Q2810" t="s">
        <v>8332</v>
      </c>
      <c r="R2810" t="s">
        <v>8333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103</v>
      </c>
      <c r="P2811" s="7">
        <f t="shared" si="173"/>
        <v>121.9047619047619</v>
      </c>
      <c r="Q2811" t="s">
        <v>8332</v>
      </c>
      <c r="R2811" t="s">
        <v>8333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109</v>
      </c>
      <c r="P2812" s="7">
        <f t="shared" si="173"/>
        <v>47.456140350877192</v>
      </c>
      <c r="Q2812" t="s">
        <v>8332</v>
      </c>
      <c r="R2812" t="s">
        <v>8333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101</v>
      </c>
      <c r="P2813" s="7">
        <f t="shared" si="173"/>
        <v>92.842592592592595</v>
      </c>
      <c r="Q2813" t="s">
        <v>8332</v>
      </c>
      <c r="R2813" t="s">
        <v>8333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114</v>
      </c>
      <c r="P2814" s="7">
        <f t="shared" si="173"/>
        <v>68.253012048192772</v>
      </c>
      <c r="Q2814" t="s">
        <v>8332</v>
      </c>
      <c r="R2814" t="s">
        <v>8333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7">
        <f t="shared" si="173"/>
        <v>37.209583333333335</v>
      </c>
      <c r="Q2815" t="s">
        <v>8332</v>
      </c>
      <c r="R2815" t="s">
        <v>8333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7">
        <f t="shared" si="173"/>
        <v>25.25</v>
      </c>
      <c r="Q2816" t="s">
        <v>8332</v>
      </c>
      <c r="R2816" t="s">
        <v>8333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7">
        <f t="shared" si="173"/>
        <v>43.214285714285715</v>
      </c>
      <c r="Q2817" t="s">
        <v>8332</v>
      </c>
      <c r="R2817" t="s">
        <v>8333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7">
        <f t="shared" si="173"/>
        <v>25.130177514792898</v>
      </c>
      <c r="Q2818" t="s">
        <v>8332</v>
      </c>
      <c r="R2818" t="s">
        <v>8333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ROUNDUP(100*(E2819/D2819),0)</f>
        <v>130</v>
      </c>
      <c r="P2819" s="7">
        <f t="shared" ref="P2819:P2882" si="177">E2819/L2819</f>
        <v>23.636363636363637</v>
      </c>
      <c r="Q2819" t="s">
        <v>8332</v>
      </c>
      <c r="R2819" t="s">
        <v>8333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107</v>
      </c>
      <c r="P2820" s="7">
        <f t="shared" si="177"/>
        <v>103.95098039215686</v>
      </c>
      <c r="Q2820" t="s">
        <v>8332</v>
      </c>
      <c r="R2820" t="s">
        <v>8333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7">
        <f t="shared" si="177"/>
        <v>50.384615384615387</v>
      </c>
      <c r="Q2821" t="s">
        <v>8332</v>
      </c>
      <c r="R2821" t="s">
        <v>8333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7">
        <f t="shared" si="177"/>
        <v>13.6</v>
      </c>
      <c r="Q2822" t="s">
        <v>8332</v>
      </c>
      <c r="R2822" t="s">
        <v>8333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7">
        <f t="shared" si="177"/>
        <v>28.571428571428573</v>
      </c>
      <c r="Q2823" t="s">
        <v>8332</v>
      </c>
      <c r="R2823" t="s">
        <v>8333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7">
        <f t="shared" si="177"/>
        <v>63.829787234042556</v>
      </c>
      <c r="Q2824" t="s">
        <v>8332</v>
      </c>
      <c r="R2824" t="s">
        <v>8333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7">
        <f t="shared" si="177"/>
        <v>8.8571428571428577</v>
      </c>
      <c r="Q2825" t="s">
        <v>8332</v>
      </c>
      <c r="R2825" t="s">
        <v>8333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7">
        <f t="shared" si="177"/>
        <v>50.666666666666664</v>
      </c>
      <c r="Q2826" t="s">
        <v>8332</v>
      </c>
      <c r="R2826" t="s">
        <v>8333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104</v>
      </c>
      <c r="P2827" s="7">
        <f t="shared" si="177"/>
        <v>60.784313725490193</v>
      </c>
      <c r="Q2827" t="s">
        <v>8332</v>
      </c>
      <c r="R2827" t="s">
        <v>8333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7">
        <f t="shared" si="177"/>
        <v>113.42105263157895</v>
      </c>
      <c r="Q2828" t="s">
        <v>8332</v>
      </c>
      <c r="R2828" t="s">
        <v>8333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121</v>
      </c>
      <c r="P2829" s="7">
        <f t="shared" si="177"/>
        <v>104.56521739130434</v>
      </c>
      <c r="Q2829" t="s">
        <v>8332</v>
      </c>
      <c r="R2829" t="s">
        <v>8333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101</v>
      </c>
      <c r="P2830" s="7">
        <f t="shared" si="177"/>
        <v>98.30927835051547</v>
      </c>
      <c r="Q2830" t="s">
        <v>8332</v>
      </c>
      <c r="R2830" t="s">
        <v>8333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7">
        <f t="shared" si="177"/>
        <v>35.039473684210527</v>
      </c>
      <c r="Q2831" t="s">
        <v>8332</v>
      </c>
      <c r="R2831" t="s">
        <v>8333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7">
        <f t="shared" si="177"/>
        <v>272.72727272727275</v>
      </c>
      <c r="Q2832" t="s">
        <v>8332</v>
      </c>
      <c r="R2832" t="s">
        <v>8333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7">
        <f t="shared" si="177"/>
        <v>63.846153846153847</v>
      </c>
      <c r="Q2833" t="s">
        <v>8332</v>
      </c>
      <c r="R2833" t="s">
        <v>8333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7">
        <f t="shared" si="177"/>
        <v>30.189368421052631</v>
      </c>
      <c r="Q2834" t="s">
        <v>8332</v>
      </c>
      <c r="R2834" t="s">
        <v>8333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109</v>
      </c>
      <c r="P2835" s="7">
        <f t="shared" si="177"/>
        <v>83.51428571428572</v>
      </c>
      <c r="Q2835" t="s">
        <v>8332</v>
      </c>
      <c r="R2835" t="s">
        <v>8333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7">
        <f t="shared" si="177"/>
        <v>64.761904761904759</v>
      </c>
      <c r="Q2836" t="s">
        <v>8332</v>
      </c>
      <c r="R2836" t="s">
        <v>8333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188</v>
      </c>
      <c r="P2837" s="7">
        <f t="shared" si="177"/>
        <v>20.118172043010752</v>
      </c>
      <c r="Q2837" t="s">
        <v>8332</v>
      </c>
      <c r="R2837" t="s">
        <v>8333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7">
        <f t="shared" si="177"/>
        <v>44.090909090909093</v>
      </c>
      <c r="Q2838" t="s">
        <v>8332</v>
      </c>
      <c r="R2838" t="s">
        <v>8333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7">
        <f t="shared" si="177"/>
        <v>40.476190476190474</v>
      </c>
      <c r="Q2839" t="s">
        <v>8332</v>
      </c>
      <c r="R2839" t="s">
        <v>8333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121</v>
      </c>
      <c r="P2840" s="7">
        <f t="shared" si="177"/>
        <v>44.537037037037038</v>
      </c>
      <c r="Q2840" t="s">
        <v>8332</v>
      </c>
      <c r="R2840" t="s">
        <v>8333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112</v>
      </c>
      <c r="P2841" s="7">
        <f t="shared" si="177"/>
        <v>125.80645161290323</v>
      </c>
      <c r="Q2841" t="s">
        <v>8332</v>
      </c>
      <c r="R2841" t="s">
        <v>8333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7">
        <f t="shared" si="177"/>
        <v>19.696969696969695</v>
      </c>
      <c r="Q2842" t="s">
        <v>8332</v>
      </c>
      <c r="R2842" t="s">
        <v>8333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7">
        <f t="shared" si="177"/>
        <v>10</v>
      </c>
      <c r="Q2843" t="s">
        <v>8332</v>
      </c>
      <c r="R2843" t="s">
        <v>8333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7" t="e">
        <f t="shared" si="177"/>
        <v>#DIV/0!</v>
      </c>
      <c r="Q2844" t="s">
        <v>8332</v>
      </c>
      <c r="R2844" t="s">
        <v>8333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7" t="e">
        <f t="shared" si="177"/>
        <v>#DIV/0!</v>
      </c>
      <c r="Q2845" t="s">
        <v>8332</v>
      </c>
      <c r="R2845" t="s">
        <v>8333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6</v>
      </c>
      <c r="P2846" s="7">
        <f t="shared" si="177"/>
        <v>30</v>
      </c>
      <c r="Q2846" t="s">
        <v>8332</v>
      </c>
      <c r="R2846" t="s">
        <v>8333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7">
        <f t="shared" si="177"/>
        <v>60.666666666666664</v>
      </c>
      <c r="Q2847" t="s">
        <v>8332</v>
      </c>
      <c r="R2847" t="s">
        <v>8333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7" t="e">
        <f t="shared" si="177"/>
        <v>#DIV/0!</v>
      </c>
      <c r="Q2848" t="s">
        <v>8332</v>
      </c>
      <c r="R2848" t="s">
        <v>8333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7" t="e">
        <f t="shared" si="177"/>
        <v>#DIV/0!</v>
      </c>
      <c r="Q2849" t="s">
        <v>8332</v>
      </c>
      <c r="R2849" t="s">
        <v>8333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1</v>
      </c>
      <c r="P2850" s="7">
        <f t="shared" si="177"/>
        <v>23.333333333333332</v>
      </c>
      <c r="Q2850" t="s">
        <v>8332</v>
      </c>
      <c r="R2850" t="s">
        <v>8333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7">
        <f t="shared" si="177"/>
        <v>5</v>
      </c>
      <c r="Q2851" t="s">
        <v>8332</v>
      </c>
      <c r="R2851" t="s">
        <v>8333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7">
        <f t="shared" si="177"/>
        <v>23.923076923076923</v>
      </c>
      <c r="Q2852" t="s">
        <v>8332</v>
      </c>
      <c r="R2852" t="s">
        <v>8333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7" t="e">
        <f t="shared" si="177"/>
        <v>#DIV/0!</v>
      </c>
      <c r="Q2853" t="s">
        <v>8332</v>
      </c>
      <c r="R2853" t="s">
        <v>8333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7">
        <f t="shared" si="177"/>
        <v>15.833333333333334</v>
      </c>
      <c r="Q2854" t="s">
        <v>8332</v>
      </c>
      <c r="R2854" t="s">
        <v>8333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7" t="e">
        <f t="shared" si="177"/>
        <v>#DIV/0!</v>
      </c>
      <c r="Q2855" t="s">
        <v>8332</v>
      </c>
      <c r="R2855" t="s">
        <v>8333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7">
        <f t="shared" si="177"/>
        <v>29.785714285714285</v>
      </c>
      <c r="Q2856" t="s">
        <v>8332</v>
      </c>
      <c r="R2856" t="s">
        <v>8333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7">
        <f t="shared" si="177"/>
        <v>60</v>
      </c>
      <c r="Q2857" t="s">
        <v>8332</v>
      </c>
      <c r="R2857" t="s">
        <v>8333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7">
        <f t="shared" si="177"/>
        <v>24.333333333333332</v>
      </c>
      <c r="Q2858" t="s">
        <v>8332</v>
      </c>
      <c r="R2858" t="s">
        <v>8333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7">
        <f t="shared" si="177"/>
        <v>500</v>
      </c>
      <c r="Q2859" t="s">
        <v>8332</v>
      </c>
      <c r="R2859" t="s">
        <v>8333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7" t="e">
        <f t="shared" si="177"/>
        <v>#DIV/0!</v>
      </c>
      <c r="Q2860" t="s">
        <v>8332</v>
      </c>
      <c r="R2860" t="s">
        <v>8333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7">
        <f t="shared" si="177"/>
        <v>35</v>
      </c>
      <c r="Q2861" t="s">
        <v>8332</v>
      </c>
      <c r="R2861" t="s">
        <v>8333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7">
        <f t="shared" si="177"/>
        <v>29.555555555555557</v>
      </c>
      <c r="Q2862" t="s">
        <v>8332</v>
      </c>
      <c r="R2862" t="s">
        <v>8333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7">
        <f t="shared" si="177"/>
        <v>26.666666666666668</v>
      </c>
      <c r="Q2863" t="s">
        <v>8332</v>
      </c>
      <c r="R2863" t="s">
        <v>8333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1</v>
      </c>
      <c r="P2864" s="7">
        <f t="shared" si="177"/>
        <v>18.333333333333332</v>
      </c>
      <c r="Q2864" t="s">
        <v>8332</v>
      </c>
      <c r="R2864" t="s">
        <v>8333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1</v>
      </c>
      <c r="P2865" s="7">
        <f t="shared" si="177"/>
        <v>20</v>
      </c>
      <c r="Q2865" t="s">
        <v>8332</v>
      </c>
      <c r="R2865" t="s">
        <v>8333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7">
        <f t="shared" si="177"/>
        <v>13.333333333333334</v>
      </c>
      <c r="Q2866" t="s">
        <v>8332</v>
      </c>
      <c r="R2866" t="s">
        <v>8333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7" t="e">
        <f t="shared" si="177"/>
        <v>#DIV/0!</v>
      </c>
      <c r="Q2867" t="s">
        <v>8332</v>
      </c>
      <c r="R2867" t="s">
        <v>8333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7">
        <f t="shared" si="177"/>
        <v>22.5</v>
      </c>
      <c r="Q2868" t="s">
        <v>8332</v>
      </c>
      <c r="R2868" t="s">
        <v>8333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21</v>
      </c>
      <c r="P2869" s="7">
        <f t="shared" si="177"/>
        <v>50.4</v>
      </c>
      <c r="Q2869" t="s">
        <v>8332</v>
      </c>
      <c r="R2869" t="s">
        <v>8333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43</v>
      </c>
      <c r="P2870" s="7">
        <f t="shared" si="177"/>
        <v>105.02933333333334</v>
      </c>
      <c r="Q2870" t="s">
        <v>8332</v>
      </c>
      <c r="R2870" t="s">
        <v>8333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7">
        <f t="shared" si="177"/>
        <v>35.4</v>
      </c>
      <c r="Q2871" t="s">
        <v>8332</v>
      </c>
      <c r="R2871" t="s">
        <v>8333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7">
        <f t="shared" si="177"/>
        <v>83.333333333333329</v>
      </c>
      <c r="Q2872" t="s">
        <v>8332</v>
      </c>
      <c r="R2872" t="s">
        <v>8333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7">
        <f t="shared" si="177"/>
        <v>35.92307692307692</v>
      </c>
      <c r="Q2873" t="s">
        <v>8332</v>
      </c>
      <c r="R2873" t="s">
        <v>8333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7" t="e">
        <f t="shared" si="177"/>
        <v>#DIV/0!</v>
      </c>
      <c r="Q2874" t="s">
        <v>8332</v>
      </c>
      <c r="R2874" t="s">
        <v>8333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39</v>
      </c>
      <c r="P2875" s="7">
        <f t="shared" si="177"/>
        <v>119.125</v>
      </c>
      <c r="Q2875" t="s">
        <v>8332</v>
      </c>
      <c r="R2875" t="s">
        <v>8333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6</v>
      </c>
      <c r="P2876" s="7">
        <f t="shared" si="177"/>
        <v>90.333333333333329</v>
      </c>
      <c r="Q2876" t="s">
        <v>8332</v>
      </c>
      <c r="R2876" t="s">
        <v>8333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1</v>
      </c>
      <c r="P2877" s="7">
        <f t="shared" si="177"/>
        <v>2.3333333333333335</v>
      </c>
      <c r="Q2877" t="s">
        <v>8332</v>
      </c>
      <c r="R2877" t="s">
        <v>8333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7" t="e">
        <f t="shared" si="177"/>
        <v>#DIV/0!</v>
      </c>
      <c r="Q2878" t="s">
        <v>8332</v>
      </c>
      <c r="R2878" t="s">
        <v>8333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7">
        <f t="shared" si="177"/>
        <v>108.33333333333333</v>
      </c>
      <c r="Q2879" t="s">
        <v>8332</v>
      </c>
      <c r="R2879" t="s">
        <v>8333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3</v>
      </c>
      <c r="P2880" s="7">
        <f t="shared" si="177"/>
        <v>15.75</v>
      </c>
      <c r="Q2880" t="s">
        <v>8332</v>
      </c>
      <c r="R2880" t="s">
        <v>8333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1</v>
      </c>
      <c r="P2881" s="7">
        <f t="shared" si="177"/>
        <v>29</v>
      </c>
      <c r="Q2881" t="s">
        <v>8332</v>
      </c>
      <c r="R2881" t="s">
        <v>8333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24</v>
      </c>
      <c r="P2882" s="7">
        <f t="shared" si="177"/>
        <v>96.551724137931032</v>
      </c>
      <c r="Q2882" t="s">
        <v>8332</v>
      </c>
      <c r="R2882" t="s">
        <v>8333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ROUNDUP(100*(E2883/D2883),0)</f>
        <v>0</v>
      </c>
      <c r="P2883" s="7" t="e">
        <f t="shared" ref="P2883:P2946" si="181">E2883/L2883</f>
        <v>#DIV/0!</v>
      </c>
      <c r="Q2883" t="s">
        <v>8332</v>
      </c>
      <c r="R2883" t="s">
        <v>8333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7">
        <f t="shared" si="181"/>
        <v>63</v>
      </c>
      <c r="Q2884" t="s">
        <v>8332</v>
      </c>
      <c r="R2884" t="s">
        <v>8333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20</v>
      </c>
      <c r="P2885" s="7">
        <f t="shared" si="181"/>
        <v>381.6</v>
      </c>
      <c r="Q2885" t="s">
        <v>8332</v>
      </c>
      <c r="R2885" t="s">
        <v>8333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1</v>
      </c>
      <c r="P2886" s="7">
        <f t="shared" si="181"/>
        <v>46.25</v>
      </c>
      <c r="Q2886" t="s">
        <v>8332</v>
      </c>
      <c r="R2886" t="s">
        <v>8333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7">
        <f t="shared" si="181"/>
        <v>26</v>
      </c>
      <c r="Q2887" t="s">
        <v>8332</v>
      </c>
      <c r="R2887" t="s">
        <v>8333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7">
        <f t="shared" si="181"/>
        <v>10</v>
      </c>
      <c r="Q2888" t="s">
        <v>8332</v>
      </c>
      <c r="R2888" t="s">
        <v>8333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1</v>
      </c>
      <c r="P2889" s="7">
        <f t="shared" si="181"/>
        <v>5</v>
      </c>
      <c r="Q2889" t="s">
        <v>8332</v>
      </c>
      <c r="R2889" t="s">
        <v>8333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7" t="e">
        <f t="shared" si="181"/>
        <v>#DIV/0!</v>
      </c>
      <c r="Q2890" t="s">
        <v>8332</v>
      </c>
      <c r="R2890" t="s">
        <v>8333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39</v>
      </c>
      <c r="P2891" s="7">
        <f t="shared" si="181"/>
        <v>81.571428571428569</v>
      </c>
      <c r="Q2891" t="s">
        <v>8332</v>
      </c>
      <c r="R2891" t="s">
        <v>8333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2</v>
      </c>
      <c r="P2892" s="7">
        <f t="shared" si="181"/>
        <v>7</v>
      </c>
      <c r="Q2892" t="s">
        <v>8332</v>
      </c>
      <c r="R2892" t="s">
        <v>8333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7">
        <f t="shared" si="181"/>
        <v>27.3</v>
      </c>
      <c r="Q2893" t="s">
        <v>8332</v>
      </c>
      <c r="R2893" t="s">
        <v>8333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10</v>
      </c>
      <c r="P2894" s="7">
        <f t="shared" si="181"/>
        <v>29.411764705882351</v>
      </c>
      <c r="Q2894" t="s">
        <v>8332</v>
      </c>
      <c r="R2894" t="s">
        <v>8333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7">
        <f t="shared" si="181"/>
        <v>12.5</v>
      </c>
      <c r="Q2895" t="s">
        <v>8332</v>
      </c>
      <c r="R2895" t="s">
        <v>8333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7" t="e">
        <f t="shared" si="181"/>
        <v>#DIV/0!</v>
      </c>
      <c r="Q2896" t="s">
        <v>8332</v>
      </c>
      <c r="R2896" t="s">
        <v>8333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7">
        <f t="shared" si="181"/>
        <v>5.75</v>
      </c>
      <c r="Q2897" t="s">
        <v>8332</v>
      </c>
      <c r="R2897" t="s">
        <v>8333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7">
        <f t="shared" si="181"/>
        <v>52.083333333333336</v>
      </c>
      <c r="Q2898" t="s">
        <v>8332</v>
      </c>
      <c r="R2898" t="s">
        <v>8333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7">
        <f t="shared" si="181"/>
        <v>183.33333333333334</v>
      </c>
      <c r="Q2899" t="s">
        <v>8332</v>
      </c>
      <c r="R2899" t="s">
        <v>8333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5</v>
      </c>
      <c r="P2900" s="7">
        <f t="shared" si="181"/>
        <v>26.333333333333332</v>
      </c>
      <c r="Q2900" t="s">
        <v>8332</v>
      </c>
      <c r="R2900" t="s">
        <v>8333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7" t="e">
        <f t="shared" si="181"/>
        <v>#DIV/0!</v>
      </c>
      <c r="Q2901" t="s">
        <v>8332</v>
      </c>
      <c r="R2901" t="s">
        <v>8333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7">
        <f t="shared" si="181"/>
        <v>486.42857142857144</v>
      </c>
      <c r="Q2902" t="s">
        <v>8332</v>
      </c>
      <c r="R2902" t="s">
        <v>8333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7">
        <f t="shared" si="181"/>
        <v>3</v>
      </c>
      <c r="Q2903" t="s">
        <v>8332</v>
      </c>
      <c r="R2903" t="s">
        <v>8333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</v>
      </c>
      <c r="P2904" s="7">
        <f t="shared" si="181"/>
        <v>25</v>
      </c>
      <c r="Q2904" t="s">
        <v>8332</v>
      </c>
      <c r="R2904" t="s">
        <v>8333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7">
        <f t="shared" si="181"/>
        <v>9.75</v>
      </c>
      <c r="Q2905" t="s">
        <v>8332</v>
      </c>
      <c r="R2905" t="s">
        <v>8333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7">
        <f t="shared" si="181"/>
        <v>18.75</v>
      </c>
      <c r="Q2906" t="s">
        <v>8332</v>
      </c>
      <c r="R2906" t="s">
        <v>8333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7">
        <f t="shared" si="181"/>
        <v>36.588235294117645</v>
      </c>
      <c r="Q2907" t="s">
        <v>8332</v>
      </c>
      <c r="R2907" t="s">
        <v>8333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10</v>
      </c>
      <c r="P2908" s="7">
        <f t="shared" si="181"/>
        <v>80.714285714285708</v>
      </c>
      <c r="Q2908" t="s">
        <v>8332</v>
      </c>
      <c r="R2908" t="s">
        <v>8333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1</v>
      </c>
      <c r="P2909" s="7">
        <f t="shared" si="181"/>
        <v>1</v>
      </c>
      <c r="Q2909" t="s">
        <v>8332</v>
      </c>
      <c r="R2909" t="s">
        <v>8333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7">
        <f t="shared" si="181"/>
        <v>52.8</v>
      </c>
      <c r="Q2910" t="s">
        <v>8332</v>
      </c>
      <c r="R2910" t="s">
        <v>8333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</v>
      </c>
      <c r="P2911" s="7">
        <f t="shared" si="181"/>
        <v>20</v>
      </c>
      <c r="Q2911" t="s">
        <v>8332</v>
      </c>
      <c r="R2911" t="s">
        <v>8333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1</v>
      </c>
      <c r="P2912" s="7">
        <f t="shared" si="181"/>
        <v>1</v>
      </c>
      <c r="Q2912" t="s">
        <v>8332</v>
      </c>
      <c r="R2912" t="s">
        <v>8333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7">
        <f t="shared" si="181"/>
        <v>46.928571428571431</v>
      </c>
      <c r="Q2913" t="s">
        <v>8332</v>
      </c>
      <c r="R2913" t="s">
        <v>8333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15</v>
      </c>
      <c r="P2914" s="7">
        <f t="shared" si="181"/>
        <v>78.07692307692308</v>
      </c>
      <c r="Q2914" t="s">
        <v>8332</v>
      </c>
      <c r="R2914" t="s">
        <v>8333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1</v>
      </c>
      <c r="P2915" s="7">
        <f t="shared" si="181"/>
        <v>1</v>
      </c>
      <c r="Q2915" t="s">
        <v>8332</v>
      </c>
      <c r="R2915" t="s">
        <v>8333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1</v>
      </c>
      <c r="P2916" s="7">
        <f t="shared" si="181"/>
        <v>1</v>
      </c>
      <c r="Q2916" t="s">
        <v>8332</v>
      </c>
      <c r="R2916" t="s">
        <v>8333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62</v>
      </c>
      <c r="P2917" s="7">
        <f t="shared" si="181"/>
        <v>203.66666666666666</v>
      </c>
      <c r="Q2917" t="s">
        <v>8332</v>
      </c>
      <c r="R2917" t="s">
        <v>8333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7">
        <f t="shared" si="181"/>
        <v>20.714285714285715</v>
      </c>
      <c r="Q2918" t="s">
        <v>8332</v>
      </c>
      <c r="R2918" t="s">
        <v>8333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7">
        <f t="shared" si="181"/>
        <v>48.555555555555557</v>
      </c>
      <c r="Q2919" t="s">
        <v>8332</v>
      </c>
      <c r="R2919" t="s">
        <v>8333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28</v>
      </c>
      <c r="P2920" s="7">
        <f t="shared" si="181"/>
        <v>68.099999999999994</v>
      </c>
      <c r="Q2920" t="s">
        <v>8332</v>
      </c>
      <c r="R2920" t="s">
        <v>8333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7">
        <f t="shared" si="181"/>
        <v>8.5</v>
      </c>
      <c r="Q2921" t="s">
        <v>8332</v>
      </c>
      <c r="R2921" t="s">
        <v>8333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7">
        <f t="shared" si="181"/>
        <v>51.615384615384613</v>
      </c>
      <c r="Q2922" t="s">
        <v>8332</v>
      </c>
      <c r="R2922" t="s">
        <v>8333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7">
        <f t="shared" si="181"/>
        <v>43</v>
      </c>
      <c r="Q2923" t="s">
        <v>8332</v>
      </c>
      <c r="R2923" t="s">
        <v>8358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7">
        <f t="shared" si="181"/>
        <v>83.333333333333329</v>
      </c>
      <c r="Q2924" t="s">
        <v>8332</v>
      </c>
      <c r="R2924" t="s">
        <v>8358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7">
        <f t="shared" si="181"/>
        <v>30</v>
      </c>
      <c r="Q2925" t="s">
        <v>8332</v>
      </c>
      <c r="R2925" t="s">
        <v>8358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104</v>
      </c>
      <c r="P2926" s="7">
        <f t="shared" si="181"/>
        <v>175.51020408163265</v>
      </c>
      <c r="Q2926" t="s">
        <v>8332</v>
      </c>
      <c r="R2926" t="s">
        <v>8358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103</v>
      </c>
      <c r="P2927" s="7">
        <f t="shared" si="181"/>
        <v>231.66175879396985</v>
      </c>
      <c r="Q2927" t="s">
        <v>8332</v>
      </c>
      <c r="R2927" t="s">
        <v>8358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7">
        <f t="shared" si="181"/>
        <v>75</v>
      </c>
      <c r="Q2928" t="s">
        <v>8332</v>
      </c>
      <c r="R2928" t="s">
        <v>8358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7">
        <f t="shared" si="181"/>
        <v>112.14285714285714</v>
      </c>
      <c r="Q2929" t="s">
        <v>8332</v>
      </c>
      <c r="R2929" t="s">
        <v>8358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7">
        <f t="shared" si="181"/>
        <v>41.666666666666664</v>
      </c>
      <c r="Q2930" t="s">
        <v>8332</v>
      </c>
      <c r="R2930" t="s">
        <v>8358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103</v>
      </c>
      <c r="P2931" s="7">
        <f t="shared" si="181"/>
        <v>255.17343750000001</v>
      </c>
      <c r="Q2931" t="s">
        <v>8332</v>
      </c>
      <c r="R2931" t="s">
        <v>8358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7">
        <f t="shared" si="181"/>
        <v>162.7741935483871</v>
      </c>
      <c r="Q2932" t="s">
        <v>8332</v>
      </c>
      <c r="R2932" t="s">
        <v>8358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7">
        <f t="shared" si="181"/>
        <v>88.333333333333329</v>
      </c>
      <c r="Q2933" t="s">
        <v>8332</v>
      </c>
      <c r="R2933" t="s">
        <v>8358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106</v>
      </c>
      <c r="P2934" s="7">
        <f t="shared" si="181"/>
        <v>85.736842105263165</v>
      </c>
      <c r="Q2934" t="s">
        <v>8332</v>
      </c>
      <c r="R2934" t="s">
        <v>8358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7">
        <f t="shared" si="181"/>
        <v>47.574074074074076</v>
      </c>
      <c r="Q2935" t="s">
        <v>8332</v>
      </c>
      <c r="R2935" t="s">
        <v>8358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7">
        <f t="shared" si="181"/>
        <v>72.972972972972968</v>
      </c>
      <c r="Q2936" t="s">
        <v>8332</v>
      </c>
      <c r="R2936" t="s">
        <v>8358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7">
        <f t="shared" si="181"/>
        <v>90.538461538461533</v>
      </c>
      <c r="Q2937" t="s">
        <v>8332</v>
      </c>
      <c r="R2937" t="s">
        <v>8358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7">
        <f t="shared" si="181"/>
        <v>37.647058823529413</v>
      </c>
      <c r="Q2938" t="s">
        <v>8332</v>
      </c>
      <c r="R2938" t="s">
        <v>8358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134</v>
      </c>
      <c r="P2939" s="7">
        <f t="shared" si="181"/>
        <v>36.363636363636367</v>
      </c>
      <c r="Q2939" t="s">
        <v>8332</v>
      </c>
      <c r="R2939" t="s">
        <v>8358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102</v>
      </c>
      <c r="P2940" s="7">
        <f t="shared" si="181"/>
        <v>126.71875</v>
      </c>
      <c r="Q2940" t="s">
        <v>8332</v>
      </c>
      <c r="R2940" t="s">
        <v>8358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7">
        <f t="shared" si="181"/>
        <v>329.2</v>
      </c>
      <c r="Q2941" t="s">
        <v>8332</v>
      </c>
      <c r="R2941" t="s">
        <v>8358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108</v>
      </c>
      <c r="P2942" s="7">
        <f t="shared" si="181"/>
        <v>81.242424242424249</v>
      </c>
      <c r="Q2942" t="s">
        <v>8332</v>
      </c>
      <c r="R2942" t="s">
        <v>8358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1</v>
      </c>
      <c r="P2943" s="7">
        <f t="shared" si="181"/>
        <v>1</v>
      </c>
      <c r="Q2943" t="s">
        <v>8332</v>
      </c>
      <c r="R2943" t="s">
        <v>8356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21</v>
      </c>
      <c r="P2944" s="7">
        <f t="shared" si="181"/>
        <v>202.22772277227722</v>
      </c>
      <c r="Q2944" t="s">
        <v>8332</v>
      </c>
      <c r="R2944" t="s">
        <v>8356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7" t="e">
        <f t="shared" si="181"/>
        <v>#DIV/0!</v>
      </c>
      <c r="Q2945" t="s">
        <v>8332</v>
      </c>
      <c r="R2945" t="s">
        <v>8356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7">
        <f t="shared" si="181"/>
        <v>100</v>
      </c>
      <c r="Q2946" t="s">
        <v>8332</v>
      </c>
      <c r="R2946" t="s">
        <v>8356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ROUNDUP(100*(E2947/D2947),0)</f>
        <v>0</v>
      </c>
      <c r="P2947" s="7" t="e">
        <f t="shared" ref="P2947:P3010" si="185">E2947/L2947</f>
        <v>#DIV/0!</v>
      </c>
      <c r="Q2947" t="s">
        <v>8332</v>
      </c>
      <c r="R2947" t="s">
        <v>8356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1</v>
      </c>
      <c r="P2948" s="7">
        <f t="shared" si="185"/>
        <v>1</v>
      </c>
      <c r="Q2948" t="s">
        <v>8332</v>
      </c>
      <c r="R2948" t="s">
        <v>8356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5</v>
      </c>
      <c r="P2949" s="7">
        <f t="shared" si="185"/>
        <v>82.461538461538467</v>
      </c>
      <c r="Q2949" t="s">
        <v>8332</v>
      </c>
      <c r="R2949" t="s">
        <v>8356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1</v>
      </c>
      <c r="P2950" s="7">
        <f t="shared" si="185"/>
        <v>2.6666666666666665</v>
      </c>
      <c r="Q2950" t="s">
        <v>8332</v>
      </c>
      <c r="R2950" t="s">
        <v>8356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7">
        <f t="shared" si="185"/>
        <v>12.5</v>
      </c>
      <c r="Q2951" t="s">
        <v>8332</v>
      </c>
      <c r="R2951" t="s">
        <v>8356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7" t="e">
        <f t="shared" si="185"/>
        <v>#DIV/0!</v>
      </c>
      <c r="Q2952" t="s">
        <v>8332</v>
      </c>
      <c r="R2952" t="s">
        <v>8356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3</v>
      </c>
      <c r="P2953" s="7">
        <f t="shared" si="185"/>
        <v>18.896551724137932</v>
      </c>
      <c r="Q2953" t="s">
        <v>8332</v>
      </c>
      <c r="R2953" t="s">
        <v>8356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9</v>
      </c>
      <c r="P2954" s="7">
        <f t="shared" si="185"/>
        <v>200.625</v>
      </c>
      <c r="Q2954" t="s">
        <v>8332</v>
      </c>
      <c r="R2954" t="s">
        <v>8356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1</v>
      </c>
      <c r="P2955" s="7">
        <f t="shared" si="185"/>
        <v>201.66666666666666</v>
      </c>
      <c r="Q2955" t="s">
        <v>8332</v>
      </c>
      <c r="R2955" t="s">
        <v>8356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7" t="e">
        <f t="shared" si="185"/>
        <v>#DIV/0!</v>
      </c>
      <c r="Q2956" t="s">
        <v>8332</v>
      </c>
      <c r="R2956" t="s">
        <v>8356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7">
        <f t="shared" si="185"/>
        <v>65</v>
      </c>
      <c r="Q2957" t="s">
        <v>8332</v>
      </c>
      <c r="R2957" t="s">
        <v>8356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7">
        <f t="shared" si="185"/>
        <v>66.099999999999994</v>
      </c>
      <c r="Q2958" t="s">
        <v>8332</v>
      </c>
      <c r="R2958" t="s">
        <v>8356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7">
        <f t="shared" si="185"/>
        <v>93.333333333333329</v>
      </c>
      <c r="Q2959" t="s">
        <v>8332</v>
      </c>
      <c r="R2959" t="s">
        <v>8356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7" t="e">
        <f t="shared" si="185"/>
        <v>#DIV/0!</v>
      </c>
      <c r="Q2960" t="s">
        <v>8332</v>
      </c>
      <c r="R2960" t="s">
        <v>8356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7" t="e">
        <f t="shared" si="185"/>
        <v>#DIV/0!</v>
      </c>
      <c r="Q2961" t="s">
        <v>8332</v>
      </c>
      <c r="R2961" t="s">
        <v>8356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7" t="e">
        <f t="shared" si="185"/>
        <v>#DIV/0!</v>
      </c>
      <c r="Q2962" t="s">
        <v>8332</v>
      </c>
      <c r="R2962" t="s">
        <v>8356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7">
        <f t="shared" si="185"/>
        <v>50.75</v>
      </c>
      <c r="Q2963" t="s">
        <v>8332</v>
      </c>
      <c r="R2963" t="s">
        <v>8333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7">
        <f t="shared" si="185"/>
        <v>60.9</v>
      </c>
      <c r="Q2964" t="s">
        <v>8332</v>
      </c>
      <c r="R2964" t="s">
        <v>8333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7">
        <f t="shared" si="185"/>
        <v>109.03061224489795</v>
      </c>
      <c r="Q2965" t="s">
        <v>8332</v>
      </c>
      <c r="R2965" t="s">
        <v>8333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7">
        <f t="shared" si="185"/>
        <v>25.692295918367346</v>
      </c>
      <c r="Q2966" t="s">
        <v>8332</v>
      </c>
      <c r="R2966" t="s">
        <v>8333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7">
        <f t="shared" si="185"/>
        <v>41.92307692307692</v>
      </c>
      <c r="Q2967" t="s">
        <v>8332</v>
      </c>
      <c r="R2967" t="s">
        <v>8333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7">
        <f t="shared" si="185"/>
        <v>88.7734375</v>
      </c>
      <c r="Q2968" t="s">
        <v>8332</v>
      </c>
      <c r="R2968" t="s">
        <v>8333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7">
        <f t="shared" si="185"/>
        <v>80.225352112676063</v>
      </c>
      <c r="Q2969" t="s">
        <v>8332</v>
      </c>
      <c r="R2969" t="s">
        <v>8333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7">
        <f t="shared" si="185"/>
        <v>78.936170212765958</v>
      </c>
      <c r="Q2970" t="s">
        <v>8332</v>
      </c>
      <c r="R2970" t="s">
        <v>8333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7">
        <f t="shared" si="185"/>
        <v>95.588235294117652</v>
      </c>
      <c r="Q2971" t="s">
        <v>8332</v>
      </c>
      <c r="R2971" t="s">
        <v>8333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7">
        <f t="shared" si="185"/>
        <v>69.890109890109883</v>
      </c>
      <c r="Q2972" t="s">
        <v>8332</v>
      </c>
      <c r="R2972" t="s">
        <v>8333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101</v>
      </c>
      <c r="P2973" s="7">
        <f t="shared" si="185"/>
        <v>74.534883720930239</v>
      </c>
      <c r="Q2973" t="s">
        <v>8332</v>
      </c>
      <c r="R2973" t="s">
        <v>8333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106</v>
      </c>
      <c r="P2974" s="7">
        <f t="shared" si="185"/>
        <v>123.94117647058823</v>
      </c>
      <c r="Q2974" t="s">
        <v>8332</v>
      </c>
      <c r="R2974" t="s">
        <v>8333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7">
        <f t="shared" si="185"/>
        <v>264.84848484848487</v>
      </c>
      <c r="Q2975" t="s">
        <v>8332</v>
      </c>
      <c r="R2975" t="s">
        <v>8333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7">
        <f t="shared" si="185"/>
        <v>58.620689655172413</v>
      </c>
      <c r="Q2976" t="s">
        <v>8332</v>
      </c>
      <c r="R2976" t="s">
        <v>8333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101</v>
      </c>
      <c r="P2977" s="7">
        <f t="shared" si="185"/>
        <v>70.884955752212392</v>
      </c>
      <c r="Q2977" t="s">
        <v>8332</v>
      </c>
      <c r="R2977" t="s">
        <v>8333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172</v>
      </c>
      <c r="P2978" s="7">
        <f t="shared" si="185"/>
        <v>8.5714285714285712</v>
      </c>
      <c r="Q2978" t="s">
        <v>8332</v>
      </c>
      <c r="R2978" t="s">
        <v>8333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7">
        <f t="shared" si="185"/>
        <v>113.56666666666666</v>
      </c>
      <c r="Q2979" t="s">
        <v>8332</v>
      </c>
      <c r="R2979" t="s">
        <v>8333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130</v>
      </c>
      <c r="P2980" s="7">
        <f t="shared" si="185"/>
        <v>60.6875</v>
      </c>
      <c r="Q2980" t="s">
        <v>8332</v>
      </c>
      <c r="R2980" t="s">
        <v>8333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102</v>
      </c>
      <c r="P2981" s="7">
        <f t="shared" si="185"/>
        <v>110.21739130434783</v>
      </c>
      <c r="Q2981" t="s">
        <v>8332</v>
      </c>
      <c r="R2981" t="s">
        <v>8333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110</v>
      </c>
      <c r="P2982" s="7">
        <f t="shared" si="185"/>
        <v>136.45833333333334</v>
      </c>
      <c r="Q2982" t="s">
        <v>8332</v>
      </c>
      <c r="R2982" t="s">
        <v>8333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7">
        <f t="shared" si="185"/>
        <v>53.164948453608247</v>
      </c>
      <c r="Q2983" t="s">
        <v>8332</v>
      </c>
      <c r="R2983" t="s">
        <v>8356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103</v>
      </c>
      <c r="P2984" s="7">
        <f t="shared" si="185"/>
        <v>86.491525423728817</v>
      </c>
      <c r="Q2984" t="s">
        <v>8332</v>
      </c>
      <c r="R2984" t="s">
        <v>8356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7">
        <f t="shared" si="185"/>
        <v>155.23827397260274</v>
      </c>
      <c r="Q2985" t="s">
        <v>8332</v>
      </c>
      <c r="R2985" t="s">
        <v>8356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101</v>
      </c>
      <c r="P2986" s="7">
        <f t="shared" si="185"/>
        <v>115.08256880733946</v>
      </c>
      <c r="Q2986" t="s">
        <v>8332</v>
      </c>
      <c r="R2986" t="s">
        <v>8356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7">
        <f t="shared" si="185"/>
        <v>109.5945945945946</v>
      </c>
      <c r="Q2987" t="s">
        <v>8332</v>
      </c>
      <c r="R2987" t="s">
        <v>8356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7">
        <f t="shared" si="185"/>
        <v>45.214285714285715</v>
      </c>
      <c r="Q2988" t="s">
        <v>8332</v>
      </c>
      <c r="R2988" t="s">
        <v>8356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111</v>
      </c>
      <c r="P2989" s="7">
        <f t="shared" si="185"/>
        <v>104.15169811320754</v>
      </c>
      <c r="Q2989" t="s">
        <v>8332</v>
      </c>
      <c r="R2989" t="s">
        <v>8356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7">
        <f t="shared" si="185"/>
        <v>35.714285714285715</v>
      </c>
      <c r="Q2990" t="s">
        <v>8332</v>
      </c>
      <c r="R2990" t="s">
        <v>8356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7">
        <f t="shared" si="185"/>
        <v>96.997252747252745</v>
      </c>
      <c r="Q2991" t="s">
        <v>8332</v>
      </c>
      <c r="R2991" t="s">
        <v>8356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7">
        <f t="shared" si="185"/>
        <v>370.37037037037038</v>
      </c>
      <c r="Q2992" t="s">
        <v>8332</v>
      </c>
      <c r="R2992" t="s">
        <v>8356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104</v>
      </c>
      <c r="P2993" s="7">
        <f t="shared" si="185"/>
        <v>94.408602150537632</v>
      </c>
      <c r="Q2993" t="s">
        <v>8332</v>
      </c>
      <c r="R2993" t="s">
        <v>8356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7">
        <f t="shared" si="185"/>
        <v>48.984375</v>
      </c>
      <c r="Q2994" t="s">
        <v>8332</v>
      </c>
      <c r="R2994" t="s">
        <v>8356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101</v>
      </c>
      <c r="P2995" s="7">
        <f t="shared" si="185"/>
        <v>45.590909090909093</v>
      </c>
      <c r="Q2995" t="s">
        <v>8332</v>
      </c>
      <c r="R2995" t="s">
        <v>8356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7">
        <f t="shared" si="185"/>
        <v>23.275254237288134</v>
      </c>
      <c r="Q2996" t="s">
        <v>8332</v>
      </c>
      <c r="R2996" t="s">
        <v>8356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7">
        <f t="shared" si="185"/>
        <v>63.2289156626506</v>
      </c>
      <c r="Q2997" t="s">
        <v>8332</v>
      </c>
      <c r="R2997" t="s">
        <v>8356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7">
        <f t="shared" si="185"/>
        <v>153.5204081632653</v>
      </c>
      <c r="Q2998" t="s">
        <v>8332</v>
      </c>
      <c r="R2998" t="s">
        <v>8356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7">
        <f t="shared" si="185"/>
        <v>90.2</v>
      </c>
      <c r="Q2999" t="s">
        <v>8332</v>
      </c>
      <c r="R2999" t="s">
        <v>8356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104</v>
      </c>
      <c r="P3000" s="7">
        <f t="shared" si="185"/>
        <v>118.97113163972287</v>
      </c>
      <c r="Q3000" t="s">
        <v>8332</v>
      </c>
      <c r="R3000" t="s">
        <v>8356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7">
        <f t="shared" si="185"/>
        <v>80.25</v>
      </c>
      <c r="Q3001" t="s">
        <v>8332</v>
      </c>
      <c r="R3001" t="s">
        <v>8356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7">
        <f t="shared" si="185"/>
        <v>62.5</v>
      </c>
      <c r="Q3002" t="s">
        <v>8332</v>
      </c>
      <c r="R3002" t="s">
        <v>8356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7">
        <f t="shared" si="185"/>
        <v>131.37719999999999</v>
      </c>
      <c r="Q3003" t="s">
        <v>8332</v>
      </c>
      <c r="R3003" t="s">
        <v>8356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7">
        <f t="shared" si="185"/>
        <v>73.032980769230775</v>
      </c>
      <c r="Q3004" t="s">
        <v>8332</v>
      </c>
      <c r="R3004" t="s">
        <v>8356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102</v>
      </c>
      <c r="P3005" s="7">
        <f t="shared" si="185"/>
        <v>178.52941176470588</v>
      </c>
      <c r="Q3005" t="s">
        <v>8332</v>
      </c>
      <c r="R3005" t="s">
        <v>8356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7">
        <f t="shared" si="185"/>
        <v>162.90974729241879</v>
      </c>
      <c r="Q3006" t="s">
        <v>8332</v>
      </c>
      <c r="R3006" t="s">
        <v>8356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121</v>
      </c>
      <c r="P3007" s="7">
        <f t="shared" si="185"/>
        <v>108.24237288135593</v>
      </c>
      <c r="Q3007" t="s">
        <v>8332</v>
      </c>
      <c r="R3007" t="s">
        <v>8356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7">
        <f t="shared" si="185"/>
        <v>88.865979381443296</v>
      </c>
      <c r="Q3008" t="s">
        <v>8332</v>
      </c>
      <c r="R3008" t="s">
        <v>8356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7">
        <f t="shared" si="185"/>
        <v>54</v>
      </c>
      <c r="Q3009" t="s">
        <v>8332</v>
      </c>
      <c r="R3009" t="s">
        <v>8356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102</v>
      </c>
      <c r="P3010" s="7">
        <f t="shared" si="185"/>
        <v>116.73076923076923</v>
      </c>
      <c r="Q3010" t="s">
        <v>8332</v>
      </c>
      <c r="R3010" t="s">
        <v>8356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ROUNDUP(100*(E3011/D3011),0)</f>
        <v>120</v>
      </c>
      <c r="P3011" s="7">
        <f t="shared" ref="P3011:P3074" si="189">E3011/L3011</f>
        <v>233.8984375</v>
      </c>
      <c r="Q3011" t="s">
        <v>8332</v>
      </c>
      <c r="R3011" t="s">
        <v>8356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7">
        <f t="shared" si="189"/>
        <v>158</v>
      </c>
      <c r="Q3012" t="s">
        <v>8332</v>
      </c>
      <c r="R3012" t="s">
        <v>8356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7">
        <f t="shared" si="189"/>
        <v>14.84</v>
      </c>
      <c r="Q3013" t="s">
        <v>8332</v>
      </c>
      <c r="R3013" t="s">
        <v>8356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118</v>
      </c>
      <c r="P3014" s="7">
        <f t="shared" si="189"/>
        <v>85.181818181818187</v>
      </c>
      <c r="Q3014" t="s">
        <v>8332</v>
      </c>
      <c r="R3014" t="s">
        <v>8356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7">
        <f t="shared" si="189"/>
        <v>146.69158878504672</v>
      </c>
      <c r="Q3015" t="s">
        <v>8332</v>
      </c>
      <c r="R3015" t="s">
        <v>8356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114</v>
      </c>
      <c r="P3016" s="7">
        <f t="shared" si="189"/>
        <v>50.764811490125673</v>
      </c>
      <c r="Q3016" t="s">
        <v>8332</v>
      </c>
      <c r="R3016" t="s">
        <v>8356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104</v>
      </c>
      <c r="P3017" s="7">
        <f t="shared" si="189"/>
        <v>87.7</v>
      </c>
      <c r="Q3017" t="s">
        <v>8332</v>
      </c>
      <c r="R3017" t="s">
        <v>8356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7">
        <f t="shared" si="189"/>
        <v>242.27777777777777</v>
      </c>
      <c r="Q3018" t="s">
        <v>8332</v>
      </c>
      <c r="R3018" t="s">
        <v>8356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7">
        <f t="shared" si="189"/>
        <v>146.44654088050314</v>
      </c>
      <c r="Q3019" t="s">
        <v>8332</v>
      </c>
      <c r="R3019" t="s">
        <v>8356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7">
        <f t="shared" si="189"/>
        <v>103.17073170731707</v>
      </c>
      <c r="Q3020" t="s">
        <v>8332</v>
      </c>
      <c r="R3020" t="s">
        <v>8356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122</v>
      </c>
      <c r="P3021" s="7">
        <f t="shared" si="189"/>
        <v>80.464601769911511</v>
      </c>
      <c r="Q3021" t="s">
        <v>8332</v>
      </c>
      <c r="R3021" t="s">
        <v>8356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7">
        <f t="shared" si="189"/>
        <v>234.66666666666666</v>
      </c>
      <c r="Q3022" t="s">
        <v>8332</v>
      </c>
      <c r="R3022" t="s">
        <v>8356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117</v>
      </c>
      <c r="P3023" s="7">
        <f t="shared" si="189"/>
        <v>50.689320388349515</v>
      </c>
      <c r="Q3023" t="s">
        <v>8332</v>
      </c>
      <c r="R3023" t="s">
        <v>8356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7">
        <f t="shared" si="189"/>
        <v>162.70967741935485</v>
      </c>
      <c r="Q3024" t="s">
        <v>8332</v>
      </c>
      <c r="R3024" t="s">
        <v>8356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7">
        <f t="shared" si="189"/>
        <v>120.16666666666667</v>
      </c>
      <c r="Q3025" t="s">
        <v>8332</v>
      </c>
      <c r="R3025" t="s">
        <v>8356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247</v>
      </c>
      <c r="P3026" s="7">
        <f t="shared" si="189"/>
        <v>67.697802197802204</v>
      </c>
      <c r="Q3026" t="s">
        <v>8332</v>
      </c>
      <c r="R3026" t="s">
        <v>8356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303</v>
      </c>
      <c r="P3027" s="7">
        <f t="shared" si="189"/>
        <v>52.103448275862071</v>
      </c>
      <c r="Q3027" t="s">
        <v>8332</v>
      </c>
      <c r="R3027" t="s">
        <v>8356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144</v>
      </c>
      <c r="P3028" s="7">
        <f t="shared" si="189"/>
        <v>51.6</v>
      </c>
      <c r="Q3028" t="s">
        <v>8332</v>
      </c>
      <c r="R3028" t="s">
        <v>8356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132</v>
      </c>
      <c r="P3029" s="7">
        <f t="shared" si="189"/>
        <v>164.3</v>
      </c>
      <c r="Q3029" t="s">
        <v>8332</v>
      </c>
      <c r="R3029" t="s">
        <v>8356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169</v>
      </c>
      <c r="P3030" s="7">
        <f t="shared" si="189"/>
        <v>84.858585858585855</v>
      </c>
      <c r="Q3030" t="s">
        <v>8332</v>
      </c>
      <c r="R3030" t="s">
        <v>8356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7">
        <f t="shared" si="189"/>
        <v>94.548850574712645</v>
      </c>
      <c r="Q3031" t="s">
        <v>8332</v>
      </c>
      <c r="R3031" t="s">
        <v>8356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7">
        <f t="shared" si="189"/>
        <v>45.536585365853661</v>
      </c>
      <c r="Q3032" t="s">
        <v>8332</v>
      </c>
      <c r="R3032" t="s">
        <v>8356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7">
        <f t="shared" si="189"/>
        <v>51.724137931034484</v>
      </c>
      <c r="Q3033" t="s">
        <v>8332</v>
      </c>
      <c r="R3033" t="s">
        <v>8356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128</v>
      </c>
      <c r="P3034" s="7">
        <f t="shared" si="189"/>
        <v>50.88</v>
      </c>
      <c r="Q3034" t="s">
        <v>8332</v>
      </c>
      <c r="R3034" t="s">
        <v>8356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7">
        <f t="shared" si="189"/>
        <v>191.13043478260869</v>
      </c>
      <c r="Q3035" t="s">
        <v>8332</v>
      </c>
      <c r="R3035" t="s">
        <v>8356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7">
        <f t="shared" si="189"/>
        <v>89.314285714285717</v>
      </c>
      <c r="Q3036" t="s">
        <v>8332</v>
      </c>
      <c r="R3036" t="s">
        <v>8356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7">
        <f t="shared" si="189"/>
        <v>88.588631921824103</v>
      </c>
      <c r="Q3037" t="s">
        <v>8332</v>
      </c>
      <c r="R3037" t="s">
        <v>8356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7">
        <f t="shared" si="189"/>
        <v>96.300911854103347</v>
      </c>
      <c r="Q3038" t="s">
        <v>8332</v>
      </c>
      <c r="R3038" t="s">
        <v>8356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214</v>
      </c>
      <c r="P3039" s="7">
        <f t="shared" si="189"/>
        <v>33.3125</v>
      </c>
      <c r="Q3039" t="s">
        <v>8332</v>
      </c>
      <c r="R3039" t="s">
        <v>8356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7">
        <f t="shared" si="189"/>
        <v>37.222222222222221</v>
      </c>
      <c r="Q3040" t="s">
        <v>8332</v>
      </c>
      <c r="R3040" t="s">
        <v>8356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7">
        <f t="shared" si="189"/>
        <v>92.130423728813554</v>
      </c>
      <c r="Q3041" t="s">
        <v>8332</v>
      </c>
      <c r="R3041" t="s">
        <v>8356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7">
        <f t="shared" si="189"/>
        <v>76.785714285714292</v>
      </c>
      <c r="Q3042" t="s">
        <v>8332</v>
      </c>
      <c r="R3042" t="s">
        <v>8356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111</v>
      </c>
      <c r="P3043" s="7">
        <f t="shared" si="189"/>
        <v>96.526315789473685</v>
      </c>
      <c r="Q3043" t="s">
        <v>8332</v>
      </c>
      <c r="R3043" t="s">
        <v>8356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7">
        <f t="shared" si="189"/>
        <v>51.891891891891895</v>
      </c>
      <c r="Q3044" t="s">
        <v>8332</v>
      </c>
      <c r="R3044" t="s">
        <v>8356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111</v>
      </c>
      <c r="P3045" s="7">
        <f t="shared" si="189"/>
        <v>128.9140625</v>
      </c>
      <c r="Q3045" t="s">
        <v>8332</v>
      </c>
      <c r="R3045" t="s">
        <v>8356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110</v>
      </c>
      <c r="P3046" s="7">
        <f t="shared" si="189"/>
        <v>84.108974358974365</v>
      </c>
      <c r="Q3046" t="s">
        <v>8332</v>
      </c>
      <c r="R3046" t="s">
        <v>8356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7">
        <f t="shared" si="189"/>
        <v>82.941562500000003</v>
      </c>
      <c r="Q3047" t="s">
        <v>8332</v>
      </c>
      <c r="R3047" t="s">
        <v>8356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7">
        <f t="shared" si="189"/>
        <v>259.94827586206895</v>
      </c>
      <c r="Q3048" t="s">
        <v>8332</v>
      </c>
      <c r="R3048" t="s">
        <v>8356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7">
        <f t="shared" si="189"/>
        <v>37.25</v>
      </c>
      <c r="Q3049" t="s">
        <v>8332</v>
      </c>
      <c r="R3049" t="s">
        <v>8356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167</v>
      </c>
      <c r="P3050" s="7">
        <f t="shared" si="189"/>
        <v>177.02127659574469</v>
      </c>
      <c r="Q3050" t="s">
        <v>8332</v>
      </c>
      <c r="R3050" t="s">
        <v>8356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7">
        <f t="shared" si="189"/>
        <v>74.074074074074076</v>
      </c>
      <c r="Q3051" t="s">
        <v>8332</v>
      </c>
      <c r="R3051" t="s">
        <v>8356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7">
        <f t="shared" si="189"/>
        <v>70.666666666666671</v>
      </c>
      <c r="Q3052" t="s">
        <v>8332</v>
      </c>
      <c r="R3052" t="s">
        <v>8356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7">
        <f t="shared" si="189"/>
        <v>23.62857142857143</v>
      </c>
      <c r="Q3053" t="s">
        <v>8332</v>
      </c>
      <c r="R3053" t="s">
        <v>8356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1</v>
      </c>
      <c r="P3054" s="7">
        <f t="shared" si="189"/>
        <v>37.5</v>
      </c>
      <c r="Q3054" t="s">
        <v>8332</v>
      </c>
      <c r="R3054" t="s">
        <v>8356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1</v>
      </c>
      <c r="P3055" s="7">
        <f t="shared" si="189"/>
        <v>13.333333333333334</v>
      </c>
      <c r="Q3055" t="s">
        <v>8332</v>
      </c>
      <c r="R3055" t="s">
        <v>8356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7" t="e">
        <f t="shared" si="189"/>
        <v>#DIV/0!</v>
      </c>
      <c r="Q3056" t="s">
        <v>8332</v>
      </c>
      <c r="R3056" t="s">
        <v>8356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1</v>
      </c>
      <c r="P3057" s="7">
        <f t="shared" si="189"/>
        <v>1</v>
      </c>
      <c r="Q3057" t="s">
        <v>8332</v>
      </c>
      <c r="R3057" t="s">
        <v>8356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7" t="e">
        <f t="shared" si="189"/>
        <v>#DIV/0!</v>
      </c>
      <c r="Q3058" t="s">
        <v>8332</v>
      </c>
      <c r="R3058" t="s">
        <v>8356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7" t="e">
        <f t="shared" si="189"/>
        <v>#DIV/0!</v>
      </c>
      <c r="Q3059" t="s">
        <v>8332</v>
      </c>
      <c r="R3059" t="s">
        <v>8356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</v>
      </c>
      <c r="P3060" s="7">
        <f t="shared" si="189"/>
        <v>1</v>
      </c>
      <c r="Q3060" t="s">
        <v>8332</v>
      </c>
      <c r="R3060" t="s">
        <v>8356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4</v>
      </c>
      <c r="P3061" s="7">
        <f t="shared" si="189"/>
        <v>41</v>
      </c>
      <c r="Q3061" t="s">
        <v>8332</v>
      </c>
      <c r="R3061" t="s">
        <v>8356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1</v>
      </c>
      <c r="P3062" s="7">
        <f t="shared" si="189"/>
        <v>55.833333333333336</v>
      </c>
      <c r="Q3062" t="s">
        <v>8332</v>
      </c>
      <c r="R3062" t="s">
        <v>8356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7" t="e">
        <f t="shared" si="189"/>
        <v>#DIV/0!</v>
      </c>
      <c r="Q3063" t="s">
        <v>8332</v>
      </c>
      <c r="R3063" t="s">
        <v>8356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7">
        <f t="shared" si="189"/>
        <v>99.761194029850742</v>
      </c>
      <c r="Q3064" t="s">
        <v>8332</v>
      </c>
      <c r="R3064" t="s">
        <v>8356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7">
        <f t="shared" si="189"/>
        <v>25.521739130434781</v>
      </c>
      <c r="Q3065" t="s">
        <v>8332</v>
      </c>
      <c r="R3065" t="s">
        <v>8356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12</v>
      </c>
      <c r="P3066" s="7">
        <f t="shared" si="189"/>
        <v>117.65277777777777</v>
      </c>
      <c r="Q3066" t="s">
        <v>8332</v>
      </c>
      <c r="R3066" t="s">
        <v>8356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1</v>
      </c>
      <c r="P3067" s="7">
        <f t="shared" si="189"/>
        <v>5</v>
      </c>
      <c r="Q3067" t="s">
        <v>8332</v>
      </c>
      <c r="R3067" t="s">
        <v>8356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7">
        <f t="shared" si="189"/>
        <v>2796.6666666666665</v>
      </c>
      <c r="Q3068" t="s">
        <v>8332</v>
      </c>
      <c r="R3068" t="s">
        <v>8356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7">
        <f t="shared" si="189"/>
        <v>200</v>
      </c>
      <c r="Q3069" t="s">
        <v>8332</v>
      </c>
      <c r="R3069" t="s">
        <v>8356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1</v>
      </c>
      <c r="P3070" s="7">
        <f t="shared" si="189"/>
        <v>87.5</v>
      </c>
      <c r="Q3070" t="s">
        <v>8332</v>
      </c>
      <c r="R3070" t="s">
        <v>8356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15</v>
      </c>
      <c r="P3071" s="7">
        <f t="shared" si="189"/>
        <v>20.142857142857142</v>
      </c>
      <c r="Q3071" t="s">
        <v>8332</v>
      </c>
      <c r="R3071" t="s">
        <v>8356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4</v>
      </c>
      <c r="P3072" s="7">
        <f t="shared" si="189"/>
        <v>20.875</v>
      </c>
      <c r="Q3072" t="s">
        <v>8332</v>
      </c>
      <c r="R3072" t="s">
        <v>8356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7">
        <f t="shared" si="189"/>
        <v>61.307692307692307</v>
      </c>
      <c r="Q3073" t="s">
        <v>8332</v>
      </c>
      <c r="R3073" t="s">
        <v>8356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</v>
      </c>
      <c r="P3074" s="7">
        <f t="shared" si="189"/>
        <v>1</v>
      </c>
      <c r="Q3074" t="s">
        <v>8332</v>
      </c>
      <c r="R3074" t="s">
        <v>8356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ROUNDUP(100*(E3075/D3075),0)</f>
        <v>1</v>
      </c>
      <c r="P3075" s="7">
        <f t="shared" ref="P3075:P3138" si="193">E3075/L3075</f>
        <v>92.142857142857139</v>
      </c>
      <c r="Q3075" t="s">
        <v>8332</v>
      </c>
      <c r="R3075" t="s">
        <v>8356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1</v>
      </c>
      <c r="P3076" s="7">
        <f t="shared" si="193"/>
        <v>7.333333333333333</v>
      </c>
      <c r="Q3076" t="s">
        <v>8332</v>
      </c>
      <c r="R3076" t="s">
        <v>8356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7">
        <f t="shared" si="193"/>
        <v>64.8</v>
      </c>
      <c r="Q3077" t="s">
        <v>8332</v>
      </c>
      <c r="R3077" t="s">
        <v>8356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16</v>
      </c>
      <c r="P3078" s="7">
        <f t="shared" si="193"/>
        <v>30.12</v>
      </c>
      <c r="Q3078" t="s">
        <v>8332</v>
      </c>
      <c r="R3078" t="s">
        <v>8356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1</v>
      </c>
      <c r="P3079" s="7">
        <f t="shared" si="193"/>
        <v>52.5</v>
      </c>
      <c r="Q3079" t="s">
        <v>8332</v>
      </c>
      <c r="R3079" t="s">
        <v>8356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1</v>
      </c>
      <c r="P3080" s="7">
        <f t="shared" si="193"/>
        <v>23.666666666666668</v>
      </c>
      <c r="Q3080" t="s">
        <v>8332</v>
      </c>
      <c r="R3080" t="s">
        <v>8356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7">
        <f t="shared" si="193"/>
        <v>415.77777777777777</v>
      </c>
      <c r="Q3081" t="s">
        <v>8332</v>
      </c>
      <c r="R3081" t="s">
        <v>8356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</v>
      </c>
      <c r="P3082" s="7">
        <f t="shared" si="193"/>
        <v>53.714285714285715</v>
      </c>
      <c r="Q3082" t="s">
        <v>8332</v>
      </c>
      <c r="R3082" t="s">
        <v>8356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1</v>
      </c>
      <c r="P3083" s="7">
        <f t="shared" si="193"/>
        <v>420.6</v>
      </c>
      <c r="Q3083" t="s">
        <v>8332</v>
      </c>
      <c r="R3083" t="s">
        <v>8356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7" t="e">
        <f t="shared" si="193"/>
        <v>#DIV/0!</v>
      </c>
      <c r="Q3084" t="s">
        <v>8332</v>
      </c>
      <c r="R3084" t="s">
        <v>8356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1</v>
      </c>
      <c r="P3085" s="7">
        <f t="shared" si="193"/>
        <v>18.666666666666668</v>
      </c>
      <c r="Q3085" t="s">
        <v>8332</v>
      </c>
      <c r="R3085" t="s">
        <v>8356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7">
        <f t="shared" si="193"/>
        <v>78.333333333333329</v>
      </c>
      <c r="Q3086" t="s">
        <v>8332</v>
      </c>
      <c r="R3086" t="s">
        <v>8356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3</v>
      </c>
      <c r="P3087" s="7">
        <f t="shared" si="193"/>
        <v>67.777777777777771</v>
      </c>
      <c r="Q3087" t="s">
        <v>8332</v>
      </c>
      <c r="R3087" t="s">
        <v>8356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1</v>
      </c>
      <c r="P3088" s="7">
        <f t="shared" si="193"/>
        <v>16.666666666666668</v>
      </c>
      <c r="Q3088" t="s">
        <v>8332</v>
      </c>
      <c r="R3088" t="s">
        <v>8356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7">
        <f t="shared" si="193"/>
        <v>62.5</v>
      </c>
      <c r="Q3089" t="s">
        <v>8332</v>
      </c>
      <c r="R3089" t="s">
        <v>8356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1</v>
      </c>
      <c r="P3090" s="7">
        <f t="shared" si="193"/>
        <v>42</v>
      </c>
      <c r="Q3090" t="s">
        <v>8332</v>
      </c>
      <c r="R3090" t="s">
        <v>8356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24</v>
      </c>
      <c r="P3091" s="7">
        <f t="shared" si="193"/>
        <v>130.0888888888889</v>
      </c>
      <c r="Q3091" t="s">
        <v>8332</v>
      </c>
      <c r="R3091" t="s">
        <v>8356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6</v>
      </c>
      <c r="P3092" s="7">
        <f t="shared" si="193"/>
        <v>1270.2222222222222</v>
      </c>
      <c r="Q3092" t="s">
        <v>8332</v>
      </c>
      <c r="R3092" t="s">
        <v>8356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7">
        <f t="shared" si="193"/>
        <v>88.444444444444443</v>
      </c>
      <c r="Q3093" t="s">
        <v>8332</v>
      </c>
      <c r="R3093" t="s">
        <v>8356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2</v>
      </c>
      <c r="P3094" s="7">
        <f t="shared" si="193"/>
        <v>56.342380952380957</v>
      </c>
      <c r="Q3094" t="s">
        <v>8332</v>
      </c>
      <c r="R3094" t="s">
        <v>8356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7">
        <f t="shared" si="193"/>
        <v>53.529411764705884</v>
      </c>
      <c r="Q3095" t="s">
        <v>8332</v>
      </c>
      <c r="R3095" t="s">
        <v>8356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1</v>
      </c>
      <c r="P3096" s="7">
        <f t="shared" si="193"/>
        <v>25</v>
      </c>
      <c r="Q3096" t="s">
        <v>8332</v>
      </c>
      <c r="R3096" t="s">
        <v>8356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1</v>
      </c>
      <c r="P3097" s="7">
        <f t="shared" si="193"/>
        <v>50</v>
      </c>
      <c r="Q3097" t="s">
        <v>8332</v>
      </c>
      <c r="R3097" t="s">
        <v>8356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7">
        <f t="shared" si="193"/>
        <v>56.785714285714285</v>
      </c>
      <c r="Q3098" t="s">
        <v>8332</v>
      </c>
      <c r="R3098" t="s">
        <v>8356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18</v>
      </c>
      <c r="P3099" s="7">
        <f t="shared" si="193"/>
        <v>40.833333333333336</v>
      </c>
      <c r="Q3099" t="s">
        <v>8332</v>
      </c>
      <c r="R3099" t="s">
        <v>8356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7">
        <f t="shared" si="193"/>
        <v>65.111111111111114</v>
      </c>
      <c r="Q3100" t="s">
        <v>8332</v>
      </c>
      <c r="R3100" t="s">
        <v>8356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7">
        <f t="shared" si="193"/>
        <v>55.6</v>
      </c>
      <c r="Q3101" t="s">
        <v>8332</v>
      </c>
      <c r="R3101" t="s">
        <v>8356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16</v>
      </c>
      <c r="P3102" s="7">
        <f t="shared" si="193"/>
        <v>140.53846153846155</v>
      </c>
      <c r="Q3102" t="s">
        <v>8332</v>
      </c>
      <c r="R3102" t="s">
        <v>8356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7">
        <f t="shared" si="193"/>
        <v>25</v>
      </c>
      <c r="Q3103" t="s">
        <v>8332</v>
      </c>
      <c r="R3103" t="s">
        <v>8356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40</v>
      </c>
      <c r="P3104" s="7">
        <f t="shared" si="193"/>
        <v>69.533333333333331</v>
      </c>
      <c r="Q3104" t="s">
        <v>8332</v>
      </c>
      <c r="R3104" t="s">
        <v>8356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1</v>
      </c>
      <c r="P3105" s="7">
        <f t="shared" si="193"/>
        <v>5.5</v>
      </c>
      <c r="Q3105" t="s">
        <v>8332</v>
      </c>
      <c r="R3105" t="s">
        <v>8356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7">
        <f t="shared" si="193"/>
        <v>237</v>
      </c>
      <c r="Q3106" t="s">
        <v>8332</v>
      </c>
      <c r="R3106" t="s">
        <v>8356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43</v>
      </c>
      <c r="P3107" s="7">
        <f t="shared" si="193"/>
        <v>79.870967741935488</v>
      </c>
      <c r="Q3107" t="s">
        <v>8332</v>
      </c>
      <c r="R3107" t="s">
        <v>8356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5</v>
      </c>
      <c r="P3108" s="7">
        <f t="shared" si="193"/>
        <v>10.25</v>
      </c>
      <c r="Q3108" t="s">
        <v>8332</v>
      </c>
      <c r="R3108" t="s">
        <v>8356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7">
        <f t="shared" si="193"/>
        <v>272.58620689655174</v>
      </c>
      <c r="Q3109" t="s">
        <v>8332</v>
      </c>
      <c r="R3109" t="s">
        <v>8356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1</v>
      </c>
      <c r="P3110" s="7">
        <f t="shared" si="193"/>
        <v>13</v>
      </c>
      <c r="Q3110" t="s">
        <v>8332</v>
      </c>
      <c r="R3110" t="s">
        <v>8356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26</v>
      </c>
      <c r="P3111" s="7">
        <f t="shared" si="193"/>
        <v>58.184210526315788</v>
      </c>
      <c r="Q3111" t="s">
        <v>8332</v>
      </c>
      <c r="R3111" t="s">
        <v>8356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1</v>
      </c>
      <c r="P3112" s="7">
        <f t="shared" si="193"/>
        <v>10</v>
      </c>
      <c r="Q3112" t="s">
        <v>8332</v>
      </c>
      <c r="R3112" t="s">
        <v>8356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7">
        <f t="shared" si="193"/>
        <v>70.10526315789474</v>
      </c>
      <c r="Q3113" t="s">
        <v>8332</v>
      </c>
      <c r="R3113" t="s">
        <v>8356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7">
        <f t="shared" si="193"/>
        <v>57.888888888888886</v>
      </c>
      <c r="Q3114" t="s">
        <v>8332</v>
      </c>
      <c r="R3114" t="s">
        <v>8356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5</v>
      </c>
      <c r="P3115" s="7">
        <f t="shared" si="193"/>
        <v>125.27027027027027</v>
      </c>
      <c r="Q3115" t="s">
        <v>8332</v>
      </c>
      <c r="R3115" t="s">
        <v>8356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7" t="e">
        <f t="shared" si="193"/>
        <v>#DIV/0!</v>
      </c>
      <c r="Q3116" t="s">
        <v>8332</v>
      </c>
      <c r="R3116" t="s">
        <v>8356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7">
        <f t="shared" si="193"/>
        <v>300</v>
      </c>
      <c r="Q3117" t="s">
        <v>8332</v>
      </c>
      <c r="R3117" t="s">
        <v>8356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58</v>
      </c>
      <c r="P3118" s="7">
        <f t="shared" si="193"/>
        <v>43</v>
      </c>
      <c r="Q3118" t="s">
        <v>8332</v>
      </c>
      <c r="R3118" t="s">
        <v>8356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1</v>
      </c>
      <c r="P3119" s="7">
        <f t="shared" si="193"/>
        <v>1</v>
      </c>
      <c r="Q3119" t="s">
        <v>8332</v>
      </c>
      <c r="R3119" t="s">
        <v>8356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1</v>
      </c>
      <c r="P3120" s="7">
        <f t="shared" si="193"/>
        <v>775</v>
      </c>
      <c r="Q3120" t="s">
        <v>8332</v>
      </c>
      <c r="R3120" t="s">
        <v>8356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1</v>
      </c>
      <c r="P3121" s="7">
        <f t="shared" si="193"/>
        <v>5</v>
      </c>
      <c r="Q3121" t="s">
        <v>8332</v>
      </c>
      <c r="R3121" t="s">
        <v>8356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1</v>
      </c>
      <c r="P3122" s="7">
        <f t="shared" si="193"/>
        <v>12.8</v>
      </c>
      <c r="Q3122" t="s">
        <v>8332</v>
      </c>
      <c r="R3122" t="s">
        <v>8356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7">
        <f t="shared" si="193"/>
        <v>10</v>
      </c>
      <c r="Q3123" t="s">
        <v>8332</v>
      </c>
      <c r="R3123" t="s">
        <v>8356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59</v>
      </c>
      <c r="P3124" s="7">
        <f t="shared" si="193"/>
        <v>58</v>
      </c>
      <c r="Q3124" t="s">
        <v>8332</v>
      </c>
      <c r="R3124" t="s">
        <v>8356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69</v>
      </c>
      <c r="P3125" s="7">
        <f t="shared" si="193"/>
        <v>244.80459770114942</v>
      </c>
      <c r="Q3125" t="s">
        <v>8332</v>
      </c>
      <c r="R3125" t="s">
        <v>8356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1</v>
      </c>
      <c r="P3126" s="7">
        <f t="shared" si="193"/>
        <v>6.5</v>
      </c>
      <c r="Q3126" t="s">
        <v>8332</v>
      </c>
      <c r="R3126" t="s">
        <v>8356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7" t="e">
        <f t="shared" si="193"/>
        <v>#DIV/0!</v>
      </c>
      <c r="Q3127" t="s">
        <v>8332</v>
      </c>
      <c r="R3127" t="s">
        <v>8356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5</v>
      </c>
      <c r="P3128" s="7">
        <f t="shared" si="193"/>
        <v>61.176470588235297</v>
      </c>
      <c r="Q3128" t="s">
        <v>8332</v>
      </c>
      <c r="R3128" t="s">
        <v>8356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7" t="e">
        <f t="shared" si="193"/>
        <v>#DIV/0!</v>
      </c>
      <c r="Q3129" t="s">
        <v>8332</v>
      </c>
      <c r="R3129" t="s">
        <v>8356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7">
        <f t="shared" si="193"/>
        <v>139.23931623931625</v>
      </c>
      <c r="Q3130" t="s">
        <v>8332</v>
      </c>
      <c r="R3130" t="s">
        <v>8333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7">
        <f t="shared" si="193"/>
        <v>10</v>
      </c>
      <c r="Q3131" t="s">
        <v>8332</v>
      </c>
      <c r="R3131" t="s">
        <v>8333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7">
        <f t="shared" si="193"/>
        <v>93.75</v>
      </c>
      <c r="Q3132" t="s">
        <v>8332</v>
      </c>
      <c r="R3132" t="s">
        <v>8333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7">
        <f t="shared" si="193"/>
        <v>53.75</v>
      </c>
      <c r="Q3133" t="s">
        <v>8332</v>
      </c>
      <c r="R3133" t="s">
        <v>8333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1</v>
      </c>
      <c r="P3134" s="7">
        <f t="shared" si="193"/>
        <v>10</v>
      </c>
      <c r="Q3134" t="s">
        <v>8332</v>
      </c>
      <c r="R3134" t="s">
        <v>8333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7">
        <f t="shared" si="193"/>
        <v>33.75</v>
      </c>
      <c r="Q3135" t="s">
        <v>8332</v>
      </c>
      <c r="R3135" t="s">
        <v>8333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7">
        <f t="shared" si="193"/>
        <v>18.75</v>
      </c>
      <c r="Q3136" t="s">
        <v>8332</v>
      </c>
      <c r="R3136" t="s">
        <v>8333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7">
        <f t="shared" si="193"/>
        <v>23.142857142857142</v>
      </c>
      <c r="Q3137" t="s">
        <v>8332</v>
      </c>
      <c r="R3137" t="s">
        <v>8333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7">
        <f t="shared" si="193"/>
        <v>29.045454545454547</v>
      </c>
      <c r="Q3138" t="s">
        <v>8332</v>
      </c>
      <c r="R3138" t="s">
        <v>8333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ROUNDUP(100*(E3139/D3139),0)</f>
        <v>4</v>
      </c>
      <c r="P3139" s="7">
        <f t="shared" ref="P3139:P3202" si="197">E3139/L3139</f>
        <v>50</v>
      </c>
      <c r="Q3139" t="s">
        <v>8332</v>
      </c>
      <c r="R3139" t="s">
        <v>8333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7" t="e">
        <f t="shared" si="197"/>
        <v>#DIV/0!</v>
      </c>
      <c r="Q3140" t="s">
        <v>8332</v>
      </c>
      <c r="R3140" t="s">
        <v>8333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6</v>
      </c>
      <c r="P3141" s="7">
        <f t="shared" si="197"/>
        <v>450</v>
      </c>
      <c r="Q3141" t="s">
        <v>8332</v>
      </c>
      <c r="R3141" t="s">
        <v>8333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7">
        <f t="shared" si="197"/>
        <v>24</v>
      </c>
      <c r="Q3142" t="s">
        <v>8332</v>
      </c>
      <c r="R3142" t="s">
        <v>8333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7">
        <f t="shared" si="197"/>
        <v>32.25</v>
      </c>
      <c r="Q3143" t="s">
        <v>8332</v>
      </c>
      <c r="R3143" t="s">
        <v>8333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7">
        <f t="shared" si="197"/>
        <v>15</v>
      </c>
      <c r="Q3144" t="s">
        <v>8332</v>
      </c>
      <c r="R3144" t="s">
        <v>8333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7" t="e">
        <f t="shared" si="197"/>
        <v>#DIV/0!</v>
      </c>
      <c r="Q3145" t="s">
        <v>8332</v>
      </c>
      <c r="R3145" t="s">
        <v>8333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76</v>
      </c>
      <c r="P3146" s="7">
        <f t="shared" si="197"/>
        <v>251.33333333333334</v>
      </c>
      <c r="Q3146" t="s">
        <v>8332</v>
      </c>
      <c r="R3146" t="s">
        <v>8333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7" t="e">
        <f t="shared" si="197"/>
        <v>#DIV/0!</v>
      </c>
      <c r="Q3147" t="s">
        <v>8332</v>
      </c>
      <c r="R3147" t="s">
        <v>8333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7">
        <f t="shared" si="197"/>
        <v>437.5</v>
      </c>
      <c r="Q3148" t="s">
        <v>8332</v>
      </c>
      <c r="R3148" t="s">
        <v>8333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7">
        <f t="shared" si="197"/>
        <v>110.35211267605634</v>
      </c>
      <c r="Q3149" t="s">
        <v>8332</v>
      </c>
      <c r="R3149" t="s">
        <v>8333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132</v>
      </c>
      <c r="P3150" s="7">
        <f t="shared" si="197"/>
        <v>41.421052631578945</v>
      </c>
      <c r="Q3150" t="s">
        <v>8332</v>
      </c>
      <c r="R3150" t="s">
        <v>8333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7">
        <f t="shared" si="197"/>
        <v>52</v>
      </c>
      <c r="Q3151" t="s">
        <v>8332</v>
      </c>
      <c r="R3151" t="s">
        <v>8333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7">
        <f t="shared" si="197"/>
        <v>33.990384615384613</v>
      </c>
      <c r="Q3152" t="s">
        <v>8332</v>
      </c>
      <c r="R3152" t="s">
        <v>8333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101</v>
      </c>
      <c r="P3153" s="7">
        <f t="shared" si="197"/>
        <v>103.35294117647059</v>
      </c>
      <c r="Q3153" t="s">
        <v>8332</v>
      </c>
      <c r="R3153" t="s">
        <v>8333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7">
        <f t="shared" si="197"/>
        <v>34.791044776119406</v>
      </c>
      <c r="Q3154" t="s">
        <v>8332</v>
      </c>
      <c r="R3154" t="s">
        <v>8333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7">
        <f t="shared" si="197"/>
        <v>41.773858921161825</v>
      </c>
      <c r="Q3155" t="s">
        <v>8332</v>
      </c>
      <c r="R3155" t="s">
        <v>8333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7">
        <f t="shared" si="197"/>
        <v>64.268292682926827</v>
      </c>
      <c r="Q3156" t="s">
        <v>8332</v>
      </c>
      <c r="R3156" t="s">
        <v>8333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7">
        <f t="shared" si="197"/>
        <v>31.209370860927152</v>
      </c>
      <c r="Q3157" t="s">
        <v>8332</v>
      </c>
      <c r="R3157" t="s">
        <v>8333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7">
        <f t="shared" si="197"/>
        <v>62.921348314606739</v>
      </c>
      <c r="Q3158" t="s">
        <v>8332</v>
      </c>
      <c r="R3158" t="s">
        <v>8333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7">
        <f t="shared" si="197"/>
        <v>98.536585365853654</v>
      </c>
      <c r="Q3159" t="s">
        <v>8332</v>
      </c>
      <c r="R3159" t="s">
        <v>8333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7">
        <f t="shared" si="197"/>
        <v>82.608695652173907</v>
      </c>
      <c r="Q3160" t="s">
        <v>8332</v>
      </c>
      <c r="R3160" t="s">
        <v>8333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134</v>
      </c>
      <c r="P3161" s="7">
        <f t="shared" si="197"/>
        <v>38.504230769230773</v>
      </c>
      <c r="Q3161" t="s">
        <v>8332</v>
      </c>
      <c r="R3161" t="s">
        <v>8333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7">
        <f t="shared" si="197"/>
        <v>80.15789473684211</v>
      </c>
      <c r="Q3162" t="s">
        <v>8332</v>
      </c>
      <c r="R3162" t="s">
        <v>8333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106</v>
      </c>
      <c r="P3163" s="7">
        <f t="shared" si="197"/>
        <v>28.405405405405407</v>
      </c>
      <c r="Q3163" t="s">
        <v>8332</v>
      </c>
      <c r="R3163" t="s">
        <v>8333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128</v>
      </c>
      <c r="P3164" s="7">
        <f t="shared" si="197"/>
        <v>80.730158730158735</v>
      </c>
      <c r="Q3164" t="s">
        <v>8332</v>
      </c>
      <c r="R3164" t="s">
        <v>8333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112</v>
      </c>
      <c r="P3165" s="7">
        <f t="shared" si="197"/>
        <v>200.69444444444446</v>
      </c>
      <c r="Q3165" t="s">
        <v>8332</v>
      </c>
      <c r="R3165" t="s">
        <v>8333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7">
        <f t="shared" si="197"/>
        <v>37.591549295774648</v>
      </c>
      <c r="Q3166" t="s">
        <v>8332</v>
      </c>
      <c r="R3166" t="s">
        <v>8333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7">
        <f t="shared" si="197"/>
        <v>58.095238095238095</v>
      </c>
      <c r="Q3167" t="s">
        <v>8332</v>
      </c>
      <c r="R3167" t="s">
        <v>8333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161</v>
      </c>
      <c r="P3168" s="7">
        <f t="shared" si="197"/>
        <v>60.300892473118282</v>
      </c>
      <c r="Q3168" t="s">
        <v>8332</v>
      </c>
      <c r="R3168" t="s">
        <v>8333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117</v>
      </c>
      <c r="P3169" s="7">
        <f t="shared" si="197"/>
        <v>63.363636363636367</v>
      </c>
      <c r="Q3169" t="s">
        <v>8332</v>
      </c>
      <c r="R3169" t="s">
        <v>8333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125</v>
      </c>
      <c r="P3170" s="7">
        <f t="shared" si="197"/>
        <v>50.901639344262293</v>
      </c>
      <c r="Q3170" t="s">
        <v>8332</v>
      </c>
      <c r="R3170" t="s">
        <v>8333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104</v>
      </c>
      <c r="P3171" s="7">
        <f t="shared" si="197"/>
        <v>100.5</v>
      </c>
      <c r="Q3171" t="s">
        <v>8332</v>
      </c>
      <c r="R3171" t="s">
        <v>8333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113</v>
      </c>
      <c r="P3172" s="7">
        <f t="shared" si="197"/>
        <v>31.619718309859156</v>
      </c>
      <c r="Q3172" t="s">
        <v>8332</v>
      </c>
      <c r="R3172" t="s">
        <v>8333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7">
        <f t="shared" si="197"/>
        <v>65.102564102564102</v>
      </c>
      <c r="Q3173" t="s">
        <v>8332</v>
      </c>
      <c r="R3173" t="s">
        <v>8333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7">
        <f t="shared" si="197"/>
        <v>79.310344827586206</v>
      </c>
      <c r="Q3174" t="s">
        <v>8332</v>
      </c>
      <c r="R3174" t="s">
        <v>8333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7">
        <f t="shared" si="197"/>
        <v>139.18918918918919</v>
      </c>
      <c r="Q3175" t="s">
        <v>8332</v>
      </c>
      <c r="R3175" t="s">
        <v>8333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102</v>
      </c>
      <c r="P3176" s="7">
        <f t="shared" si="197"/>
        <v>131.91304347826087</v>
      </c>
      <c r="Q3176" t="s">
        <v>8332</v>
      </c>
      <c r="R3176" t="s">
        <v>8333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7">
        <f t="shared" si="197"/>
        <v>91.3</v>
      </c>
      <c r="Q3177" t="s">
        <v>8332</v>
      </c>
      <c r="R3177" t="s">
        <v>8333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7">
        <f t="shared" si="197"/>
        <v>39.672727272727272</v>
      </c>
      <c r="Q3178" t="s">
        <v>8332</v>
      </c>
      <c r="R3178" t="s">
        <v>8333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118</v>
      </c>
      <c r="P3179" s="7">
        <f t="shared" si="197"/>
        <v>57.549019607843135</v>
      </c>
      <c r="Q3179" t="s">
        <v>8332</v>
      </c>
      <c r="R3179" t="s">
        <v>8333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7">
        <f t="shared" si="197"/>
        <v>33.025641025641029</v>
      </c>
      <c r="Q3180" t="s">
        <v>8332</v>
      </c>
      <c r="R3180" t="s">
        <v>8333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115</v>
      </c>
      <c r="P3181" s="7">
        <f t="shared" si="197"/>
        <v>77.335806451612896</v>
      </c>
      <c r="Q3181" t="s">
        <v>8332</v>
      </c>
      <c r="R3181" t="s">
        <v>8333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7">
        <f t="shared" si="197"/>
        <v>31.933333333333334</v>
      </c>
      <c r="Q3182" t="s">
        <v>8332</v>
      </c>
      <c r="R3182" t="s">
        <v>8333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7">
        <f t="shared" si="197"/>
        <v>36.333333333333336</v>
      </c>
      <c r="Q3183" t="s">
        <v>8332</v>
      </c>
      <c r="R3183" t="s">
        <v>8333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7">
        <f t="shared" si="197"/>
        <v>46.768211920529801</v>
      </c>
      <c r="Q3184" t="s">
        <v>8332</v>
      </c>
      <c r="R3184" t="s">
        <v>8333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7">
        <f t="shared" si="197"/>
        <v>40.073529411764703</v>
      </c>
      <c r="Q3185" t="s">
        <v>8332</v>
      </c>
      <c r="R3185" t="s">
        <v>8333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108</v>
      </c>
      <c r="P3186" s="7">
        <f t="shared" si="197"/>
        <v>100.21739130434783</v>
      </c>
      <c r="Q3186" t="s">
        <v>8332</v>
      </c>
      <c r="R3186" t="s">
        <v>8333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7">
        <f t="shared" si="197"/>
        <v>41.666666666666664</v>
      </c>
      <c r="Q3187" t="s">
        <v>8332</v>
      </c>
      <c r="R3187" t="s">
        <v>8333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103</v>
      </c>
      <c r="P3188" s="7">
        <f t="shared" si="197"/>
        <v>46.714285714285715</v>
      </c>
      <c r="Q3188" t="s">
        <v>8332</v>
      </c>
      <c r="R3188" t="s">
        <v>8333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117</v>
      </c>
      <c r="P3189" s="7">
        <f t="shared" si="197"/>
        <v>71.491803278688522</v>
      </c>
      <c r="Q3189" t="s">
        <v>8332</v>
      </c>
      <c r="R3189" t="s">
        <v>8333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7">
        <f t="shared" si="197"/>
        <v>14.444444444444445</v>
      </c>
      <c r="Q3190" t="s">
        <v>8332</v>
      </c>
      <c r="R3190" t="s">
        <v>8358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13</v>
      </c>
      <c r="P3191" s="7">
        <f t="shared" si="197"/>
        <v>356.84210526315792</v>
      </c>
      <c r="Q3191" t="s">
        <v>8332</v>
      </c>
      <c r="R3191" t="s">
        <v>8358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7" t="e">
        <f t="shared" si="197"/>
        <v>#DIV/0!</v>
      </c>
      <c r="Q3192" t="s">
        <v>8332</v>
      </c>
      <c r="R3192" t="s">
        <v>8358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5</v>
      </c>
      <c r="P3193" s="7">
        <f t="shared" si="197"/>
        <v>37.75</v>
      </c>
      <c r="Q3193" t="s">
        <v>8332</v>
      </c>
      <c r="R3193" t="s">
        <v>8358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2</v>
      </c>
      <c r="P3194" s="7">
        <f t="shared" si="197"/>
        <v>12.75</v>
      </c>
      <c r="Q3194" t="s">
        <v>8332</v>
      </c>
      <c r="R3194" t="s">
        <v>8358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7">
        <f t="shared" si="197"/>
        <v>24.458333333333332</v>
      </c>
      <c r="Q3195" t="s">
        <v>8332</v>
      </c>
      <c r="R3195" t="s">
        <v>8358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7" t="e">
        <f t="shared" si="197"/>
        <v>#DIV/0!</v>
      </c>
      <c r="Q3196" t="s">
        <v>8332</v>
      </c>
      <c r="R3196" t="s">
        <v>8358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60</v>
      </c>
      <c r="P3197" s="7">
        <f t="shared" si="197"/>
        <v>53.07692307692308</v>
      </c>
      <c r="Q3197" t="s">
        <v>8332</v>
      </c>
      <c r="R3197" t="s">
        <v>8358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1</v>
      </c>
      <c r="P3198" s="7">
        <f t="shared" si="197"/>
        <v>300</v>
      </c>
      <c r="Q3198" t="s">
        <v>8332</v>
      </c>
      <c r="R3198" t="s">
        <v>8358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12</v>
      </c>
      <c r="P3199" s="7">
        <f t="shared" si="197"/>
        <v>286.25</v>
      </c>
      <c r="Q3199" t="s">
        <v>8332</v>
      </c>
      <c r="R3199" t="s">
        <v>8358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1</v>
      </c>
      <c r="P3200" s="7">
        <f t="shared" si="197"/>
        <v>36.666666666666664</v>
      </c>
      <c r="Q3200" t="s">
        <v>8332</v>
      </c>
      <c r="R3200" t="s">
        <v>8358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53</v>
      </c>
      <c r="P3201" s="7">
        <f t="shared" si="197"/>
        <v>49.20754716981132</v>
      </c>
      <c r="Q3201" t="s">
        <v>8332</v>
      </c>
      <c r="R3201" t="s">
        <v>8358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1</v>
      </c>
      <c r="P3202" s="7">
        <f t="shared" si="197"/>
        <v>1</v>
      </c>
      <c r="Q3202" t="s">
        <v>8332</v>
      </c>
      <c r="R3202" t="s">
        <v>8358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ROUNDUP(100*(E3203/D3203),0)</f>
        <v>2</v>
      </c>
      <c r="P3203" s="7">
        <f t="shared" ref="P3203:P3266" si="201">E3203/L3203</f>
        <v>12.5</v>
      </c>
      <c r="Q3203" t="s">
        <v>8332</v>
      </c>
      <c r="R3203" t="s">
        <v>8358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7">
        <f t="shared" si="201"/>
        <v>109.04</v>
      </c>
      <c r="Q3204" t="s">
        <v>8332</v>
      </c>
      <c r="R3204" t="s">
        <v>8358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7">
        <f t="shared" si="201"/>
        <v>41.666666666666664</v>
      </c>
      <c r="Q3205" t="s">
        <v>8332</v>
      </c>
      <c r="R3205" t="s">
        <v>8358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7" t="e">
        <f t="shared" si="201"/>
        <v>#DIV/0!</v>
      </c>
      <c r="Q3206" t="s">
        <v>8332</v>
      </c>
      <c r="R3206" t="s">
        <v>8358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4</v>
      </c>
      <c r="P3207" s="7">
        <f t="shared" si="201"/>
        <v>22.75</v>
      </c>
      <c r="Q3207" t="s">
        <v>8332</v>
      </c>
      <c r="R3207" t="s">
        <v>8358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7" t="e">
        <f t="shared" si="201"/>
        <v>#DIV/0!</v>
      </c>
      <c r="Q3208" t="s">
        <v>8332</v>
      </c>
      <c r="R3208" t="s">
        <v>8358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47</v>
      </c>
      <c r="P3209" s="7">
        <f t="shared" si="201"/>
        <v>70.833333333333329</v>
      </c>
      <c r="Q3209" t="s">
        <v>8332</v>
      </c>
      <c r="R3209" t="s">
        <v>8358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7">
        <f t="shared" si="201"/>
        <v>63.109756097560975</v>
      </c>
      <c r="Q3210" t="s">
        <v>8332</v>
      </c>
      <c r="R3210" t="s">
        <v>8333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120</v>
      </c>
      <c r="P3211" s="7">
        <f t="shared" si="201"/>
        <v>50.157964601769912</v>
      </c>
      <c r="Q3211" t="s">
        <v>8332</v>
      </c>
      <c r="R3211" t="s">
        <v>8333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7">
        <f t="shared" si="201"/>
        <v>62.883333333333333</v>
      </c>
      <c r="Q3212" t="s">
        <v>8332</v>
      </c>
      <c r="R3212" t="s">
        <v>8333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7">
        <f t="shared" si="201"/>
        <v>85.531055900621112</v>
      </c>
      <c r="Q3213" t="s">
        <v>8332</v>
      </c>
      <c r="R3213" t="s">
        <v>8333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127</v>
      </c>
      <c r="P3214" s="7">
        <f t="shared" si="201"/>
        <v>53.723404255319146</v>
      </c>
      <c r="Q3214" t="s">
        <v>8332</v>
      </c>
      <c r="R3214" t="s">
        <v>8333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101</v>
      </c>
      <c r="P3215" s="7">
        <f t="shared" si="201"/>
        <v>127.80851063829788</v>
      </c>
      <c r="Q3215" t="s">
        <v>8332</v>
      </c>
      <c r="R3215" t="s">
        <v>8333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103</v>
      </c>
      <c r="P3216" s="7">
        <f t="shared" si="201"/>
        <v>106.57391304347826</v>
      </c>
      <c r="Q3216" t="s">
        <v>8332</v>
      </c>
      <c r="R3216" t="s">
        <v>8333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101</v>
      </c>
      <c r="P3217" s="7">
        <f t="shared" si="201"/>
        <v>262.11194029850748</v>
      </c>
      <c r="Q3217" t="s">
        <v>8332</v>
      </c>
      <c r="R3217" t="s">
        <v>8333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101</v>
      </c>
      <c r="P3218" s="7">
        <f t="shared" si="201"/>
        <v>57.171428571428571</v>
      </c>
      <c r="Q3218" t="s">
        <v>8332</v>
      </c>
      <c r="R3218" t="s">
        <v>8333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117</v>
      </c>
      <c r="P3219" s="7">
        <f t="shared" si="201"/>
        <v>50.20192307692308</v>
      </c>
      <c r="Q3219" t="s">
        <v>8332</v>
      </c>
      <c r="R3219" t="s">
        <v>8333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103</v>
      </c>
      <c r="P3220" s="7">
        <f t="shared" si="201"/>
        <v>66.586956521739125</v>
      </c>
      <c r="Q3220" t="s">
        <v>8332</v>
      </c>
      <c r="R3220" t="s">
        <v>8333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101</v>
      </c>
      <c r="P3221" s="7">
        <f t="shared" si="201"/>
        <v>168.25210084033614</v>
      </c>
      <c r="Q3221" t="s">
        <v>8332</v>
      </c>
      <c r="R3221" t="s">
        <v>8333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7">
        <f t="shared" si="201"/>
        <v>256.37288135593218</v>
      </c>
      <c r="Q3222" t="s">
        <v>8332</v>
      </c>
      <c r="R3222" t="s">
        <v>8333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104</v>
      </c>
      <c r="P3223" s="7">
        <f t="shared" si="201"/>
        <v>36.610619469026545</v>
      </c>
      <c r="Q3223" t="s">
        <v>8332</v>
      </c>
      <c r="R3223" t="s">
        <v>8333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7">
        <f t="shared" si="201"/>
        <v>37.142857142857146</v>
      </c>
      <c r="Q3224" t="s">
        <v>8332</v>
      </c>
      <c r="R3224" t="s">
        <v>8333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7">
        <f t="shared" si="201"/>
        <v>45.878378378378379</v>
      </c>
      <c r="Q3225" t="s">
        <v>8332</v>
      </c>
      <c r="R3225" t="s">
        <v>8333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103</v>
      </c>
      <c r="P3226" s="7">
        <f t="shared" si="201"/>
        <v>141.71296296296296</v>
      </c>
      <c r="Q3226" t="s">
        <v>8332</v>
      </c>
      <c r="R3226" t="s">
        <v>8333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103</v>
      </c>
      <c r="P3227" s="7">
        <f t="shared" si="201"/>
        <v>52.487179487179489</v>
      </c>
      <c r="Q3227" t="s">
        <v>8332</v>
      </c>
      <c r="R3227" t="s">
        <v>8333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105</v>
      </c>
      <c r="P3228" s="7">
        <f t="shared" si="201"/>
        <v>59.523809523809526</v>
      </c>
      <c r="Q3228" t="s">
        <v>8332</v>
      </c>
      <c r="R3228" t="s">
        <v>8333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7">
        <f t="shared" si="201"/>
        <v>50</v>
      </c>
      <c r="Q3229" t="s">
        <v>8332</v>
      </c>
      <c r="R3229" t="s">
        <v>8333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103</v>
      </c>
      <c r="P3230" s="7">
        <f t="shared" si="201"/>
        <v>193.62162162162161</v>
      </c>
      <c r="Q3230" t="s">
        <v>8332</v>
      </c>
      <c r="R3230" t="s">
        <v>8333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7">
        <f t="shared" si="201"/>
        <v>106.79702970297029</v>
      </c>
      <c r="Q3231" t="s">
        <v>8332</v>
      </c>
      <c r="R3231" t="s">
        <v>8333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7">
        <f t="shared" si="201"/>
        <v>77.21621621621621</v>
      </c>
      <c r="Q3232" t="s">
        <v>8332</v>
      </c>
      <c r="R3232" t="s">
        <v>8333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7">
        <f t="shared" si="201"/>
        <v>57.5</v>
      </c>
      <c r="Q3233" t="s">
        <v>8332</v>
      </c>
      <c r="R3233" t="s">
        <v>8333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132</v>
      </c>
      <c r="P3234" s="7">
        <f t="shared" si="201"/>
        <v>50.46153846153846</v>
      </c>
      <c r="Q3234" t="s">
        <v>8332</v>
      </c>
      <c r="R3234" t="s">
        <v>8333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7">
        <f t="shared" si="201"/>
        <v>97.377049180327873</v>
      </c>
      <c r="Q3235" t="s">
        <v>8332</v>
      </c>
      <c r="R3235" t="s">
        <v>8333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101</v>
      </c>
      <c r="P3236" s="7">
        <f t="shared" si="201"/>
        <v>34.91921739130435</v>
      </c>
      <c r="Q3236" t="s">
        <v>8332</v>
      </c>
      <c r="R3236" t="s">
        <v>8333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104</v>
      </c>
      <c r="P3237" s="7">
        <f t="shared" si="201"/>
        <v>85.530386740331494</v>
      </c>
      <c r="Q3237" t="s">
        <v>8332</v>
      </c>
      <c r="R3237" t="s">
        <v>8333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7">
        <f t="shared" si="201"/>
        <v>182.90909090909091</v>
      </c>
      <c r="Q3238" t="s">
        <v>8332</v>
      </c>
      <c r="R3238" t="s">
        <v>8333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7">
        <f t="shared" si="201"/>
        <v>131.13620817843866</v>
      </c>
      <c r="Q3239" t="s">
        <v>8332</v>
      </c>
      <c r="R3239" t="s">
        <v>8333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113</v>
      </c>
      <c r="P3240" s="7">
        <f t="shared" si="201"/>
        <v>39.810126582278478</v>
      </c>
      <c r="Q3240" t="s">
        <v>8332</v>
      </c>
      <c r="R3240" t="s">
        <v>8333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7">
        <f t="shared" si="201"/>
        <v>59.701730769230764</v>
      </c>
      <c r="Q3241" t="s">
        <v>8332</v>
      </c>
      <c r="R3241" t="s">
        <v>8333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7">
        <f t="shared" si="201"/>
        <v>88.735294117647058</v>
      </c>
      <c r="Q3242" t="s">
        <v>8332</v>
      </c>
      <c r="R3242" t="s">
        <v>8333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116</v>
      </c>
      <c r="P3243" s="7">
        <f t="shared" si="201"/>
        <v>58.688622754491021</v>
      </c>
      <c r="Q3243" t="s">
        <v>8332</v>
      </c>
      <c r="R3243" t="s">
        <v>8333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128</v>
      </c>
      <c r="P3244" s="7">
        <f t="shared" si="201"/>
        <v>69.56513661202186</v>
      </c>
      <c r="Q3244" t="s">
        <v>8332</v>
      </c>
      <c r="R3244" t="s">
        <v>8333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7">
        <f t="shared" si="201"/>
        <v>115.87323943661971</v>
      </c>
      <c r="Q3245" t="s">
        <v>8332</v>
      </c>
      <c r="R3245" t="s">
        <v>8333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7">
        <f t="shared" si="201"/>
        <v>23.869565217391305</v>
      </c>
      <c r="Q3246" t="s">
        <v>8332</v>
      </c>
      <c r="R3246" t="s">
        <v>8333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105</v>
      </c>
      <c r="P3247" s="7">
        <f t="shared" si="201"/>
        <v>81.125925925925927</v>
      </c>
      <c r="Q3247" t="s">
        <v>8332</v>
      </c>
      <c r="R3247" t="s">
        <v>8333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112</v>
      </c>
      <c r="P3248" s="7">
        <f t="shared" si="201"/>
        <v>57.626943005181346</v>
      </c>
      <c r="Q3248" t="s">
        <v>8332</v>
      </c>
      <c r="R3248" t="s">
        <v>8333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7">
        <f t="shared" si="201"/>
        <v>46.429824561403507</v>
      </c>
      <c r="Q3249" t="s">
        <v>8332</v>
      </c>
      <c r="R3249" t="s">
        <v>8333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7">
        <f t="shared" si="201"/>
        <v>60.475000000000001</v>
      </c>
      <c r="Q3250" t="s">
        <v>8332</v>
      </c>
      <c r="R3250" t="s">
        <v>8333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7">
        <f t="shared" si="201"/>
        <v>65.579545454545453</v>
      </c>
      <c r="Q3251" t="s">
        <v>8332</v>
      </c>
      <c r="R3251" t="s">
        <v>8333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7">
        <f t="shared" si="201"/>
        <v>119.1924882629108</v>
      </c>
      <c r="Q3252" t="s">
        <v>8332</v>
      </c>
      <c r="R3252" t="s">
        <v>8333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7">
        <f t="shared" si="201"/>
        <v>83.05</v>
      </c>
      <c r="Q3253" t="s">
        <v>8332</v>
      </c>
      <c r="R3253" t="s">
        <v>8333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7">
        <f t="shared" si="201"/>
        <v>57.52</v>
      </c>
      <c r="Q3254" t="s">
        <v>8332</v>
      </c>
      <c r="R3254" t="s">
        <v>8333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7">
        <f t="shared" si="201"/>
        <v>177.08695652173913</v>
      </c>
      <c r="Q3255" t="s">
        <v>8332</v>
      </c>
      <c r="R3255" t="s">
        <v>8333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102</v>
      </c>
      <c r="P3256" s="7">
        <f t="shared" si="201"/>
        <v>70.771505376344081</v>
      </c>
      <c r="Q3256" t="s">
        <v>8332</v>
      </c>
      <c r="R3256" t="s">
        <v>8333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7">
        <f t="shared" si="201"/>
        <v>29.166666666666668</v>
      </c>
      <c r="Q3257" t="s">
        <v>8332</v>
      </c>
      <c r="R3257" t="s">
        <v>8333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129</v>
      </c>
      <c r="P3258" s="7">
        <f t="shared" si="201"/>
        <v>72.76136363636364</v>
      </c>
      <c r="Q3258" t="s">
        <v>8332</v>
      </c>
      <c r="R3258" t="s">
        <v>8333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107</v>
      </c>
      <c r="P3259" s="7">
        <f t="shared" si="201"/>
        <v>51.853414634146333</v>
      </c>
      <c r="Q3259" t="s">
        <v>8332</v>
      </c>
      <c r="R3259" t="s">
        <v>8333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106</v>
      </c>
      <c r="P3260" s="7">
        <f t="shared" si="201"/>
        <v>98.2</v>
      </c>
      <c r="Q3260" t="s">
        <v>8332</v>
      </c>
      <c r="R3260" t="s">
        <v>8333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107</v>
      </c>
      <c r="P3261" s="7">
        <f t="shared" si="201"/>
        <v>251.7381443298969</v>
      </c>
      <c r="Q3261" t="s">
        <v>8332</v>
      </c>
      <c r="R3261" t="s">
        <v>8333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110</v>
      </c>
      <c r="P3262" s="7">
        <f t="shared" si="201"/>
        <v>74.821917808219183</v>
      </c>
      <c r="Q3262" t="s">
        <v>8332</v>
      </c>
      <c r="R3262" t="s">
        <v>8333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101</v>
      </c>
      <c r="P3263" s="7">
        <f t="shared" si="201"/>
        <v>67.65306122448979</v>
      </c>
      <c r="Q3263" t="s">
        <v>8332</v>
      </c>
      <c r="R3263" t="s">
        <v>8333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104</v>
      </c>
      <c r="P3264" s="7">
        <f t="shared" si="201"/>
        <v>93.81343283582089</v>
      </c>
      <c r="Q3264" t="s">
        <v>8332</v>
      </c>
      <c r="R3264" t="s">
        <v>8333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113</v>
      </c>
      <c r="P3265" s="7">
        <f t="shared" si="201"/>
        <v>41.237647058823526</v>
      </c>
      <c r="Q3265" t="s">
        <v>8332</v>
      </c>
      <c r="R3265" t="s">
        <v>8333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7">
        <f t="shared" si="201"/>
        <v>52.551020408163268</v>
      </c>
      <c r="Q3266" t="s">
        <v>8332</v>
      </c>
      <c r="R3266" t="s">
        <v>8333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ROUNDUP(100*(E3267/D3267),0)</f>
        <v>164</v>
      </c>
      <c r="P3267" s="7">
        <f t="shared" ref="P3267:P3330" si="205">E3267/L3267</f>
        <v>70.285714285714292</v>
      </c>
      <c r="Q3267" t="s">
        <v>8332</v>
      </c>
      <c r="R3267" t="s">
        <v>8333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132</v>
      </c>
      <c r="P3268" s="7">
        <f t="shared" si="205"/>
        <v>48.325153374233132</v>
      </c>
      <c r="Q3268" t="s">
        <v>8332</v>
      </c>
      <c r="R3268" t="s">
        <v>8333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103</v>
      </c>
      <c r="P3269" s="7">
        <f t="shared" si="205"/>
        <v>53.177083333333336</v>
      </c>
      <c r="Q3269" t="s">
        <v>8332</v>
      </c>
      <c r="R3269" t="s">
        <v>8333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7">
        <f t="shared" si="205"/>
        <v>60.952380952380949</v>
      </c>
      <c r="Q3270" t="s">
        <v>8332</v>
      </c>
      <c r="R3270" t="s">
        <v>8333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7">
        <f t="shared" si="205"/>
        <v>116</v>
      </c>
      <c r="Q3271" t="s">
        <v>8332</v>
      </c>
      <c r="R3271" t="s">
        <v>8333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7">
        <f t="shared" si="205"/>
        <v>61</v>
      </c>
      <c r="Q3272" t="s">
        <v>8332</v>
      </c>
      <c r="R3272" t="s">
        <v>8333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7">
        <f t="shared" si="205"/>
        <v>38.235294117647058</v>
      </c>
      <c r="Q3273" t="s">
        <v>8332</v>
      </c>
      <c r="R3273" t="s">
        <v>8333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155</v>
      </c>
      <c r="P3274" s="7">
        <f t="shared" si="205"/>
        <v>106.50344827586207</v>
      </c>
      <c r="Q3274" t="s">
        <v>8332</v>
      </c>
      <c r="R3274" t="s">
        <v>8333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108</v>
      </c>
      <c r="P3275" s="7">
        <f t="shared" si="205"/>
        <v>204.57142857142858</v>
      </c>
      <c r="Q3275" t="s">
        <v>8332</v>
      </c>
      <c r="R3275" t="s">
        <v>8333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102</v>
      </c>
      <c r="P3276" s="7">
        <f t="shared" si="205"/>
        <v>54.912587412587413</v>
      </c>
      <c r="Q3276" t="s">
        <v>8332</v>
      </c>
      <c r="R3276" t="s">
        <v>8333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101</v>
      </c>
      <c r="P3277" s="7">
        <f t="shared" si="205"/>
        <v>150.41666666666666</v>
      </c>
      <c r="Q3277" t="s">
        <v>8332</v>
      </c>
      <c r="R3277" t="s">
        <v>8333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7">
        <f t="shared" si="205"/>
        <v>52.58</v>
      </c>
      <c r="Q3278" t="s">
        <v>8332</v>
      </c>
      <c r="R3278" t="s">
        <v>8333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7">
        <f t="shared" si="205"/>
        <v>54.3</v>
      </c>
      <c r="Q3279" t="s">
        <v>8332</v>
      </c>
      <c r="R3279" t="s">
        <v>8333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104</v>
      </c>
      <c r="P3280" s="7">
        <f t="shared" si="205"/>
        <v>76.029411764705884</v>
      </c>
      <c r="Q3280" t="s">
        <v>8332</v>
      </c>
      <c r="R3280" t="s">
        <v>8333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115</v>
      </c>
      <c r="P3281" s="7">
        <f t="shared" si="205"/>
        <v>105.2063492063492</v>
      </c>
      <c r="Q3281" t="s">
        <v>8332</v>
      </c>
      <c r="R3281" t="s">
        <v>8333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7">
        <f t="shared" si="205"/>
        <v>68.666666666666671</v>
      </c>
      <c r="Q3282" t="s">
        <v>8332</v>
      </c>
      <c r="R3282" t="s">
        <v>8333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7">
        <f t="shared" si="205"/>
        <v>129.36170212765958</v>
      </c>
      <c r="Q3283" t="s">
        <v>8332</v>
      </c>
      <c r="R3283" t="s">
        <v>8333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7">
        <f t="shared" si="205"/>
        <v>134.26371308016877</v>
      </c>
      <c r="Q3284" t="s">
        <v>8332</v>
      </c>
      <c r="R3284" t="s">
        <v>8333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7">
        <f t="shared" si="205"/>
        <v>17.829787234042552</v>
      </c>
      <c r="Q3285" t="s">
        <v>8332</v>
      </c>
      <c r="R3285" t="s">
        <v>8333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7">
        <f t="shared" si="205"/>
        <v>203.2</v>
      </c>
      <c r="Q3286" t="s">
        <v>8332</v>
      </c>
      <c r="R3286" t="s">
        <v>8333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113</v>
      </c>
      <c r="P3287" s="7">
        <f t="shared" si="205"/>
        <v>69.18518518518519</v>
      </c>
      <c r="Q3287" t="s">
        <v>8332</v>
      </c>
      <c r="R3287" t="s">
        <v>8333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7">
        <f t="shared" si="205"/>
        <v>125.12295081967213</v>
      </c>
      <c r="Q3288" t="s">
        <v>8332</v>
      </c>
      <c r="R3288" t="s">
        <v>8333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7">
        <f t="shared" si="205"/>
        <v>73.529411764705884</v>
      </c>
      <c r="Q3289" t="s">
        <v>8332</v>
      </c>
      <c r="R3289" t="s">
        <v>8333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101</v>
      </c>
      <c r="P3290" s="7">
        <f t="shared" si="205"/>
        <v>48.437149758454105</v>
      </c>
      <c r="Q3290" t="s">
        <v>8332</v>
      </c>
      <c r="R3290" t="s">
        <v>8333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134</v>
      </c>
      <c r="P3291" s="7">
        <f t="shared" si="205"/>
        <v>26.608400000000003</v>
      </c>
      <c r="Q3291" t="s">
        <v>8332</v>
      </c>
      <c r="R3291" t="s">
        <v>8333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122</v>
      </c>
      <c r="P3292" s="7">
        <f t="shared" si="205"/>
        <v>33.666666666666664</v>
      </c>
      <c r="Q3292" t="s">
        <v>8332</v>
      </c>
      <c r="R3292" t="s">
        <v>8333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7">
        <f t="shared" si="205"/>
        <v>40.714285714285715</v>
      </c>
      <c r="Q3293" t="s">
        <v>8332</v>
      </c>
      <c r="R3293" t="s">
        <v>8333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287</v>
      </c>
      <c r="P3294" s="7">
        <f t="shared" si="205"/>
        <v>19.266666666666666</v>
      </c>
      <c r="Q3294" t="s">
        <v>8332</v>
      </c>
      <c r="R3294" t="s">
        <v>8333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171</v>
      </c>
      <c r="P3295" s="7">
        <f t="shared" si="205"/>
        <v>84.285714285714292</v>
      </c>
      <c r="Q3295" t="s">
        <v>8332</v>
      </c>
      <c r="R3295" t="s">
        <v>8333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119</v>
      </c>
      <c r="P3296" s="7">
        <f t="shared" si="205"/>
        <v>29.583333333333332</v>
      </c>
      <c r="Q3296" t="s">
        <v>8332</v>
      </c>
      <c r="R3296" t="s">
        <v>8333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7">
        <f t="shared" si="205"/>
        <v>26.667037037037037</v>
      </c>
      <c r="Q3297" t="s">
        <v>8332</v>
      </c>
      <c r="R3297" t="s">
        <v>8333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145</v>
      </c>
      <c r="P3298" s="7">
        <f t="shared" si="205"/>
        <v>45.978723404255319</v>
      </c>
      <c r="Q3298" t="s">
        <v>8332</v>
      </c>
      <c r="R3298" t="s">
        <v>8333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101</v>
      </c>
      <c r="P3299" s="7">
        <f t="shared" si="205"/>
        <v>125.09090909090909</v>
      </c>
      <c r="Q3299" t="s">
        <v>8332</v>
      </c>
      <c r="R3299" t="s">
        <v>8333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7">
        <f t="shared" si="205"/>
        <v>141.29166666666666</v>
      </c>
      <c r="Q3300" t="s">
        <v>8332</v>
      </c>
      <c r="R3300" t="s">
        <v>8333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117</v>
      </c>
      <c r="P3301" s="7">
        <f t="shared" si="205"/>
        <v>55.333333333333336</v>
      </c>
      <c r="Q3301" t="s">
        <v>8332</v>
      </c>
      <c r="R3301" t="s">
        <v>8333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137</v>
      </c>
      <c r="P3302" s="7">
        <f t="shared" si="205"/>
        <v>46.420454545454547</v>
      </c>
      <c r="Q3302" t="s">
        <v>8332</v>
      </c>
      <c r="R3302" t="s">
        <v>8333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134</v>
      </c>
      <c r="P3303" s="7">
        <f t="shared" si="205"/>
        <v>57.2</v>
      </c>
      <c r="Q3303" t="s">
        <v>8332</v>
      </c>
      <c r="R3303" t="s">
        <v>8333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104</v>
      </c>
      <c r="P3304" s="7">
        <f t="shared" si="205"/>
        <v>173.7</v>
      </c>
      <c r="Q3304" t="s">
        <v>8332</v>
      </c>
      <c r="R3304" t="s">
        <v>8333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7">
        <f t="shared" si="205"/>
        <v>59.6</v>
      </c>
      <c r="Q3305" t="s">
        <v>8332</v>
      </c>
      <c r="R3305" t="s">
        <v>8333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7">
        <f t="shared" si="205"/>
        <v>89.585714285714289</v>
      </c>
      <c r="Q3306" t="s">
        <v>8332</v>
      </c>
      <c r="R3306" t="s">
        <v>8333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103</v>
      </c>
      <c r="P3307" s="7">
        <f t="shared" si="205"/>
        <v>204.05</v>
      </c>
      <c r="Q3307" t="s">
        <v>8332</v>
      </c>
      <c r="R3307" t="s">
        <v>8333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176</v>
      </c>
      <c r="P3308" s="7">
        <f t="shared" si="205"/>
        <v>48.703703703703702</v>
      </c>
      <c r="Q3308" t="s">
        <v>8332</v>
      </c>
      <c r="R3308" t="s">
        <v>8333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7">
        <f t="shared" si="205"/>
        <v>53.339999999999996</v>
      </c>
      <c r="Q3309" t="s">
        <v>8332</v>
      </c>
      <c r="R3309" t="s">
        <v>8333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123</v>
      </c>
      <c r="P3310" s="7">
        <f t="shared" si="205"/>
        <v>75.087719298245617</v>
      </c>
      <c r="Q3310" t="s">
        <v>8332</v>
      </c>
      <c r="R3310" t="s">
        <v>8333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160</v>
      </c>
      <c r="P3311" s="7">
        <f t="shared" si="205"/>
        <v>18</v>
      </c>
      <c r="Q3311" t="s">
        <v>8332</v>
      </c>
      <c r="R3311" t="s">
        <v>8333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101</v>
      </c>
      <c r="P3312" s="7">
        <f t="shared" si="205"/>
        <v>209.83870967741936</v>
      </c>
      <c r="Q3312" t="s">
        <v>8332</v>
      </c>
      <c r="R3312" t="s">
        <v>8333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7">
        <f t="shared" si="205"/>
        <v>61.022222222222226</v>
      </c>
      <c r="Q3313" t="s">
        <v>8332</v>
      </c>
      <c r="R3313" t="s">
        <v>8333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101</v>
      </c>
      <c r="P3314" s="7">
        <f t="shared" si="205"/>
        <v>61</v>
      </c>
      <c r="Q3314" t="s">
        <v>8332</v>
      </c>
      <c r="R3314" t="s">
        <v>8333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117</v>
      </c>
      <c r="P3315" s="7">
        <f t="shared" si="205"/>
        <v>80.034482758620683</v>
      </c>
      <c r="Q3315" t="s">
        <v>8332</v>
      </c>
      <c r="R3315" t="s">
        <v>8333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7">
        <f t="shared" si="205"/>
        <v>29.068965517241381</v>
      </c>
      <c r="Q3316" t="s">
        <v>8332</v>
      </c>
      <c r="R3316" t="s">
        <v>8333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7">
        <f t="shared" si="205"/>
        <v>49.438202247191015</v>
      </c>
      <c r="Q3317" t="s">
        <v>8332</v>
      </c>
      <c r="R3317" t="s">
        <v>8333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101</v>
      </c>
      <c r="P3318" s="7">
        <f t="shared" si="205"/>
        <v>93.977440000000001</v>
      </c>
      <c r="Q3318" t="s">
        <v>8332</v>
      </c>
      <c r="R3318" t="s">
        <v>8333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107</v>
      </c>
      <c r="P3319" s="7">
        <f t="shared" si="205"/>
        <v>61.944444444444443</v>
      </c>
      <c r="Q3319" t="s">
        <v>8332</v>
      </c>
      <c r="R3319" t="s">
        <v>8333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7">
        <f t="shared" si="205"/>
        <v>78.5</v>
      </c>
      <c r="Q3320" t="s">
        <v>8332</v>
      </c>
      <c r="R3320" t="s">
        <v>8333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7">
        <f t="shared" si="205"/>
        <v>33.75</v>
      </c>
      <c r="Q3321" t="s">
        <v>8332</v>
      </c>
      <c r="R3321" t="s">
        <v>8333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7">
        <f t="shared" si="205"/>
        <v>66.44736842105263</v>
      </c>
      <c r="Q3322" t="s">
        <v>8332</v>
      </c>
      <c r="R3322" t="s">
        <v>8333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108</v>
      </c>
      <c r="P3323" s="7">
        <f t="shared" si="205"/>
        <v>35.799999999999997</v>
      </c>
      <c r="Q3323" t="s">
        <v>8332</v>
      </c>
      <c r="R3323" t="s">
        <v>8333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7">
        <f t="shared" si="205"/>
        <v>145.65217391304347</v>
      </c>
      <c r="Q3324" t="s">
        <v>8332</v>
      </c>
      <c r="R3324" t="s">
        <v>8333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7">
        <f t="shared" si="205"/>
        <v>25.693877551020407</v>
      </c>
      <c r="Q3325" t="s">
        <v>8332</v>
      </c>
      <c r="R3325" t="s">
        <v>8333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7">
        <f t="shared" si="205"/>
        <v>152.5</v>
      </c>
      <c r="Q3326" t="s">
        <v>8332</v>
      </c>
      <c r="R3326" t="s">
        <v>8333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7">
        <f t="shared" si="205"/>
        <v>30</v>
      </c>
      <c r="Q3327" t="s">
        <v>8332</v>
      </c>
      <c r="R3327" t="s">
        <v>8333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102</v>
      </c>
      <c r="P3328" s="7">
        <f t="shared" si="205"/>
        <v>142.28070175438597</v>
      </c>
      <c r="Q3328" t="s">
        <v>8332</v>
      </c>
      <c r="R3328" t="s">
        <v>8333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102</v>
      </c>
      <c r="P3329" s="7">
        <f t="shared" si="205"/>
        <v>24.545454545454547</v>
      </c>
      <c r="Q3329" t="s">
        <v>8332</v>
      </c>
      <c r="R3329" t="s">
        <v>8333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147</v>
      </c>
      <c r="P3330" s="7">
        <f t="shared" si="205"/>
        <v>292.77777777777777</v>
      </c>
      <c r="Q3330" t="s">
        <v>8332</v>
      </c>
      <c r="R3330" t="s">
        <v>8333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ROUNDUP(100*(E3331/D3331),0)</f>
        <v>117</v>
      </c>
      <c r="P3331" s="7">
        <f t="shared" ref="P3331:P3394" si="209">E3331/L3331</f>
        <v>44.92307692307692</v>
      </c>
      <c r="Q3331" t="s">
        <v>8332</v>
      </c>
      <c r="R3331" t="s">
        <v>8333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107</v>
      </c>
      <c r="P3332" s="7">
        <f t="shared" si="209"/>
        <v>23.10144927536232</v>
      </c>
      <c r="Q3332" t="s">
        <v>8332</v>
      </c>
      <c r="R3332" t="s">
        <v>8333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7">
        <f t="shared" si="209"/>
        <v>80.400000000000006</v>
      </c>
      <c r="Q3333" t="s">
        <v>8332</v>
      </c>
      <c r="R3333" t="s">
        <v>8333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7">
        <f t="shared" si="209"/>
        <v>72.289156626506028</v>
      </c>
      <c r="Q3334" t="s">
        <v>8332</v>
      </c>
      <c r="R3334" t="s">
        <v>8333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7">
        <f t="shared" si="209"/>
        <v>32.972972972972975</v>
      </c>
      <c r="Q3335" t="s">
        <v>8332</v>
      </c>
      <c r="R3335" t="s">
        <v>8333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7">
        <f t="shared" si="209"/>
        <v>116.65217391304348</v>
      </c>
      <c r="Q3336" t="s">
        <v>8332</v>
      </c>
      <c r="R3336" t="s">
        <v>8333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101</v>
      </c>
      <c r="P3337" s="7">
        <f t="shared" si="209"/>
        <v>79.61904761904762</v>
      </c>
      <c r="Q3337" t="s">
        <v>8332</v>
      </c>
      <c r="R3337" t="s">
        <v>8333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7">
        <f t="shared" si="209"/>
        <v>27.777777777777779</v>
      </c>
      <c r="Q3338" t="s">
        <v>8332</v>
      </c>
      <c r="R3338" t="s">
        <v>8333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111</v>
      </c>
      <c r="P3339" s="7">
        <f t="shared" si="209"/>
        <v>81.029411764705884</v>
      </c>
      <c r="Q3339" t="s">
        <v>8332</v>
      </c>
      <c r="R3339" t="s">
        <v>8333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103</v>
      </c>
      <c r="P3340" s="7">
        <f t="shared" si="209"/>
        <v>136.84821428571428</v>
      </c>
      <c r="Q3340" t="s">
        <v>8332</v>
      </c>
      <c r="R3340" t="s">
        <v>8333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105</v>
      </c>
      <c r="P3341" s="7">
        <f t="shared" si="209"/>
        <v>177.61702127659575</v>
      </c>
      <c r="Q3341" t="s">
        <v>8332</v>
      </c>
      <c r="R3341" t="s">
        <v>8333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139</v>
      </c>
      <c r="P3342" s="7">
        <f t="shared" si="209"/>
        <v>109.07894736842105</v>
      </c>
      <c r="Q3342" t="s">
        <v>8332</v>
      </c>
      <c r="R3342" t="s">
        <v>8333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7">
        <f t="shared" si="209"/>
        <v>119.64285714285714</v>
      </c>
      <c r="Q3343" t="s">
        <v>8332</v>
      </c>
      <c r="R3343" t="s">
        <v>8333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7">
        <f t="shared" si="209"/>
        <v>78.205128205128204</v>
      </c>
      <c r="Q3344" t="s">
        <v>8332</v>
      </c>
      <c r="R3344" t="s">
        <v>8333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172</v>
      </c>
      <c r="P3345" s="7">
        <f t="shared" si="209"/>
        <v>52.173913043478258</v>
      </c>
      <c r="Q3345" t="s">
        <v>8332</v>
      </c>
      <c r="R3345" t="s">
        <v>8333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102</v>
      </c>
      <c r="P3346" s="7">
        <f t="shared" si="209"/>
        <v>114.125</v>
      </c>
      <c r="Q3346" t="s">
        <v>8332</v>
      </c>
      <c r="R3346" t="s">
        <v>8333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7">
        <f t="shared" si="209"/>
        <v>50</v>
      </c>
      <c r="Q3347" t="s">
        <v>8332</v>
      </c>
      <c r="R3347" t="s">
        <v>8333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7">
        <f t="shared" si="209"/>
        <v>91.666666666666671</v>
      </c>
      <c r="Q3348" t="s">
        <v>8332</v>
      </c>
      <c r="R3348" t="s">
        <v>8333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120</v>
      </c>
      <c r="P3349" s="7">
        <f t="shared" si="209"/>
        <v>108.59090909090909</v>
      </c>
      <c r="Q3349" t="s">
        <v>8332</v>
      </c>
      <c r="R3349" t="s">
        <v>8333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101</v>
      </c>
      <c r="P3350" s="7">
        <f t="shared" si="209"/>
        <v>69.822784810126578</v>
      </c>
      <c r="Q3350" t="s">
        <v>8332</v>
      </c>
      <c r="R3350" t="s">
        <v>8333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154</v>
      </c>
      <c r="P3351" s="7">
        <f t="shared" si="209"/>
        <v>109.57142857142857</v>
      </c>
      <c r="Q3351" t="s">
        <v>8332</v>
      </c>
      <c r="R3351" t="s">
        <v>8333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105</v>
      </c>
      <c r="P3352" s="7">
        <f t="shared" si="209"/>
        <v>71.666666666666671</v>
      </c>
      <c r="Q3352" t="s">
        <v>8332</v>
      </c>
      <c r="R3352" t="s">
        <v>8333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102</v>
      </c>
      <c r="P3353" s="7">
        <f t="shared" si="209"/>
        <v>93.611111111111114</v>
      </c>
      <c r="Q3353" t="s">
        <v>8332</v>
      </c>
      <c r="R3353" t="s">
        <v>8333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7">
        <f t="shared" si="209"/>
        <v>76.8</v>
      </c>
      <c r="Q3354" t="s">
        <v>8332</v>
      </c>
      <c r="R3354" t="s">
        <v>8333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7">
        <f t="shared" si="209"/>
        <v>35.795454545454547</v>
      </c>
      <c r="Q3355" t="s">
        <v>8332</v>
      </c>
      <c r="R3355" t="s">
        <v>8333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7">
        <f t="shared" si="209"/>
        <v>55.6</v>
      </c>
      <c r="Q3356" t="s">
        <v>8332</v>
      </c>
      <c r="R3356" t="s">
        <v>8333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127</v>
      </c>
      <c r="P3357" s="7">
        <f t="shared" si="209"/>
        <v>147.33333333333334</v>
      </c>
      <c r="Q3357" t="s">
        <v>8332</v>
      </c>
      <c r="R3357" t="s">
        <v>8333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102</v>
      </c>
      <c r="P3358" s="7">
        <f t="shared" si="209"/>
        <v>56.333333333333336</v>
      </c>
      <c r="Q3358" t="s">
        <v>8332</v>
      </c>
      <c r="R3358" t="s">
        <v>8333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7">
        <f t="shared" si="209"/>
        <v>96.19047619047619</v>
      </c>
      <c r="Q3359" t="s">
        <v>8332</v>
      </c>
      <c r="R3359" t="s">
        <v>8333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7">
        <f t="shared" si="209"/>
        <v>63.574074074074076</v>
      </c>
      <c r="Q3360" t="s">
        <v>8332</v>
      </c>
      <c r="R3360" t="s">
        <v>8333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107</v>
      </c>
      <c r="P3361" s="7">
        <f t="shared" si="209"/>
        <v>184.78260869565219</v>
      </c>
      <c r="Q3361" t="s">
        <v>8332</v>
      </c>
      <c r="R3361" t="s">
        <v>8333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102</v>
      </c>
      <c r="P3362" s="7">
        <f t="shared" si="209"/>
        <v>126.72222222222223</v>
      </c>
      <c r="Q3362" t="s">
        <v>8332</v>
      </c>
      <c r="R3362" t="s">
        <v>8333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114</v>
      </c>
      <c r="P3363" s="7">
        <f t="shared" si="209"/>
        <v>83.42647058823529</v>
      </c>
      <c r="Q3363" t="s">
        <v>8332</v>
      </c>
      <c r="R3363" t="s">
        <v>8333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7">
        <f t="shared" si="209"/>
        <v>54.5</v>
      </c>
      <c r="Q3364" t="s">
        <v>8332</v>
      </c>
      <c r="R3364" t="s">
        <v>8333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102</v>
      </c>
      <c r="P3365" s="7">
        <f t="shared" si="209"/>
        <v>302.30769230769232</v>
      </c>
      <c r="Q3365" t="s">
        <v>8332</v>
      </c>
      <c r="R3365" t="s">
        <v>8333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7">
        <f t="shared" si="209"/>
        <v>44.138888888888886</v>
      </c>
      <c r="Q3366" t="s">
        <v>8332</v>
      </c>
      <c r="R3366" t="s">
        <v>8333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7">
        <f t="shared" si="209"/>
        <v>866.66666666666663</v>
      </c>
      <c r="Q3367" t="s">
        <v>8332</v>
      </c>
      <c r="R3367" t="s">
        <v>8333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7">
        <f t="shared" si="209"/>
        <v>61.388888888888886</v>
      </c>
      <c r="Q3368" t="s">
        <v>8332</v>
      </c>
      <c r="R3368" t="s">
        <v>8333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7">
        <f t="shared" si="209"/>
        <v>29.666666666666668</v>
      </c>
      <c r="Q3369" t="s">
        <v>8332</v>
      </c>
      <c r="R3369" t="s">
        <v>8333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7">
        <f t="shared" si="209"/>
        <v>45.478260869565219</v>
      </c>
      <c r="Q3370" t="s">
        <v>8332</v>
      </c>
      <c r="R3370" t="s">
        <v>8333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7">
        <f t="shared" si="209"/>
        <v>96.203703703703709</v>
      </c>
      <c r="Q3371" t="s">
        <v>8332</v>
      </c>
      <c r="R3371" t="s">
        <v>8333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7">
        <f t="shared" si="209"/>
        <v>67.92307692307692</v>
      </c>
      <c r="Q3372" t="s">
        <v>8332</v>
      </c>
      <c r="R3372" t="s">
        <v>8333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7">
        <f t="shared" si="209"/>
        <v>30.777777777777779</v>
      </c>
      <c r="Q3373" t="s">
        <v>8332</v>
      </c>
      <c r="R3373" t="s">
        <v>8333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7">
        <f t="shared" si="209"/>
        <v>38.333333333333336</v>
      </c>
      <c r="Q3374" t="s">
        <v>8332</v>
      </c>
      <c r="R3374" t="s">
        <v>8333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101</v>
      </c>
      <c r="P3375" s="7">
        <f t="shared" si="209"/>
        <v>66.833333333333329</v>
      </c>
      <c r="Q3375" t="s">
        <v>8332</v>
      </c>
      <c r="R3375" t="s">
        <v>8333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7">
        <f t="shared" si="209"/>
        <v>71.730769230769226</v>
      </c>
      <c r="Q3376" t="s">
        <v>8332</v>
      </c>
      <c r="R3376" t="s">
        <v>8333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7">
        <f t="shared" si="209"/>
        <v>176.47058823529412</v>
      </c>
      <c r="Q3377" t="s">
        <v>8332</v>
      </c>
      <c r="R3377" t="s">
        <v>8333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101</v>
      </c>
      <c r="P3378" s="7">
        <f t="shared" si="209"/>
        <v>421.10526315789474</v>
      </c>
      <c r="Q3378" t="s">
        <v>8332</v>
      </c>
      <c r="R3378" t="s">
        <v>8333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102</v>
      </c>
      <c r="P3379" s="7">
        <f t="shared" si="209"/>
        <v>104.98701298701299</v>
      </c>
      <c r="Q3379" t="s">
        <v>8332</v>
      </c>
      <c r="R3379" t="s">
        <v>8333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7">
        <f t="shared" si="209"/>
        <v>28.19047619047619</v>
      </c>
      <c r="Q3380" t="s">
        <v>8332</v>
      </c>
      <c r="R3380" t="s">
        <v>8333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7">
        <f t="shared" si="209"/>
        <v>54.55263157894737</v>
      </c>
      <c r="Q3381" t="s">
        <v>8332</v>
      </c>
      <c r="R3381" t="s">
        <v>8333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105</v>
      </c>
      <c r="P3382" s="7">
        <f t="shared" si="209"/>
        <v>111.89285714285714</v>
      </c>
      <c r="Q3382" t="s">
        <v>8332</v>
      </c>
      <c r="R3382" t="s">
        <v>8333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103</v>
      </c>
      <c r="P3383" s="7">
        <f t="shared" si="209"/>
        <v>85.208333333333329</v>
      </c>
      <c r="Q3383" t="s">
        <v>8332</v>
      </c>
      <c r="R3383" t="s">
        <v>8333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7">
        <f t="shared" si="209"/>
        <v>76.652173913043484</v>
      </c>
      <c r="Q3384" t="s">
        <v>8332</v>
      </c>
      <c r="R3384" t="s">
        <v>8333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7">
        <f t="shared" si="209"/>
        <v>65.166666666666671</v>
      </c>
      <c r="Q3385" t="s">
        <v>8332</v>
      </c>
      <c r="R3385" t="s">
        <v>8333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101</v>
      </c>
      <c r="P3386" s="7">
        <f t="shared" si="209"/>
        <v>93.760312499999998</v>
      </c>
      <c r="Q3386" t="s">
        <v>8332</v>
      </c>
      <c r="R3386" t="s">
        <v>8333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7">
        <f t="shared" si="209"/>
        <v>133.33333333333334</v>
      </c>
      <c r="Q3387" t="s">
        <v>8332</v>
      </c>
      <c r="R3387" t="s">
        <v>8333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7">
        <f t="shared" si="209"/>
        <v>51.219512195121951</v>
      </c>
      <c r="Q3388" t="s">
        <v>8332</v>
      </c>
      <c r="R3388" t="s">
        <v>8333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7">
        <f t="shared" si="209"/>
        <v>100.17142857142858</v>
      </c>
      <c r="Q3389" t="s">
        <v>8332</v>
      </c>
      <c r="R3389" t="s">
        <v>8333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7">
        <f t="shared" si="209"/>
        <v>34.6</v>
      </c>
      <c r="Q3390" t="s">
        <v>8332</v>
      </c>
      <c r="R3390" t="s">
        <v>8333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7">
        <f t="shared" si="209"/>
        <v>184.67741935483872</v>
      </c>
      <c r="Q3391" t="s">
        <v>8332</v>
      </c>
      <c r="R3391" t="s">
        <v>8333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103</v>
      </c>
      <c r="P3392" s="7">
        <f t="shared" si="209"/>
        <v>69.818181818181813</v>
      </c>
      <c r="Q3392" t="s">
        <v>8332</v>
      </c>
      <c r="R3392" t="s">
        <v>8333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7">
        <f t="shared" si="209"/>
        <v>61.944444444444443</v>
      </c>
      <c r="Q3393" t="s">
        <v>8332</v>
      </c>
      <c r="R3393" t="s">
        <v>8333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7">
        <f t="shared" si="209"/>
        <v>41.666666666666664</v>
      </c>
      <c r="Q3394" t="s">
        <v>8332</v>
      </c>
      <c r="R3394" t="s">
        <v>8333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ROUNDUP(100*(E3395/D3395),0)</f>
        <v>106</v>
      </c>
      <c r="P3395" s="7">
        <f t="shared" ref="P3395:P3458" si="213">E3395/L3395</f>
        <v>36.06818181818182</v>
      </c>
      <c r="Q3395" t="s">
        <v>8332</v>
      </c>
      <c r="R3395" t="s">
        <v>8333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143</v>
      </c>
      <c r="P3396" s="7">
        <f t="shared" si="213"/>
        <v>29</v>
      </c>
      <c r="Q3396" t="s">
        <v>8332</v>
      </c>
      <c r="R3396" t="s">
        <v>8333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7">
        <f t="shared" si="213"/>
        <v>24.210526315789473</v>
      </c>
      <c r="Q3397" t="s">
        <v>8332</v>
      </c>
      <c r="R3397" t="s">
        <v>8333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105</v>
      </c>
      <c r="P3398" s="7">
        <f t="shared" si="213"/>
        <v>55.892857142857146</v>
      </c>
      <c r="Q3398" t="s">
        <v>8332</v>
      </c>
      <c r="R3398" t="s">
        <v>8333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7">
        <f t="shared" si="213"/>
        <v>11.666666666666666</v>
      </c>
      <c r="Q3399" t="s">
        <v>8332</v>
      </c>
      <c r="R3399" t="s">
        <v>8333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112</v>
      </c>
      <c r="P3400" s="7">
        <f t="shared" si="213"/>
        <v>68.353846153846149</v>
      </c>
      <c r="Q3400" t="s">
        <v>8332</v>
      </c>
      <c r="R3400" t="s">
        <v>8333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7">
        <f t="shared" si="213"/>
        <v>27.065217391304348</v>
      </c>
      <c r="Q3401" t="s">
        <v>8332</v>
      </c>
      <c r="R3401" t="s">
        <v>8333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101</v>
      </c>
      <c r="P3402" s="7">
        <f t="shared" si="213"/>
        <v>118.12941176470588</v>
      </c>
      <c r="Q3402" t="s">
        <v>8332</v>
      </c>
      <c r="R3402" t="s">
        <v>8333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7">
        <f t="shared" si="213"/>
        <v>44.757575757575758</v>
      </c>
      <c r="Q3403" t="s">
        <v>8332</v>
      </c>
      <c r="R3403" t="s">
        <v>8333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7">
        <f t="shared" si="213"/>
        <v>99.787878787878782</v>
      </c>
      <c r="Q3404" t="s">
        <v>8332</v>
      </c>
      <c r="R3404" t="s">
        <v>8333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7">
        <f t="shared" si="213"/>
        <v>117.64705882352941</v>
      </c>
      <c r="Q3405" t="s">
        <v>8332</v>
      </c>
      <c r="R3405" t="s">
        <v>8333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7">
        <f t="shared" si="213"/>
        <v>203.33333333333334</v>
      </c>
      <c r="Q3406" t="s">
        <v>8332</v>
      </c>
      <c r="R3406" t="s">
        <v>8333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7">
        <f t="shared" si="213"/>
        <v>28.323529411764707</v>
      </c>
      <c r="Q3407" t="s">
        <v>8332</v>
      </c>
      <c r="R3407" t="s">
        <v>8333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101</v>
      </c>
      <c r="P3408" s="7">
        <f t="shared" si="213"/>
        <v>110.23076923076923</v>
      </c>
      <c r="Q3408" t="s">
        <v>8332</v>
      </c>
      <c r="R3408" t="s">
        <v>8333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108</v>
      </c>
      <c r="P3409" s="7">
        <f t="shared" si="213"/>
        <v>31.970149253731343</v>
      </c>
      <c r="Q3409" t="s">
        <v>8332</v>
      </c>
      <c r="R3409" t="s">
        <v>8333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7">
        <f t="shared" si="213"/>
        <v>58.611111111111114</v>
      </c>
      <c r="Q3410" t="s">
        <v>8332</v>
      </c>
      <c r="R3410" t="s">
        <v>8333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7">
        <f t="shared" si="213"/>
        <v>29.428571428571427</v>
      </c>
      <c r="Q3411" t="s">
        <v>8332</v>
      </c>
      <c r="R3411" t="s">
        <v>8333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7">
        <f t="shared" si="213"/>
        <v>81.375</v>
      </c>
      <c r="Q3412" t="s">
        <v>8332</v>
      </c>
      <c r="R3412" t="s">
        <v>8333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7">
        <f t="shared" si="213"/>
        <v>199.16666666666666</v>
      </c>
      <c r="Q3413" t="s">
        <v>8332</v>
      </c>
      <c r="R3413" t="s">
        <v>8333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7">
        <f t="shared" si="213"/>
        <v>115.38461538461539</v>
      </c>
      <c r="Q3414" t="s">
        <v>8332</v>
      </c>
      <c r="R3414" t="s">
        <v>8333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7">
        <f t="shared" si="213"/>
        <v>46.428571428571431</v>
      </c>
      <c r="Q3415" t="s">
        <v>8332</v>
      </c>
      <c r="R3415" t="s">
        <v>8333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7">
        <f t="shared" si="213"/>
        <v>70.568181818181813</v>
      </c>
      <c r="Q3416" t="s">
        <v>8332</v>
      </c>
      <c r="R3416" t="s">
        <v>8333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7">
        <f t="shared" si="213"/>
        <v>22.222222222222221</v>
      </c>
      <c r="Q3417" t="s">
        <v>8332</v>
      </c>
      <c r="R3417" t="s">
        <v>8333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7">
        <f t="shared" si="213"/>
        <v>159.46666666666667</v>
      </c>
      <c r="Q3418" t="s">
        <v>8332</v>
      </c>
      <c r="R3418" t="s">
        <v>8333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101</v>
      </c>
      <c r="P3419" s="7">
        <f t="shared" si="213"/>
        <v>37.777999999999999</v>
      </c>
      <c r="Q3419" t="s">
        <v>8332</v>
      </c>
      <c r="R3419" t="s">
        <v>8333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7">
        <f t="shared" si="213"/>
        <v>72.053571428571431</v>
      </c>
      <c r="Q3420" t="s">
        <v>8332</v>
      </c>
      <c r="R3420" t="s">
        <v>8333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7">
        <f t="shared" si="213"/>
        <v>63.695652173913047</v>
      </c>
      <c r="Q3421" t="s">
        <v>8332</v>
      </c>
      <c r="R3421" t="s">
        <v>8333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7">
        <f t="shared" si="213"/>
        <v>28.411764705882351</v>
      </c>
      <c r="Q3422" t="s">
        <v>8332</v>
      </c>
      <c r="R3422" t="s">
        <v>8333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102</v>
      </c>
      <c r="P3423" s="7">
        <f t="shared" si="213"/>
        <v>103.21428571428571</v>
      </c>
      <c r="Q3423" t="s">
        <v>8332</v>
      </c>
      <c r="R3423" t="s">
        <v>8333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110</v>
      </c>
      <c r="P3424" s="7">
        <f t="shared" si="213"/>
        <v>71.152173913043484</v>
      </c>
      <c r="Q3424" t="s">
        <v>8332</v>
      </c>
      <c r="R3424" t="s">
        <v>8333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7">
        <f t="shared" si="213"/>
        <v>35</v>
      </c>
      <c r="Q3425" t="s">
        <v>8332</v>
      </c>
      <c r="R3425" t="s">
        <v>8333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7">
        <f t="shared" si="213"/>
        <v>81.776315789473685</v>
      </c>
      <c r="Q3426" t="s">
        <v>8332</v>
      </c>
      <c r="R3426" t="s">
        <v>8333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7">
        <f t="shared" si="213"/>
        <v>297.02980769230766</v>
      </c>
      <c r="Q3427" t="s">
        <v>8332</v>
      </c>
      <c r="R3427" t="s">
        <v>8333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109</v>
      </c>
      <c r="P3428" s="7">
        <f t="shared" si="213"/>
        <v>46.609195402298852</v>
      </c>
      <c r="Q3428" t="s">
        <v>8332</v>
      </c>
      <c r="R3428" t="s">
        <v>8333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7">
        <f t="shared" si="213"/>
        <v>51.724137931034484</v>
      </c>
      <c r="Q3429" t="s">
        <v>8332</v>
      </c>
      <c r="R3429" t="s">
        <v>8333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7">
        <f t="shared" si="213"/>
        <v>40.294117647058826</v>
      </c>
      <c r="Q3430" t="s">
        <v>8332</v>
      </c>
      <c r="R3430" t="s">
        <v>8333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7">
        <f t="shared" si="213"/>
        <v>16.25</v>
      </c>
      <c r="Q3431" t="s">
        <v>8332</v>
      </c>
      <c r="R3431" t="s">
        <v>8333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7">
        <f t="shared" si="213"/>
        <v>30.152638888888887</v>
      </c>
      <c r="Q3432" t="s">
        <v>8332</v>
      </c>
      <c r="R3432" t="s">
        <v>8333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7">
        <f t="shared" si="213"/>
        <v>95.238095238095241</v>
      </c>
      <c r="Q3433" t="s">
        <v>8332</v>
      </c>
      <c r="R3433" t="s">
        <v>8333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7">
        <f t="shared" si="213"/>
        <v>52.214285714285715</v>
      </c>
      <c r="Q3434" t="s">
        <v>8332</v>
      </c>
      <c r="R3434" t="s">
        <v>8333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101</v>
      </c>
      <c r="P3435" s="7">
        <f t="shared" si="213"/>
        <v>134.1549295774648</v>
      </c>
      <c r="Q3435" t="s">
        <v>8332</v>
      </c>
      <c r="R3435" t="s">
        <v>8333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7">
        <f t="shared" si="213"/>
        <v>62.827380952380949</v>
      </c>
      <c r="Q3436" t="s">
        <v>8332</v>
      </c>
      <c r="R3436" t="s">
        <v>8333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7">
        <f t="shared" si="213"/>
        <v>58.94736842105263</v>
      </c>
      <c r="Q3437" t="s">
        <v>8332</v>
      </c>
      <c r="R3437" t="s">
        <v>8333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7">
        <f t="shared" si="213"/>
        <v>143.1081081081081</v>
      </c>
      <c r="Q3438" t="s">
        <v>8332</v>
      </c>
      <c r="R3438" t="s">
        <v>8333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7">
        <f t="shared" si="213"/>
        <v>84.166666666666671</v>
      </c>
      <c r="Q3439" t="s">
        <v>8332</v>
      </c>
      <c r="R3439" t="s">
        <v>8333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105</v>
      </c>
      <c r="P3440" s="7">
        <f t="shared" si="213"/>
        <v>186.07142857142858</v>
      </c>
      <c r="Q3440" t="s">
        <v>8332</v>
      </c>
      <c r="R3440" t="s">
        <v>8333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7">
        <f t="shared" si="213"/>
        <v>89.785555555555561</v>
      </c>
      <c r="Q3441" t="s">
        <v>8332</v>
      </c>
      <c r="R3441" t="s">
        <v>8333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106</v>
      </c>
      <c r="P3442" s="7">
        <f t="shared" si="213"/>
        <v>64.157560975609755</v>
      </c>
      <c r="Q3442" t="s">
        <v>8332</v>
      </c>
      <c r="R3442" t="s">
        <v>8333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7">
        <f t="shared" si="213"/>
        <v>59.651162790697676</v>
      </c>
      <c r="Q3443" t="s">
        <v>8332</v>
      </c>
      <c r="R3443" t="s">
        <v>8333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7">
        <f t="shared" si="213"/>
        <v>31.25</v>
      </c>
      <c r="Q3444" t="s">
        <v>8332</v>
      </c>
      <c r="R3444" t="s">
        <v>8333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7">
        <f t="shared" si="213"/>
        <v>41.222222222222221</v>
      </c>
      <c r="Q3445" t="s">
        <v>8332</v>
      </c>
      <c r="R3445" t="s">
        <v>8333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7">
        <f t="shared" si="213"/>
        <v>43.35</v>
      </c>
      <c r="Q3446" t="s">
        <v>8332</v>
      </c>
      <c r="R3446" t="s">
        <v>8333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7">
        <f t="shared" si="213"/>
        <v>64.516129032258064</v>
      </c>
      <c r="Q3447" t="s">
        <v>8332</v>
      </c>
      <c r="R3447" t="s">
        <v>8333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109</v>
      </c>
      <c r="P3448" s="7">
        <f t="shared" si="213"/>
        <v>43.28</v>
      </c>
      <c r="Q3448" t="s">
        <v>8332</v>
      </c>
      <c r="R3448" t="s">
        <v>8333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7">
        <f t="shared" si="213"/>
        <v>77</v>
      </c>
      <c r="Q3449" t="s">
        <v>8332</v>
      </c>
      <c r="R3449" t="s">
        <v>8333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7">
        <f t="shared" si="213"/>
        <v>51.222222222222221</v>
      </c>
      <c r="Q3450" t="s">
        <v>8332</v>
      </c>
      <c r="R3450" t="s">
        <v>8333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7">
        <f t="shared" si="213"/>
        <v>68.25</v>
      </c>
      <c r="Q3451" t="s">
        <v>8332</v>
      </c>
      <c r="R3451" t="s">
        <v>8333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7">
        <f t="shared" si="213"/>
        <v>19.487179487179485</v>
      </c>
      <c r="Q3452" t="s">
        <v>8332</v>
      </c>
      <c r="R3452" t="s">
        <v>8333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102</v>
      </c>
      <c r="P3453" s="7">
        <f t="shared" si="213"/>
        <v>41.125</v>
      </c>
      <c r="Q3453" t="s">
        <v>8332</v>
      </c>
      <c r="R3453" t="s">
        <v>8333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154</v>
      </c>
      <c r="P3454" s="7">
        <f t="shared" si="213"/>
        <v>41.405405405405403</v>
      </c>
      <c r="Q3454" t="s">
        <v>8332</v>
      </c>
      <c r="R3454" t="s">
        <v>8333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129</v>
      </c>
      <c r="P3455" s="7">
        <f t="shared" si="213"/>
        <v>27.5</v>
      </c>
      <c r="Q3455" t="s">
        <v>8332</v>
      </c>
      <c r="R3455" t="s">
        <v>8333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7">
        <f t="shared" si="213"/>
        <v>33.571428571428569</v>
      </c>
      <c r="Q3456" t="s">
        <v>8332</v>
      </c>
      <c r="R3456" t="s">
        <v>8333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7">
        <f t="shared" si="213"/>
        <v>145.86956521739131</v>
      </c>
      <c r="Q3457" t="s">
        <v>8332</v>
      </c>
      <c r="R3457" t="s">
        <v>8333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192</v>
      </c>
      <c r="P3458" s="7">
        <f t="shared" si="213"/>
        <v>358.6875</v>
      </c>
      <c r="Q3458" t="s">
        <v>8332</v>
      </c>
      <c r="R3458" t="s">
        <v>8333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ROUNDUP(100*(E3459/D3459),0)</f>
        <v>141</v>
      </c>
      <c r="P3459" s="7">
        <f t="shared" ref="P3459:P3522" si="217">E3459/L3459</f>
        <v>50.981818181818184</v>
      </c>
      <c r="Q3459" t="s">
        <v>8332</v>
      </c>
      <c r="R3459" t="s">
        <v>8333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125</v>
      </c>
      <c r="P3460" s="7">
        <f t="shared" si="217"/>
        <v>45.037037037037038</v>
      </c>
      <c r="Q3460" t="s">
        <v>8332</v>
      </c>
      <c r="R3460" t="s">
        <v>8333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127</v>
      </c>
      <c r="P3461" s="7">
        <f t="shared" si="217"/>
        <v>17.527777777777779</v>
      </c>
      <c r="Q3461" t="s">
        <v>8332</v>
      </c>
      <c r="R3461" t="s">
        <v>8333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7">
        <f t="shared" si="217"/>
        <v>50</v>
      </c>
      <c r="Q3462" t="s">
        <v>8332</v>
      </c>
      <c r="R3462" t="s">
        <v>8333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7">
        <f t="shared" si="217"/>
        <v>57.916666666666664</v>
      </c>
      <c r="Q3463" t="s">
        <v>8332</v>
      </c>
      <c r="R3463" t="s">
        <v>8333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7">
        <f t="shared" si="217"/>
        <v>29.705882352941178</v>
      </c>
      <c r="Q3464" t="s">
        <v>8332</v>
      </c>
      <c r="R3464" t="s">
        <v>8333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104</v>
      </c>
      <c r="P3465" s="7">
        <f t="shared" si="217"/>
        <v>90.684210526315795</v>
      </c>
      <c r="Q3465" t="s">
        <v>8332</v>
      </c>
      <c r="R3465" t="s">
        <v>8333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103</v>
      </c>
      <c r="P3466" s="7">
        <f t="shared" si="217"/>
        <v>55.012688172043013</v>
      </c>
      <c r="Q3466" t="s">
        <v>8332</v>
      </c>
      <c r="R3466" t="s">
        <v>8333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7">
        <f t="shared" si="217"/>
        <v>57.222222222222221</v>
      </c>
      <c r="Q3467" t="s">
        <v>8332</v>
      </c>
      <c r="R3467" t="s">
        <v>8333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128</v>
      </c>
      <c r="P3468" s="7">
        <f t="shared" si="217"/>
        <v>72.950819672131146</v>
      </c>
      <c r="Q3468" t="s">
        <v>8332</v>
      </c>
      <c r="R3468" t="s">
        <v>8333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7">
        <f t="shared" si="217"/>
        <v>64.468085106382972</v>
      </c>
      <c r="Q3469" t="s">
        <v>8332</v>
      </c>
      <c r="R3469" t="s">
        <v>8333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7">
        <f t="shared" si="217"/>
        <v>716.35294117647061</v>
      </c>
      <c r="Q3470" t="s">
        <v>8332</v>
      </c>
      <c r="R3470" t="s">
        <v>8333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114</v>
      </c>
      <c r="P3471" s="7">
        <f t="shared" si="217"/>
        <v>50.396825396825399</v>
      </c>
      <c r="Q3471" t="s">
        <v>8332</v>
      </c>
      <c r="R3471" t="s">
        <v>8333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7">
        <f t="shared" si="217"/>
        <v>41.666666666666664</v>
      </c>
      <c r="Q3472" t="s">
        <v>8332</v>
      </c>
      <c r="R3472" t="s">
        <v>8333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7">
        <f t="shared" si="217"/>
        <v>35.766666666666666</v>
      </c>
      <c r="Q3473" t="s">
        <v>8332</v>
      </c>
      <c r="R3473" t="s">
        <v>8333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103</v>
      </c>
      <c r="P3474" s="7">
        <f t="shared" si="217"/>
        <v>88.739130434782609</v>
      </c>
      <c r="Q3474" t="s">
        <v>8332</v>
      </c>
      <c r="R3474" t="s">
        <v>8333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7">
        <f t="shared" si="217"/>
        <v>148.4848484848485</v>
      </c>
      <c r="Q3475" t="s">
        <v>8332</v>
      </c>
      <c r="R3475" t="s">
        <v>8333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7">
        <f t="shared" si="217"/>
        <v>51.794871794871796</v>
      </c>
      <c r="Q3476" t="s">
        <v>8332</v>
      </c>
      <c r="R3476" t="s">
        <v>8333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114</v>
      </c>
      <c r="P3477" s="7">
        <f t="shared" si="217"/>
        <v>20</v>
      </c>
      <c r="Q3477" t="s">
        <v>8332</v>
      </c>
      <c r="R3477" t="s">
        <v>8333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7">
        <f t="shared" si="217"/>
        <v>52</v>
      </c>
      <c r="Q3478" t="s">
        <v>8332</v>
      </c>
      <c r="R3478" t="s">
        <v>8333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116</v>
      </c>
      <c r="P3479" s="7">
        <f t="shared" si="217"/>
        <v>53.230769230769234</v>
      </c>
      <c r="Q3479" t="s">
        <v>8332</v>
      </c>
      <c r="R3479" t="s">
        <v>8333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7">
        <f t="shared" si="217"/>
        <v>39.596491228070178</v>
      </c>
      <c r="Q3480" t="s">
        <v>8332</v>
      </c>
      <c r="R3480" t="s">
        <v>8333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7">
        <f t="shared" si="217"/>
        <v>34.25</v>
      </c>
      <c r="Q3481" t="s">
        <v>8332</v>
      </c>
      <c r="R3481" t="s">
        <v>8333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7">
        <f t="shared" si="217"/>
        <v>164.61538461538461</v>
      </c>
      <c r="Q3482" t="s">
        <v>8332</v>
      </c>
      <c r="R3482" t="s">
        <v>8333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7">
        <f t="shared" si="217"/>
        <v>125.05263157894737</v>
      </c>
      <c r="Q3483" t="s">
        <v>8332</v>
      </c>
      <c r="R3483" t="s">
        <v>8333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139</v>
      </c>
      <c r="P3484" s="7">
        <f t="shared" si="217"/>
        <v>51.875</v>
      </c>
      <c r="Q3484" t="s">
        <v>8332</v>
      </c>
      <c r="R3484" t="s">
        <v>8333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7">
        <f t="shared" si="217"/>
        <v>40.285714285714285</v>
      </c>
      <c r="Q3485" t="s">
        <v>8332</v>
      </c>
      <c r="R3485" t="s">
        <v>8333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115</v>
      </c>
      <c r="P3486" s="7">
        <f t="shared" si="217"/>
        <v>64.909090909090907</v>
      </c>
      <c r="Q3486" t="s">
        <v>8332</v>
      </c>
      <c r="R3486" t="s">
        <v>8333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7">
        <f t="shared" si="217"/>
        <v>55.333333333333336</v>
      </c>
      <c r="Q3487" t="s">
        <v>8332</v>
      </c>
      <c r="R3487" t="s">
        <v>8333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156</v>
      </c>
      <c r="P3488" s="7">
        <f t="shared" si="217"/>
        <v>83.142857142857139</v>
      </c>
      <c r="Q3488" t="s">
        <v>8332</v>
      </c>
      <c r="R3488" t="s">
        <v>8333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7">
        <f t="shared" si="217"/>
        <v>38.712121212121211</v>
      </c>
      <c r="Q3489" t="s">
        <v>8332</v>
      </c>
      <c r="R3489" t="s">
        <v>8333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122</v>
      </c>
      <c r="P3490" s="7">
        <f t="shared" si="217"/>
        <v>125.37931034482759</v>
      </c>
      <c r="Q3490" t="s">
        <v>8332</v>
      </c>
      <c r="R3490" t="s">
        <v>8333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7">
        <f t="shared" si="217"/>
        <v>78.263888888888886</v>
      </c>
      <c r="Q3491" t="s">
        <v>8332</v>
      </c>
      <c r="R3491" t="s">
        <v>8333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7">
        <f t="shared" si="217"/>
        <v>47.222222222222221</v>
      </c>
      <c r="Q3492" t="s">
        <v>8332</v>
      </c>
      <c r="R3492" t="s">
        <v>8333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159</v>
      </c>
      <c r="P3493" s="7">
        <f t="shared" si="217"/>
        <v>79.099999999999994</v>
      </c>
      <c r="Q3493" t="s">
        <v>8332</v>
      </c>
      <c r="R3493" t="s">
        <v>8333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106</v>
      </c>
      <c r="P3494" s="7">
        <f t="shared" si="217"/>
        <v>114.29199999999999</v>
      </c>
      <c r="Q3494" t="s">
        <v>8332</v>
      </c>
      <c r="R3494" t="s">
        <v>8333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7">
        <f t="shared" si="217"/>
        <v>51.724137931034484</v>
      </c>
      <c r="Q3495" t="s">
        <v>8332</v>
      </c>
      <c r="R3495" t="s">
        <v>8333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7">
        <f t="shared" si="217"/>
        <v>30.76923076923077</v>
      </c>
      <c r="Q3496" t="s">
        <v>8332</v>
      </c>
      <c r="R3496" t="s">
        <v>8333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7">
        <f t="shared" si="217"/>
        <v>74.208333333333329</v>
      </c>
      <c r="Q3497" t="s">
        <v>8332</v>
      </c>
      <c r="R3497" t="s">
        <v>8333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125</v>
      </c>
      <c r="P3498" s="7">
        <f t="shared" si="217"/>
        <v>47.846153846153847</v>
      </c>
      <c r="Q3498" t="s">
        <v>8332</v>
      </c>
      <c r="R3498" t="s">
        <v>8333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7">
        <f t="shared" si="217"/>
        <v>34.408163265306122</v>
      </c>
      <c r="Q3499" t="s">
        <v>8332</v>
      </c>
      <c r="R3499" t="s">
        <v>8333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103</v>
      </c>
      <c r="P3500" s="7">
        <f t="shared" si="217"/>
        <v>40.238095238095241</v>
      </c>
      <c r="Q3500" t="s">
        <v>8332</v>
      </c>
      <c r="R3500" t="s">
        <v>8333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7">
        <f t="shared" si="217"/>
        <v>60.285714285714285</v>
      </c>
      <c r="Q3501" t="s">
        <v>8332</v>
      </c>
      <c r="R3501" t="s">
        <v>8333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107</v>
      </c>
      <c r="P3502" s="7">
        <f t="shared" si="217"/>
        <v>25.30952380952381</v>
      </c>
      <c r="Q3502" t="s">
        <v>8332</v>
      </c>
      <c r="R3502" t="s">
        <v>8333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7">
        <f t="shared" si="217"/>
        <v>35.952380952380949</v>
      </c>
      <c r="Q3503" t="s">
        <v>8332</v>
      </c>
      <c r="R3503" t="s">
        <v>8333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106</v>
      </c>
      <c r="P3504" s="7">
        <f t="shared" si="217"/>
        <v>136</v>
      </c>
      <c r="Q3504" t="s">
        <v>8332</v>
      </c>
      <c r="R3504" t="s">
        <v>8333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7">
        <f t="shared" si="217"/>
        <v>70.763157894736835</v>
      </c>
      <c r="Q3505" t="s">
        <v>8332</v>
      </c>
      <c r="R3505" t="s">
        <v>8333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7">
        <f t="shared" si="217"/>
        <v>125</v>
      </c>
      <c r="Q3506" t="s">
        <v>8332</v>
      </c>
      <c r="R3506" t="s">
        <v>8333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7">
        <f t="shared" si="217"/>
        <v>66.512820512820511</v>
      </c>
      <c r="Q3507" t="s">
        <v>8332</v>
      </c>
      <c r="R3507" t="s">
        <v>8333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7">
        <f t="shared" si="217"/>
        <v>105</v>
      </c>
      <c r="Q3508" t="s">
        <v>8332</v>
      </c>
      <c r="R3508" t="s">
        <v>8333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105</v>
      </c>
      <c r="P3509" s="7">
        <f t="shared" si="217"/>
        <v>145</v>
      </c>
      <c r="Q3509" t="s">
        <v>8332</v>
      </c>
      <c r="R3509" t="s">
        <v>8333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7">
        <f t="shared" si="217"/>
        <v>12</v>
      </c>
      <c r="Q3510" t="s">
        <v>8332</v>
      </c>
      <c r="R3510" t="s">
        <v>8333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107</v>
      </c>
      <c r="P3511" s="7">
        <f t="shared" si="217"/>
        <v>96.666666666666671</v>
      </c>
      <c r="Q3511" t="s">
        <v>8332</v>
      </c>
      <c r="R3511" t="s">
        <v>8333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7">
        <f t="shared" si="217"/>
        <v>60.333333333333336</v>
      </c>
      <c r="Q3512" t="s">
        <v>8332</v>
      </c>
      <c r="R3512" t="s">
        <v>8333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102</v>
      </c>
      <c r="P3513" s="7">
        <f t="shared" si="217"/>
        <v>79.89473684210526</v>
      </c>
      <c r="Q3513" t="s">
        <v>8332</v>
      </c>
      <c r="R3513" t="s">
        <v>8333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7">
        <f t="shared" si="217"/>
        <v>58.823529411764703</v>
      </c>
      <c r="Q3514" t="s">
        <v>8332</v>
      </c>
      <c r="R3514" t="s">
        <v>8333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119</v>
      </c>
      <c r="P3515" s="7">
        <f t="shared" si="217"/>
        <v>75.340909090909093</v>
      </c>
      <c r="Q3515" t="s">
        <v>8332</v>
      </c>
      <c r="R3515" t="s">
        <v>8333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7">
        <f t="shared" si="217"/>
        <v>55</v>
      </c>
      <c r="Q3516" t="s">
        <v>8332</v>
      </c>
      <c r="R3516" t="s">
        <v>8333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7">
        <f t="shared" si="217"/>
        <v>66.956521739130437</v>
      </c>
      <c r="Q3517" t="s">
        <v>8332</v>
      </c>
      <c r="R3517" t="s">
        <v>8333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7">
        <f t="shared" si="217"/>
        <v>227.27272727272728</v>
      </c>
      <c r="Q3518" t="s">
        <v>8332</v>
      </c>
      <c r="R3518" t="s">
        <v>8333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7">
        <f t="shared" si="217"/>
        <v>307.69230769230768</v>
      </c>
      <c r="Q3519" t="s">
        <v>8332</v>
      </c>
      <c r="R3519" t="s">
        <v>8333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111</v>
      </c>
      <c r="P3520" s="7">
        <f t="shared" si="217"/>
        <v>50.020909090909093</v>
      </c>
      <c r="Q3520" t="s">
        <v>8332</v>
      </c>
      <c r="R3520" t="s">
        <v>8333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102</v>
      </c>
      <c r="P3521" s="7">
        <f t="shared" si="217"/>
        <v>72.392857142857139</v>
      </c>
      <c r="Q3521" t="s">
        <v>8332</v>
      </c>
      <c r="R3521" t="s">
        <v>8333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7">
        <f t="shared" si="217"/>
        <v>95.952380952380949</v>
      </c>
      <c r="Q3522" t="s">
        <v>8332</v>
      </c>
      <c r="R3522" t="s">
        <v>8333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ROUNDUP(100*(E3523/D3523),0)</f>
        <v>170</v>
      </c>
      <c r="P3523" s="7">
        <f t="shared" ref="P3523:P3586" si="221">E3523/L3523</f>
        <v>45.615384615384613</v>
      </c>
      <c r="Q3523" t="s">
        <v>8332</v>
      </c>
      <c r="R3523" t="s">
        <v>8333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7">
        <f t="shared" si="221"/>
        <v>41.029411764705884</v>
      </c>
      <c r="Q3524" t="s">
        <v>8332</v>
      </c>
      <c r="R3524" t="s">
        <v>8333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7">
        <f t="shared" si="221"/>
        <v>56.825000000000003</v>
      </c>
      <c r="Q3525" t="s">
        <v>8332</v>
      </c>
      <c r="R3525" t="s">
        <v>8333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7">
        <f t="shared" si="221"/>
        <v>137.24324324324326</v>
      </c>
      <c r="Q3526" t="s">
        <v>8332</v>
      </c>
      <c r="R3526" t="s">
        <v>8333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7">
        <f t="shared" si="221"/>
        <v>75.714285714285708</v>
      </c>
      <c r="Q3527" t="s">
        <v>8332</v>
      </c>
      <c r="R3527" t="s">
        <v>8333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7">
        <f t="shared" si="221"/>
        <v>99</v>
      </c>
      <c r="Q3528" t="s">
        <v>8332</v>
      </c>
      <c r="R3528" t="s">
        <v>8333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7">
        <f t="shared" si="221"/>
        <v>81.569767441860463</v>
      </c>
      <c r="Q3529" t="s">
        <v>8332</v>
      </c>
      <c r="R3529" t="s">
        <v>8333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102</v>
      </c>
      <c r="P3530" s="7">
        <f t="shared" si="221"/>
        <v>45.108108108108105</v>
      </c>
      <c r="Q3530" t="s">
        <v>8332</v>
      </c>
      <c r="R3530" t="s">
        <v>8333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7">
        <f t="shared" si="221"/>
        <v>36.666666666666664</v>
      </c>
      <c r="Q3531" t="s">
        <v>8332</v>
      </c>
      <c r="R3531" t="s">
        <v>8333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7">
        <f t="shared" si="221"/>
        <v>125</v>
      </c>
      <c r="Q3532" t="s">
        <v>8332</v>
      </c>
      <c r="R3532" t="s">
        <v>8333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7">
        <f t="shared" si="221"/>
        <v>49.230769230769234</v>
      </c>
      <c r="Q3533" t="s">
        <v>8332</v>
      </c>
      <c r="R3533" t="s">
        <v>8333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7">
        <f t="shared" si="221"/>
        <v>42.296296296296298</v>
      </c>
      <c r="Q3534" t="s">
        <v>8332</v>
      </c>
      <c r="R3534" t="s">
        <v>8333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127</v>
      </c>
      <c r="P3535" s="7">
        <f t="shared" si="221"/>
        <v>78.875</v>
      </c>
      <c r="Q3535" t="s">
        <v>8332</v>
      </c>
      <c r="R3535" t="s">
        <v>8333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157</v>
      </c>
      <c r="P3536" s="7">
        <f t="shared" si="221"/>
        <v>38.284313725490193</v>
      </c>
      <c r="Q3536" t="s">
        <v>8332</v>
      </c>
      <c r="R3536" t="s">
        <v>8333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104</v>
      </c>
      <c r="P3537" s="7">
        <f t="shared" si="221"/>
        <v>44.847826086956523</v>
      </c>
      <c r="Q3537" t="s">
        <v>8332</v>
      </c>
      <c r="R3537" t="s">
        <v>8333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154</v>
      </c>
      <c r="P3538" s="7">
        <f t="shared" si="221"/>
        <v>13.529411764705882</v>
      </c>
      <c r="Q3538" t="s">
        <v>8332</v>
      </c>
      <c r="R3538" t="s">
        <v>8333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181</v>
      </c>
      <c r="P3539" s="7">
        <f t="shared" si="221"/>
        <v>43.5</v>
      </c>
      <c r="Q3539" t="s">
        <v>8332</v>
      </c>
      <c r="R3539" t="s">
        <v>8333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129</v>
      </c>
      <c r="P3540" s="7">
        <f t="shared" si="221"/>
        <v>30.951807228915662</v>
      </c>
      <c r="Q3540" t="s">
        <v>8332</v>
      </c>
      <c r="R3540" t="s">
        <v>8333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7">
        <f t="shared" si="221"/>
        <v>55.230769230769234</v>
      </c>
      <c r="Q3541" t="s">
        <v>8332</v>
      </c>
      <c r="R3541" t="s">
        <v>8333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7">
        <f t="shared" si="221"/>
        <v>46.125</v>
      </c>
      <c r="Q3542" t="s">
        <v>8332</v>
      </c>
      <c r="R3542" t="s">
        <v>8333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7">
        <f t="shared" si="221"/>
        <v>39.375</v>
      </c>
      <c r="Q3543" t="s">
        <v>8332</v>
      </c>
      <c r="R3543" t="s">
        <v>8333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103</v>
      </c>
      <c r="P3544" s="7">
        <f t="shared" si="221"/>
        <v>66.152941176470591</v>
      </c>
      <c r="Q3544" t="s">
        <v>8332</v>
      </c>
      <c r="R3544" t="s">
        <v>8333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7">
        <f t="shared" si="221"/>
        <v>54.137931034482762</v>
      </c>
      <c r="Q3545" t="s">
        <v>8332</v>
      </c>
      <c r="R3545" t="s">
        <v>8333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7">
        <f t="shared" si="221"/>
        <v>104.16666666666667</v>
      </c>
      <c r="Q3546" t="s">
        <v>8332</v>
      </c>
      <c r="R3546" t="s">
        <v>8333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101</v>
      </c>
      <c r="P3547" s="7">
        <f t="shared" si="221"/>
        <v>31.375</v>
      </c>
      <c r="Q3547" t="s">
        <v>8332</v>
      </c>
      <c r="R3547" t="s">
        <v>8333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103</v>
      </c>
      <c r="P3548" s="7">
        <f t="shared" si="221"/>
        <v>59.210526315789473</v>
      </c>
      <c r="Q3548" t="s">
        <v>8332</v>
      </c>
      <c r="R3548" t="s">
        <v>8333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115</v>
      </c>
      <c r="P3549" s="7">
        <f t="shared" si="221"/>
        <v>119.17633928571429</v>
      </c>
      <c r="Q3549" t="s">
        <v>8332</v>
      </c>
      <c r="R3549" t="s">
        <v>8333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7">
        <f t="shared" si="221"/>
        <v>164.61538461538461</v>
      </c>
      <c r="Q3550" t="s">
        <v>8332</v>
      </c>
      <c r="R3550" t="s">
        <v>8333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7">
        <f t="shared" si="221"/>
        <v>24.285714285714285</v>
      </c>
      <c r="Q3551" t="s">
        <v>8332</v>
      </c>
      <c r="R3551" t="s">
        <v>8333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7">
        <f t="shared" si="221"/>
        <v>40.9375</v>
      </c>
      <c r="Q3552" t="s">
        <v>8332</v>
      </c>
      <c r="R3552" t="s">
        <v>8333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7">
        <f t="shared" si="221"/>
        <v>61.1</v>
      </c>
      <c r="Q3553" t="s">
        <v>8332</v>
      </c>
      <c r="R3553" t="s">
        <v>8333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7">
        <f t="shared" si="221"/>
        <v>38.65</v>
      </c>
      <c r="Q3554" t="s">
        <v>8332</v>
      </c>
      <c r="R3554" t="s">
        <v>8333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107</v>
      </c>
      <c r="P3555" s="7">
        <f t="shared" si="221"/>
        <v>56.20192307692308</v>
      </c>
      <c r="Q3555" t="s">
        <v>8332</v>
      </c>
      <c r="R3555" t="s">
        <v>8333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114</v>
      </c>
      <c r="P3556" s="7">
        <f t="shared" si="221"/>
        <v>107.00207547169811</v>
      </c>
      <c r="Q3556" t="s">
        <v>8332</v>
      </c>
      <c r="R3556" t="s">
        <v>8333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7">
        <f t="shared" si="221"/>
        <v>171.42857142857142</v>
      </c>
      <c r="Q3557" t="s">
        <v>8332</v>
      </c>
      <c r="R3557" t="s">
        <v>8333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101</v>
      </c>
      <c r="P3558" s="7">
        <f t="shared" si="221"/>
        <v>110.5</v>
      </c>
      <c r="Q3558" t="s">
        <v>8332</v>
      </c>
      <c r="R3558" t="s">
        <v>8333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101</v>
      </c>
      <c r="P3559" s="7">
        <f t="shared" si="221"/>
        <v>179.27598566308242</v>
      </c>
      <c r="Q3559" t="s">
        <v>8332</v>
      </c>
      <c r="R3559" t="s">
        <v>8333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7">
        <f t="shared" si="221"/>
        <v>22.90909090909091</v>
      </c>
      <c r="Q3560" t="s">
        <v>8332</v>
      </c>
      <c r="R3560" t="s">
        <v>8333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7">
        <f t="shared" si="221"/>
        <v>43.125</v>
      </c>
      <c r="Q3561" t="s">
        <v>8332</v>
      </c>
      <c r="R3561" t="s">
        <v>8333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109</v>
      </c>
      <c r="P3562" s="7">
        <f t="shared" si="221"/>
        <v>46.891891891891895</v>
      </c>
      <c r="Q3562" t="s">
        <v>8332</v>
      </c>
      <c r="R3562" t="s">
        <v>8333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103</v>
      </c>
      <c r="P3563" s="7">
        <f t="shared" si="221"/>
        <v>47.407407407407405</v>
      </c>
      <c r="Q3563" t="s">
        <v>8332</v>
      </c>
      <c r="R3563" t="s">
        <v>8333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7">
        <f t="shared" si="221"/>
        <v>15.129032258064516</v>
      </c>
      <c r="Q3564" t="s">
        <v>8332</v>
      </c>
      <c r="R3564" t="s">
        <v>8333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106</v>
      </c>
      <c r="P3565" s="7">
        <f t="shared" si="221"/>
        <v>21.098000000000003</v>
      </c>
      <c r="Q3565" t="s">
        <v>8332</v>
      </c>
      <c r="R3565" t="s">
        <v>8333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7">
        <f t="shared" si="221"/>
        <v>59.117647058823529</v>
      </c>
      <c r="Q3566" t="s">
        <v>8332</v>
      </c>
      <c r="R3566" t="s">
        <v>8333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7">
        <f t="shared" si="221"/>
        <v>97.916666666666671</v>
      </c>
      <c r="Q3567" t="s">
        <v>8332</v>
      </c>
      <c r="R3567" t="s">
        <v>8333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7">
        <f t="shared" si="221"/>
        <v>55.131578947368418</v>
      </c>
      <c r="Q3568" t="s">
        <v>8332</v>
      </c>
      <c r="R3568" t="s">
        <v>8333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7">
        <f t="shared" si="221"/>
        <v>26.536585365853657</v>
      </c>
      <c r="Q3569" t="s">
        <v>8332</v>
      </c>
      <c r="R3569" t="s">
        <v>8333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7">
        <f t="shared" si="221"/>
        <v>58.421052631578945</v>
      </c>
      <c r="Q3570" t="s">
        <v>8332</v>
      </c>
      <c r="R3570" t="s">
        <v>8333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101</v>
      </c>
      <c r="P3571" s="7">
        <f t="shared" si="221"/>
        <v>122.53658536585365</v>
      </c>
      <c r="Q3571" t="s">
        <v>8332</v>
      </c>
      <c r="R3571" t="s">
        <v>8333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115</v>
      </c>
      <c r="P3572" s="7">
        <f t="shared" si="221"/>
        <v>87.961538461538467</v>
      </c>
      <c r="Q3572" t="s">
        <v>8332</v>
      </c>
      <c r="R3572" t="s">
        <v>8333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123</v>
      </c>
      <c r="P3573" s="7">
        <f t="shared" si="221"/>
        <v>73.239999999999995</v>
      </c>
      <c r="Q3573" t="s">
        <v>8332</v>
      </c>
      <c r="R3573" t="s">
        <v>8333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7">
        <f t="shared" si="221"/>
        <v>55.555555555555557</v>
      </c>
      <c r="Q3574" t="s">
        <v>8332</v>
      </c>
      <c r="R3574" t="s">
        <v>8333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7">
        <f t="shared" si="221"/>
        <v>39.53846153846154</v>
      </c>
      <c r="Q3575" t="s">
        <v>8332</v>
      </c>
      <c r="R3575" t="s">
        <v>8333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107</v>
      </c>
      <c r="P3576" s="7">
        <f t="shared" si="221"/>
        <v>136.77777777777777</v>
      </c>
      <c r="Q3576" t="s">
        <v>8332</v>
      </c>
      <c r="R3576" t="s">
        <v>8333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102</v>
      </c>
      <c r="P3577" s="7">
        <f t="shared" si="221"/>
        <v>99.343137254901961</v>
      </c>
      <c r="Q3577" t="s">
        <v>8332</v>
      </c>
      <c r="R3577" t="s">
        <v>8333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7">
        <f t="shared" si="221"/>
        <v>20</v>
      </c>
      <c r="Q3578" t="s">
        <v>8332</v>
      </c>
      <c r="R3578" t="s">
        <v>8333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7">
        <f t="shared" si="221"/>
        <v>28.888888888888889</v>
      </c>
      <c r="Q3579" t="s">
        <v>8332</v>
      </c>
      <c r="R3579" t="s">
        <v>8333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101</v>
      </c>
      <c r="P3580" s="7">
        <f t="shared" si="221"/>
        <v>40.545945945945945</v>
      </c>
      <c r="Q3580" t="s">
        <v>8332</v>
      </c>
      <c r="R3580" t="s">
        <v>8333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7">
        <f t="shared" si="221"/>
        <v>35.714285714285715</v>
      </c>
      <c r="Q3581" t="s">
        <v>8332</v>
      </c>
      <c r="R3581" t="s">
        <v>8333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7">
        <f t="shared" si="221"/>
        <v>37.962962962962962</v>
      </c>
      <c r="Q3582" t="s">
        <v>8332</v>
      </c>
      <c r="R3582" t="s">
        <v>8333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7">
        <f t="shared" si="221"/>
        <v>33.333333333333336</v>
      </c>
      <c r="Q3583" t="s">
        <v>8332</v>
      </c>
      <c r="R3583" t="s">
        <v>8333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7">
        <f t="shared" si="221"/>
        <v>58.571428571428569</v>
      </c>
      <c r="Q3584" t="s">
        <v>8332</v>
      </c>
      <c r="R3584" t="s">
        <v>8333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7">
        <f t="shared" si="221"/>
        <v>135.625</v>
      </c>
      <c r="Q3585" t="s">
        <v>8332</v>
      </c>
      <c r="R3585" t="s">
        <v>8333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7">
        <f t="shared" si="221"/>
        <v>30.9375</v>
      </c>
      <c r="Q3586" t="s">
        <v>8332</v>
      </c>
      <c r="R3586" t="s">
        <v>8333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ROUNDUP(100*(E3587/D3587),0)</f>
        <v>120</v>
      </c>
      <c r="P3587" s="7">
        <f t="shared" ref="P3587:P3650" si="225">E3587/L3587</f>
        <v>176.08695652173913</v>
      </c>
      <c r="Q3587" t="s">
        <v>8332</v>
      </c>
      <c r="R3587" t="s">
        <v>8333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110</v>
      </c>
      <c r="P3588" s="7">
        <f t="shared" si="225"/>
        <v>151.9814814814815</v>
      </c>
      <c r="Q3588" t="s">
        <v>8332</v>
      </c>
      <c r="R3588" t="s">
        <v>8333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7">
        <f t="shared" si="225"/>
        <v>22.607142857142858</v>
      </c>
      <c r="Q3589" t="s">
        <v>8332</v>
      </c>
      <c r="R3589" t="s">
        <v>8333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7">
        <f t="shared" si="225"/>
        <v>18.272727272727273</v>
      </c>
      <c r="Q3590" t="s">
        <v>8332</v>
      </c>
      <c r="R3590" t="s">
        <v>8333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7">
        <f t="shared" si="225"/>
        <v>82.258064516129039</v>
      </c>
      <c r="Q3591" t="s">
        <v>8332</v>
      </c>
      <c r="R3591" t="s">
        <v>8333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101</v>
      </c>
      <c r="P3592" s="7">
        <f t="shared" si="225"/>
        <v>68.534246575342465</v>
      </c>
      <c r="Q3592" t="s">
        <v>8332</v>
      </c>
      <c r="R3592" t="s">
        <v>8333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7">
        <f t="shared" si="225"/>
        <v>68.055555555555557</v>
      </c>
      <c r="Q3593" t="s">
        <v>8332</v>
      </c>
      <c r="R3593" t="s">
        <v>8333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128</v>
      </c>
      <c r="P3594" s="7">
        <f t="shared" si="225"/>
        <v>72.714285714285708</v>
      </c>
      <c r="Q3594" t="s">
        <v>8332</v>
      </c>
      <c r="R3594" t="s">
        <v>8333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7">
        <f t="shared" si="225"/>
        <v>77.186046511627907</v>
      </c>
      <c r="Q3595" t="s">
        <v>8332</v>
      </c>
      <c r="R3595" t="s">
        <v>8333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7">
        <f t="shared" si="225"/>
        <v>55.972222222222221</v>
      </c>
      <c r="Q3596" t="s">
        <v>8332</v>
      </c>
      <c r="R3596" t="s">
        <v>8333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7">
        <f t="shared" si="225"/>
        <v>49.693548387096776</v>
      </c>
      <c r="Q3597" t="s">
        <v>8332</v>
      </c>
      <c r="R3597" t="s">
        <v>8333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7">
        <f t="shared" si="225"/>
        <v>79</v>
      </c>
      <c r="Q3598" t="s">
        <v>8332</v>
      </c>
      <c r="R3598" t="s">
        <v>8333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7">
        <f t="shared" si="225"/>
        <v>77.727272727272734</v>
      </c>
      <c r="Q3599" t="s">
        <v>8332</v>
      </c>
      <c r="R3599" t="s">
        <v>8333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111</v>
      </c>
      <c r="P3600" s="7">
        <f t="shared" si="225"/>
        <v>40.777777777777779</v>
      </c>
      <c r="Q3600" t="s">
        <v>8332</v>
      </c>
      <c r="R3600" t="s">
        <v>8333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7">
        <f t="shared" si="225"/>
        <v>59.411764705882355</v>
      </c>
      <c r="Q3601" t="s">
        <v>8332</v>
      </c>
      <c r="R3601" t="s">
        <v>8333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7">
        <f t="shared" si="225"/>
        <v>3.25</v>
      </c>
      <c r="Q3602" t="s">
        <v>8332</v>
      </c>
      <c r="R3602" t="s">
        <v>8333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105</v>
      </c>
      <c r="P3603" s="7">
        <f t="shared" si="225"/>
        <v>39.377358490566039</v>
      </c>
      <c r="Q3603" t="s">
        <v>8332</v>
      </c>
      <c r="R3603" t="s">
        <v>8333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101</v>
      </c>
      <c r="P3604" s="7">
        <f t="shared" si="225"/>
        <v>81.673469387755105</v>
      </c>
      <c r="Q3604" t="s">
        <v>8332</v>
      </c>
      <c r="R3604" t="s">
        <v>8333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7">
        <f t="shared" si="225"/>
        <v>44.912280701754383</v>
      </c>
      <c r="Q3605" t="s">
        <v>8332</v>
      </c>
      <c r="R3605" t="s">
        <v>8333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7">
        <f t="shared" si="225"/>
        <v>49.05797101449275</v>
      </c>
      <c r="Q3606" t="s">
        <v>8332</v>
      </c>
      <c r="R3606" t="s">
        <v>8333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7">
        <f t="shared" si="225"/>
        <v>30.666666666666668</v>
      </c>
      <c r="Q3607" t="s">
        <v>8332</v>
      </c>
      <c r="R3607" t="s">
        <v>8333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131</v>
      </c>
      <c r="P3608" s="7">
        <f t="shared" si="225"/>
        <v>61.0625</v>
      </c>
      <c r="Q3608" t="s">
        <v>8332</v>
      </c>
      <c r="R3608" t="s">
        <v>8333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106</v>
      </c>
      <c r="P3609" s="7">
        <f t="shared" si="225"/>
        <v>29</v>
      </c>
      <c r="Q3609" t="s">
        <v>8332</v>
      </c>
      <c r="R3609" t="s">
        <v>8333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7">
        <f t="shared" si="225"/>
        <v>29.62962962962963</v>
      </c>
      <c r="Q3610" t="s">
        <v>8332</v>
      </c>
      <c r="R3610" t="s">
        <v>8333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154</v>
      </c>
      <c r="P3611" s="7">
        <f t="shared" si="225"/>
        <v>143.0952380952381</v>
      </c>
      <c r="Q3611" t="s">
        <v>8332</v>
      </c>
      <c r="R3611" t="s">
        <v>8333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163</v>
      </c>
      <c r="P3612" s="7">
        <f t="shared" si="225"/>
        <v>52.354838709677416</v>
      </c>
      <c r="Q3612" t="s">
        <v>8332</v>
      </c>
      <c r="R3612" t="s">
        <v>8333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7">
        <f t="shared" si="225"/>
        <v>66.666666666666671</v>
      </c>
      <c r="Q3613" t="s">
        <v>8332</v>
      </c>
      <c r="R3613" t="s">
        <v>8333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145</v>
      </c>
      <c r="P3614" s="7">
        <f t="shared" si="225"/>
        <v>126.66666666666667</v>
      </c>
      <c r="Q3614" t="s">
        <v>8332</v>
      </c>
      <c r="R3614" t="s">
        <v>8333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7">
        <f t="shared" si="225"/>
        <v>62.5</v>
      </c>
      <c r="Q3615" t="s">
        <v>8332</v>
      </c>
      <c r="R3615" t="s">
        <v>8333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7">
        <f t="shared" si="225"/>
        <v>35.492957746478872</v>
      </c>
      <c r="Q3616" t="s">
        <v>8332</v>
      </c>
      <c r="R3616" t="s">
        <v>8333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7">
        <f t="shared" si="225"/>
        <v>37.083333333333336</v>
      </c>
      <c r="Q3617" t="s">
        <v>8332</v>
      </c>
      <c r="R3617" t="s">
        <v>8333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7">
        <f t="shared" si="225"/>
        <v>69.333333333333329</v>
      </c>
      <c r="Q3618" t="s">
        <v>8332</v>
      </c>
      <c r="R3618" t="s">
        <v>8333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7">
        <f t="shared" si="225"/>
        <v>17.254901960784313</v>
      </c>
      <c r="Q3619" t="s">
        <v>8332</v>
      </c>
      <c r="R3619" t="s">
        <v>8333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7">
        <f t="shared" si="225"/>
        <v>36.071428571428569</v>
      </c>
      <c r="Q3620" t="s">
        <v>8332</v>
      </c>
      <c r="R3620" t="s">
        <v>8333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7">
        <f t="shared" si="225"/>
        <v>66.470588235294116</v>
      </c>
      <c r="Q3621" t="s">
        <v>8332</v>
      </c>
      <c r="R3621" t="s">
        <v>8333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106</v>
      </c>
      <c r="P3622" s="7">
        <f t="shared" si="225"/>
        <v>56.065989847715734</v>
      </c>
      <c r="Q3622" t="s">
        <v>8332</v>
      </c>
      <c r="R3622" t="s">
        <v>8333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7">
        <f t="shared" si="225"/>
        <v>47.028571428571432</v>
      </c>
      <c r="Q3623" t="s">
        <v>8332</v>
      </c>
      <c r="R3623" t="s">
        <v>8333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101</v>
      </c>
      <c r="P3624" s="7">
        <f t="shared" si="225"/>
        <v>47.666190476190479</v>
      </c>
      <c r="Q3624" t="s">
        <v>8332</v>
      </c>
      <c r="R3624" t="s">
        <v>8333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7">
        <f t="shared" si="225"/>
        <v>88.235294117647058</v>
      </c>
      <c r="Q3625" t="s">
        <v>8332</v>
      </c>
      <c r="R3625" t="s">
        <v>8333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7">
        <f t="shared" si="225"/>
        <v>80.717948717948715</v>
      </c>
      <c r="Q3626" t="s">
        <v>8332</v>
      </c>
      <c r="R3626" t="s">
        <v>8333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7">
        <f t="shared" si="225"/>
        <v>39.487179487179489</v>
      </c>
      <c r="Q3627" t="s">
        <v>8332</v>
      </c>
      <c r="R3627" t="s">
        <v>8333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7">
        <f t="shared" si="225"/>
        <v>84.854166666666671</v>
      </c>
      <c r="Q3628" t="s">
        <v>8332</v>
      </c>
      <c r="R3628" t="s">
        <v>8333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7">
        <f t="shared" si="225"/>
        <v>68.965517241379317</v>
      </c>
      <c r="Q3629" t="s">
        <v>8332</v>
      </c>
      <c r="R3629" t="s">
        <v>8333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7" t="e">
        <f t="shared" si="225"/>
        <v>#DIV/0!</v>
      </c>
      <c r="Q3630" t="s">
        <v>8332</v>
      </c>
      <c r="R3630" t="s">
        <v>8358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</v>
      </c>
      <c r="P3631" s="7">
        <f t="shared" si="225"/>
        <v>1</v>
      </c>
      <c r="Q3631" t="s">
        <v>8332</v>
      </c>
      <c r="R3631" t="s">
        <v>8358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1</v>
      </c>
      <c r="P3632" s="7">
        <f t="shared" si="225"/>
        <v>1</v>
      </c>
      <c r="Q3632" t="s">
        <v>8332</v>
      </c>
      <c r="R3632" t="s">
        <v>8358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52</v>
      </c>
      <c r="P3633" s="7">
        <f t="shared" si="225"/>
        <v>147.88135593220338</v>
      </c>
      <c r="Q3633" t="s">
        <v>8332</v>
      </c>
      <c r="R3633" t="s">
        <v>8358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7">
        <f t="shared" si="225"/>
        <v>100</v>
      </c>
      <c r="Q3634" t="s">
        <v>8332</v>
      </c>
      <c r="R3634" t="s">
        <v>8358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36</v>
      </c>
      <c r="P3635" s="7">
        <f t="shared" si="225"/>
        <v>56.838709677419352</v>
      </c>
      <c r="Q3635" t="s">
        <v>8332</v>
      </c>
      <c r="R3635" t="s">
        <v>8358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5</v>
      </c>
      <c r="P3636" s="7">
        <f t="shared" si="225"/>
        <v>176.94444444444446</v>
      </c>
      <c r="Q3636" t="s">
        <v>8332</v>
      </c>
      <c r="R3636" t="s">
        <v>8358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37</v>
      </c>
      <c r="P3637" s="7">
        <f t="shared" si="225"/>
        <v>127.6</v>
      </c>
      <c r="Q3637" t="s">
        <v>8332</v>
      </c>
      <c r="R3637" t="s">
        <v>8358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7" t="e">
        <f t="shared" si="225"/>
        <v>#DIV/0!</v>
      </c>
      <c r="Q3638" t="s">
        <v>8332</v>
      </c>
      <c r="R3638" t="s">
        <v>8358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7">
        <f t="shared" si="225"/>
        <v>66.142857142857139</v>
      </c>
      <c r="Q3639" t="s">
        <v>8332</v>
      </c>
      <c r="R3639" t="s">
        <v>8358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7">
        <f t="shared" si="225"/>
        <v>108</v>
      </c>
      <c r="Q3640" t="s">
        <v>8332</v>
      </c>
      <c r="R3640" t="s">
        <v>8358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1</v>
      </c>
      <c r="P3641" s="7">
        <f t="shared" si="225"/>
        <v>1</v>
      </c>
      <c r="Q3641" t="s">
        <v>8332</v>
      </c>
      <c r="R3641" t="s">
        <v>8358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7">
        <f t="shared" si="225"/>
        <v>18.333333333333332</v>
      </c>
      <c r="Q3642" t="s">
        <v>8332</v>
      </c>
      <c r="R3642" t="s">
        <v>8358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7" t="e">
        <f t="shared" si="225"/>
        <v>#DIV/0!</v>
      </c>
      <c r="Q3643" t="s">
        <v>8332</v>
      </c>
      <c r="R3643" t="s">
        <v>8358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3</v>
      </c>
      <c r="P3644" s="7">
        <f t="shared" si="225"/>
        <v>7.5</v>
      </c>
      <c r="Q3644" t="s">
        <v>8332</v>
      </c>
      <c r="R3644" t="s">
        <v>8358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7" t="e">
        <f t="shared" si="225"/>
        <v>#DIV/0!</v>
      </c>
      <c r="Q3645" t="s">
        <v>8332</v>
      </c>
      <c r="R3645" t="s">
        <v>8358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17</v>
      </c>
      <c r="P3646" s="7">
        <f t="shared" si="225"/>
        <v>68.416666666666671</v>
      </c>
      <c r="Q3646" t="s">
        <v>8332</v>
      </c>
      <c r="R3646" t="s">
        <v>8358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1</v>
      </c>
      <c r="P3647" s="7">
        <f t="shared" si="225"/>
        <v>1</v>
      </c>
      <c r="Q3647" t="s">
        <v>8332</v>
      </c>
      <c r="R3647" t="s">
        <v>8358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7">
        <f t="shared" si="225"/>
        <v>60.125</v>
      </c>
      <c r="Q3648" t="s">
        <v>8332</v>
      </c>
      <c r="R3648" t="s">
        <v>8358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7">
        <f t="shared" si="225"/>
        <v>15</v>
      </c>
      <c r="Q3649" t="s">
        <v>8332</v>
      </c>
      <c r="R3649" t="s">
        <v>8358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101</v>
      </c>
      <c r="P3650" s="7">
        <f t="shared" si="225"/>
        <v>550.04109589041093</v>
      </c>
      <c r="Q3650" t="s">
        <v>8332</v>
      </c>
      <c r="R3650" t="s">
        <v>8333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ROUNDUP(100*(E3651/D3651),0)</f>
        <v>104</v>
      </c>
      <c r="P3651" s="7">
        <f t="shared" ref="P3651:P3714" si="229">E3651/L3651</f>
        <v>97.5</v>
      </c>
      <c r="Q3651" t="s">
        <v>8332</v>
      </c>
      <c r="R3651" t="s">
        <v>8333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7">
        <f t="shared" si="229"/>
        <v>29.411764705882351</v>
      </c>
      <c r="Q3652" t="s">
        <v>8332</v>
      </c>
      <c r="R3652" t="s">
        <v>8333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7">
        <f t="shared" si="229"/>
        <v>57.777777777777779</v>
      </c>
      <c r="Q3653" t="s">
        <v>8332</v>
      </c>
      <c r="R3653" t="s">
        <v>8333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7">
        <f t="shared" si="229"/>
        <v>44.235294117647058</v>
      </c>
      <c r="Q3654" t="s">
        <v>8332</v>
      </c>
      <c r="R3654" t="s">
        <v>8333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7">
        <f t="shared" si="229"/>
        <v>60.909090909090907</v>
      </c>
      <c r="Q3655" t="s">
        <v>8332</v>
      </c>
      <c r="R3655" t="s">
        <v>8333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175</v>
      </c>
      <c r="P3656" s="7">
        <f t="shared" si="229"/>
        <v>68.84210526315789</v>
      </c>
      <c r="Q3656" t="s">
        <v>8332</v>
      </c>
      <c r="R3656" t="s">
        <v>8333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117</v>
      </c>
      <c r="P3657" s="7">
        <f t="shared" si="229"/>
        <v>73.582278481012665</v>
      </c>
      <c r="Q3657" t="s">
        <v>8332</v>
      </c>
      <c r="R3657" t="s">
        <v>8333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7">
        <f t="shared" si="229"/>
        <v>115.02173913043478</v>
      </c>
      <c r="Q3658" t="s">
        <v>8332</v>
      </c>
      <c r="R3658" t="s">
        <v>8333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7">
        <f t="shared" si="229"/>
        <v>110.75</v>
      </c>
      <c r="Q3659" t="s">
        <v>8332</v>
      </c>
      <c r="R3659" t="s">
        <v>8333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7">
        <f t="shared" si="229"/>
        <v>75.5</v>
      </c>
      <c r="Q3660" t="s">
        <v>8332</v>
      </c>
      <c r="R3660" t="s">
        <v>8333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103</v>
      </c>
      <c r="P3661" s="7">
        <f t="shared" si="229"/>
        <v>235.46153846153845</v>
      </c>
      <c r="Q3661" t="s">
        <v>8332</v>
      </c>
      <c r="R3661" t="s">
        <v>8333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7">
        <f t="shared" si="229"/>
        <v>11.363636363636363</v>
      </c>
      <c r="Q3662" t="s">
        <v>8332</v>
      </c>
      <c r="R3662" t="s">
        <v>8333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7">
        <f t="shared" si="229"/>
        <v>92.5</v>
      </c>
      <c r="Q3663" t="s">
        <v>8332</v>
      </c>
      <c r="R3663" t="s">
        <v>8333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102</v>
      </c>
      <c r="P3664" s="7">
        <f t="shared" si="229"/>
        <v>202.85</v>
      </c>
      <c r="Q3664" t="s">
        <v>8332</v>
      </c>
      <c r="R3664" t="s">
        <v>8333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7">
        <f t="shared" si="229"/>
        <v>26</v>
      </c>
      <c r="Q3665" t="s">
        <v>8332</v>
      </c>
      <c r="R3665" t="s">
        <v>8333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110</v>
      </c>
      <c r="P3666" s="7">
        <f t="shared" si="229"/>
        <v>46.05263157894737</v>
      </c>
      <c r="Q3666" t="s">
        <v>8332</v>
      </c>
      <c r="R3666" t="s">
        <v>8333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116</v>
      </c>
      <c r="P3667" s="7">
        <f t="shared" si="229"/>
        <v>51</v>
      </c>
      <c r="Q3667" t="s">
        <v>8332</v>
      </c>
      <c r="R3667" t="s">
        <v>8333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7">
        <f t="shared" si="229"/>
        <v>31.578947368421051</v>
      </c>
      <c r="Q3668" t="s">
        <v>8332</v>
      </c>
      <c r="R3668" t="s">
        <v>8333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104</v>
      </c>
      <c r="P3669" s="7">
        <f t="shared" si="229"/>
        <v>53.363965517241382</v>
      </c>
      <c r="Q3669" t="s">
        <v>8332</v>
      </c>
      <c r="R3669" t="s">
        <v>8333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7">
        <f t="shared" si="229"/>
        <v>36.964285714285715</v>
      </c>
      <c r="Q3670" t="s">
        <v>8332</v>
      </c>
      <c r="R3670" t="s">
        <v>8333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139</v>
      </c>
      <c r="P3671" s="7">
        <f t="shared" si="229"/>
        <v>81.294117647058826</v>
      </c>
      <c r="Q3671" t="s">
        <v>8332</v>
      </c>
      <c r="R3671" t="s">
        <v>8333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7">
        <f t="shared" si="229"/>
        <v>20.083333333333332</v>
      </c>
      <c r="Q3672" t="s">
        <v>8332</v>
      </c>
      <c r="R3672" t="s">
        <v>8333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7">
        <f t="shared" si="229"/>
        <v>88.25</v>
      </c>
      <c r="Q3673" t="s">
        <v>8332</v>
      </c>
      <c r="R3673" t="s">
        <v>8333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7">
        <f t="shared" si="229"/>
        <v>53.438596491228068</v>
      </c>
      <c r="Q3674" t="s">
        <v>8332</v>
      </c>
      <c r="R3674" t="s">
        <v>8333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7">
        <f t="shared" si="229"/>
        <v>39.868421052631582</v>
      </c>
      <c r="Q3675" t="s">
        <v>8332</v>
      </c>
      <c r="R3675" t="s">
        <v>8333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7">
        <f t="shared" si="229"/>
        <v>145.16129032258064</v>
      </c>
      <c r="Q3676" t="s">
        <v>8332</v>
      </c>
      <c r="R3676" t="s">
        <v>8333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7">
        <f t="shared" si="229"/>
        <v>23.333333333333332</v>
      </c>
      <c r="Q3677" t="s">
        <v>8332</v>
      </c>
      <c r="R3677" t="s">
        <v>8333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7">
        <f t="shared" si="229"/>
        <v>64.375</v>
      </c>
      <c r="Q3678" t="s">
        <v>8332</v>
      </c>
      <c r="R3678" t="s">
        <v>8333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7">
        <f t="shared" si="229"/>
        <v>62.052763819095475</v>
      </c>
      <c r="Q3679" t="s">
        <v>8332</v>
      </c>
      <c r="R3679" t="s">
        <v>8333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7">
        <f t="shared" si="229"/>
        <v>66.129032258064512</v>
      </c>
      <c r="Q3680" t="s">
        <v>8332</v>
      </c>
      <c r="R3680" t="s">
        <v>8333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111</v>
      </c>
      <c r="P3681" s="7">
        <f t="shared" si="229"/>
        <v>73.400000000000006</v>
      </c>
      <c r="Q3681" t="s">
        <v>8332</v>
      </c>
      <c r="R3681" t="s">
        <v>8333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7">
        <f t="shared" si="229"/>
        <v>99.5</v>
      </c>
      <c r="Q3682" t="s">
        <v>8332</v>
      </c>
      <c r="R3682" t="s">
        <v>8333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7">
        <f t="shared" si="229"/>
        <v>62.166666666666664</v>
      </c>
      <c r="Q3683" t="s">
        <v>8332</v>
      </c>
      <c r="R3683" t="s">
        <v>8333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140</v>
      </c>
      <c r="P3684" s="7">
        <f t="shared" si="229"/>
        <v>62.328358208955223</v>
      </c>
      <c r="Q3684" t="s">
        <v>8332</v>
      </c>
      <c r="R3684" t="s">
        <v>8333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7">
        <f t="shared" si="229"/>
        <v>58.787878787878789</v>
      </c>
      <c r="Q3685" t="s">
        <v>8332</v>
      </c>
      <c r="R3685" t="s">
        <v>8333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140</v>
      </c>
      <c r="P3686" s="7">
        <f t="shared" si="229"/>
        <v>45.347826086956523</v>
      </c>
      <c r="Q3686" t="s">
        <v>8332</v>
      </c>
      <c r="R3686" t="s">
        <v>8333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7">
        <f t="shared" si="229"/>
        <v>41.944444444444443</v>
      </c>
      <c r="Q3687" t="s">
        <v>8332</v>
      </c>
      <c r="R3687" t="s">
        <v>8333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102</v>
      </c>
      <c r="P3688" s="7">
        <f t="shared" si="229"/>
        <v>59.166666666666664</v>
      </c>
      <c r="Q3688" t="s">
        <v>8332</v>
      </c>
      <c r="R3688" t="s">
        <v>8333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101</v>
      </c>
      <c r="P3689" s="7">
        <f t="shared" si="229"/>
        <v>200.49</v>
      </c>
      <c r="Q3689" t="s">
        <v>8332</v>
      </c>
      <c r="R3689" t="s">
        <v>8333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110</v>
      </c>
      <c r="P3690" s="7">
        <f t="shared" si="229"/>
        <v>83.974358974358978</v>
      </c>
      <c r="Q3690" t="s">
        <v>8332</v>
      </c>
      <c r="R3690" t="s">
        <v>8333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119</v>
      </c>
      <c r="P3691" s="7">
        <f t="shared" si="229"/>
        <v>57.258064516129032</v>
      </c>
      <c r="Q3691" t="s">
        <v>8332</v>
      </c>
      <c r="R3691" t="s">
        <v>8333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7">
        <f t="shared" si="229"/>
        <v>58.064516129032256</v>
      </c>
      <c r="Q3692" t="s">
        <v>8332</v>
      </c>
      <c r="R3692" t="s">
        <v>8333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7">
        <f t="shared" si="229"/>
        <v>186.80291970802921</v>
      </c>
      <c r="Q3693" t="s">
        <v>8332</v>
      </c>
      <c r="R3693" t="s">
        <v>8333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7">
        <f t="shared" si="229"/>
        <v>74.117647058823536</v>
      </c>
      <c r="Q3694" t="s">
        <v>8332</v>
      </c>
      <c r="R3694" t="s">
        <v>8333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130</v>
      </c>
      <c r="P3695" s="7">
        <f t="shared" si="229"/>
        <v>30.714285714285715</v>
      </c>
      <c r="Q3695" t="s">
        <v>8332</v>
      </c>
      <c r="R3695" t="s">
        <v>8333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108</v>
      </c>
      <c r="P3696" s="7">
        <f t="shared" si="229"/>
        <v>62.666666666666664</v>
      </c>
      <c r="Q3696" t="s">
        <v>8332</v>
      </c>
      <c r="R3696" t="s">
        <v>8333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101</v>
      </c>
      <c r="P3697" s="7">
        <f t="shared" si="229"/>
        <v>121.36363636363636</v>
      </c>
      <c r="Q3697" t="s">
        <v>8332</v>
      </c>
      <c r="R3697" t="s">
        <v>8333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7">
        <f t="shared" si="229"/>
        <v>39.743589743589745</v>
      </c>
      <c r="Q3698" t="s">
        <v>8332</v>
      </c>
      <c r="R3698" t="s">
        <v>8333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7">
        <f t="shared" si="229"/>
        <v>72</v>
      </c>
      <c r="Q3699" t="s">
        <v>8332</v>
      </c>
      <c r="R3699" t="s">
        <v>8333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7">
        <f t="shared" si="229"/>
        <v>40.632352941176471</v>
      </c>
      <c r="Q3700" t="s">
        <v>8332</v>
      </c>
      <c r="R3700" t="s">
        <v>8333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7">
        <f t="shared" si="229"/>
        <v>63</v>
      </c>
      <c r="Q3701" t="s">
        <v>8332</v>
      </c>
      <c r="R3701" t="s">
        <v>8333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122</v>
      </c>
      <c r="P3702" s="7">
        <f t="shared" si="229"/>
        <v>33.666666666666664</v>
      </c>
      <c r="Q3702" t="s">
        <v>8332</v>
      </c>
      <c r="R3702" t="s">
        <v>8333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101</v>
      </c>
      <c r="P3703" s="7">
        <f t="shared" si="229"/>
        <v>38.589743589743591</v>
      </c>
      <c r="Q3703" t="s">
        <v>8332</v>
      </c>
      <c r="R3703" t="s">
        <v>8333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110</v>
      </c>
      <c r="P3704" s="7">
        <f t="shared" si="229"/>
        <v>155.95238095238096</v>
      </c>
      <c r="Q3704" t="s">
        <v>8332</v>
      </c>
      <c r="R3704" t="s">
        <v>8333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124</v>
      </c>
      <c r="P3705" s="7">
        <f t="shared" si="229"/>
        <v>43.2</v>
      </c>
      <c r="Q3705" t="s">
        <v>8332</v>
      </c>
      <c r="R3705" t="s">
        <v>8333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137</v>
      </c>
      <c r="P3706" s="7">
        <f t="shared" si="229"/>
        <v>15.148518518518518</v>
      </c>
      <c r="Q3706" t="s">
        <v>8332</v>
      </c>
      <c r="R3706" t="s">
        <v>8333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104</v>
      </c>
      <c r="P3707" s="7">
        <f t="shared" si="229"/>
        <v>83.571428571428569</v>
      </c>
      <c r="Q3707" t="s">
        <v>8332</v>
      </c>
      <c r="R3707" t="s">
        <v>8333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122</v>
      </c>
      <c r="P3708" s="7">
        <f t="shared" si="229"/>
        <v>140</v>
      </c>
      <c r="Q3708" t="s">
        <v>8332</v>
      </c>
      <c r="R3708" t="s">
        <v>8333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7">
        <f t="shared" si="229"/>
        <v>80.869565217391298</v>
      </c>
      <c r="Q3709" t="s">
        <v>8332</v>
      </c>
      <c r="R3709" t="s">
        <v>8333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7">
        <f t="shared" si="229"/>
        <v>53.846153846153847</v>
      </c>
      <c r="Q3710" t="s">
        <v>8332</v>
      </c>
      <c r="R3710" t="s">
        <v>8333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109</v>
      </c>
      <c r="P3711" s="7">
        <f t="shared" si="229"/>
        <v>30.928571428571427</v>
      </c>
      <c r="Q3711" t="s">
        <v>8332</v>
      </c>
      <c r="R3711" t="s">
        <v>8333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142</v>
      </c>
      <c r="P3712" s="7">
        <f t="shared" si="229"/>
        <v>67.962962962962962</v>
      </c>
      <c r="Q3712" t="s">
        <v>8332</v>
      </c>
      <c r="R3712" t="s">
        <v>8333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7">
        <f t="shared" si="229"/>
        <v>27.142857142857142</v>
      </c>
      <c r="Q3713" t="s">
        <v>8332</v>
      </c>
      <c r="R3713" t="s">
        <v>8333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7">
        <f t="shared" si="229"/>
        <v>110.86538461538461</v>
      </c>
      <c r="Q3714" t="s">
        <v>8332</v>
      </c>
      <c r="R3714" t="s">
        <v>8333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ROUNDUP(100*(E3715/D3715),0)</f>
        <v>102</v>
      </c>
      <c r="P3715" s="7">
        <f t="shared" ref="P3715:P3778" si="233">E3715/L3715</f>
        <v>106.84210526315789</v>
      </c>
      <c r="Q3715" t="s">
        <v>8332</v>
      </c>
      <c r="R3715" t="s">
        <v>8333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103</v>
      </c>
      <c r="P3716" s="7">
        <f t="shared" si="233"/>
        <v>105.51546391752578</v>
      </c>
      <c r="Q3716" t="s">
        <v>8332</v>
      </c>
      <c r="R3716" t="s">
        <v>8333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7">
        <f t="shared" si="233"/>
        <v>132.96296296296296</v>
      </c>
      <c r="Q3717" t="s">
        <v>8332</v>
      </c>
      <c r="R3717" t="s">
        <v>8333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7">
        <f t="shared" si="233"/>
        <v>51.916666666666664</v>
      </c>
      <c r="Q3718" t="s">
        <v>8332</v>
      </c>
      <c r="R3718" t="s">
        <v>8333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7">
        <f t="shared" si="233"/>
        <v>310</v>
      </c>
      <c r="Q3719" t="s">
        <v>8332</v>
      </c>
      <c r="R3719" t="s">
        <v>8333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240</v>
      </c>
      <c r="P3720" s="7">
        <f t="shared" si="233"/>
        <v>26.021739130434781</v>
      </c>
      <c r="Q3720" t="s">
        <v>8332</v>
      </c>
      <c r="R3720" t="s">
        <v>8333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7">
        <f t="shared" si="233"/>
        <v>105</v>
      </c>
      <c r="Q3721" t="s">
        <v>8332</v>
      </c>
      <c r="R3721" t="s">
        <v>8333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7">
        <f t="shared" si="233"/>
        <v>86.224999999999994</v>
      </c>
      <c r="Q3722" t="s">
        <v>8332</v>
      </c>
      <c r="R3722" t="s">
        <v>8333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7">
        <f t="shared" si="233"/>
        <v>114.54545454545455</v>
      </c>
      <c r="Q3723" t="s">
        <v>8332</v>
      </c>
      <c r="R3723" t="s">
        <v>8333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112</v>
      </c>
      <c r="P3724" s="7">
        <f t="shared" si="233"/>
        <v>47.657142857142858</v>
      </c>
      <c r="Q3724" t="s">
        <v>8332</v>
      </c>
      <c r="R3724" t="s">
        <v>8333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103</v>
      </c>
      <c r="P3725" s="7">
        <f t="shared" si="233"/>
        <v>72.888888888888886</v>
      </c>
      <c r="Q3725" t="s">
        <v>8332</v>
      </c>
      <c r="R3725" t="s">
        <v>8333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7">
        <f t="shared" si="233"/>
        <v>49.545505617977533</v>
      </c>
      <c r="Q3726" t="s">
        <v>8332</v>
      </c>
      <c r="R3726" t="s">
        <v>8333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7">
        <f t="shared" si="233"/>
        <v>25.4</v>
      </c>
      <c r="Q3727" t="s">
        <v>8332</v>
      </c>
      <c r="R3727" t="s">
        <v>8333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7">
        <f t="shared" si="233"/>
        <v>62.586956521739133</v>
      </c>
      <c r="Q3728" t="s">
        <v>8332</v>
      </c>
      <c r="R3728" t="s">
        <v>8333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7">
        <f t="shared" si="233"/>
        <v>61.060606060606062</v>
      </c>
      <c r="Q3729" t="s">
        <v>8332</v>
      </c>
      <c r="R3729" t="s">
        <v>8333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10</v>
      </c>
      <c r="P3730" s="7">
        <f t="shared" si="233"/>
        <v>60.064516129032256</v>
      </c>
      <c r="Q3730" t="s">
        <v>8332</v>
      </c>
      <c r="R3730" t="s">
        <v>8333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8</v>
      </c>
      <c r="P3731" s="7">
        <f t="shared" si="233"/>
        <v>72.400000000000006</v>
      </c>
      <c r="Q3731" t="s">
        <v>8332</v>
      </c>
      <c r="R3731" t="s">
        <v>8333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7">
        <f t="shared" si="233"/>
        <v>100</v>
      </c>
      <c r="Q3732" t="s">
        <v>8332</v>
      </c>
      <c r="R3732" t="s">
        <v>8333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12</v>
      </c>
      <c r="P3733" s="7">
        <f t="shared" si="233"/>
        <v>51.666666666666664</v>
      </c>
      <c r="Q3733" t="s">
        <v>8332</v>
      </c>
      <c r="R3733" t="s">
        <v>8333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16</v>
      </c>
      <c r="P3734" s="7">
        <f t="shared" si="233"/>
        <v>32.75</v>
      </c>
      <c r="Q3734" t="s">
        <v>8332</v>
      </c>
      <c r="R3734" t="s">
        <v>8333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7" t="e">
        <f t="shared" si="233"/>
        <v>#DIV/0!</v>
      </c>
      <c r="Q3735" t="s">
        <v>8332</v>
      </c>
      <c r="R3735" t="s">
        <v>8333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29</v>
      </c>
      <c r="P3736" s="7">
        <f t="shared" si="233"/>
        <v>61</v>
      </c>
      <c r="Q3736" t="s">
        <v>8332</v>
      </c>
      <c r="R3736" t="s">
        <v>8333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14</v>
      </c>
      <c r="P3737" s="7">
        <f t="shared" si="233"/>
        <v>10</v>
      </c>
      <c r="Q3737" t="s">
        <v>8332</v>
      </c>
      <c r="R3737" t="s">
        <v>8333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7">
        <f t="shared" si="233"/>
        <v>10</v>
      </c>
      <c r="Q3738" t="s">
        <v>8332</v>
      </c>
      <c r="R3738" t="s">
        <v>8333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22</v>
      </c>
      <c r="P3739" s="7">
        <f t="shared" si="233"/>
        <v>37.5</v>
      </c>
      <c r="Q3739" t="s">
        <v>8332</v>
      </c>
      <c r="R3739" t="s">
        <v>8333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7">
        <f t="shared" si="233"/>
        <v>45</v>
      </c>
      <c r="Q3740" t="s">
        <v>8332</v>
      </c>
      <c r="R3740" t="s">
        <v>8333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21</v>
      </c>
      <c r="P3741" s="7">
        <f t="shared" si="233"/>
        <v>100.625</v>
      </c>
      <c r="Q3741" t="s">
        <v>8332</v>
      </c>
      <c r="R3741" t="s">
        <v>8333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7">
        <f t="shared" si="233"/>
        <v>25.571428571428573</v>
      </c>
      <c r="Q3742" t="s">
        <v>8332</v>
      </c>
      <c r="R3742" t="s">
        <v>8333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7" t="e">
        <f t="shared" si="233"/>
        <v>#DIV/0!</v>
      </c>
      <c r="Q3743" t="s">
        <v>8332</v>
      </c>
      <c r="R3743" t="s">
        <v>8333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7">
        <f t="shared" si="233"/>
        <v>25</v>
      </c>
      <c r="Q3744" t="s">
        <v>8332</v>
      </c>
      <c r="R3744" t="s">
        <v>8333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7" t="e">
        <f t="shared" si="233"/>
        <v>#DIV/0!</v>
      </c>
      <c r="Q3745" t="s">
        <v>8332</v>
      </c>
      <c r="R3745" t="s">
        <v>8333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7" t="e">
        <f t="shared" si="233"/>
        <v>#DIV/0!</v>
      </c>
      <c r="Q3746" t="s">
        <v>8332</v>
      </c>
      <c r="R3746" t="s">
        <v>8333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7">
        <f t="shared" si="233"/>
        <v>10</v>
      </c>
      <c r="Q3747" t="s">
        <v>8332</v>
      </c>
      <c r="R3747" t="s">
        <v>8333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3</v>
      </c>
      <c r="P3748" s="7">
        <f t="shared" si="233"/>
        <v>202</v>
      </c>
      <c r="Q3748" t="s">
        <v>8332</v>
      </c>
      <c r="R3748" t="s">
        <v>8333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7">
        <f t="shared" si="233"/>
        <v>25</v>
      </c>
      <c r="Q3749" t="s">
        <v>8332</v>
      </c>
      <c r="R3749" t="s">
        <v>8333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7">
        <f t="shared" si="233"/>
        <v>99.538461538461533</v>
      </c>
      <c r="Q3750" t="s">
        <v>8332</v>
      </c>
      <c r="R3750" t="s">
        <v>8358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7">
        <f t="shared" si="233"/>
        <v>75</v>
      </c>
      <c r="Q3751" t="s">
        <v>8332</v>
      </c>
      <c r="R3751" t="s">
        <v>8358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101</v>
      </c>
      <c r="P3752" s="7">
        <f t="shared" si="233"/>
        <v>215.25</v>
      </c>
      <c r="Q3752" t="s">
        <v>8332</v>
      </c>
      <c r="R3752" t="s">
        <v>8358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7">
        <f t="shared" si="233"/>
        <v>120.54545454545455</v>
      </c>
      <c r="Q3753" t="s">
        <v>8332</v>
      </c>
      <c r="R3753" t="s">
        <v>8358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7">
        <f t="shared" si="233"/>
        <v>37.666666666666664</v>
      </c>
      <c r="Q3754" t="s">
        <v>8332</v>
      </c>
      <c r="R3754" t="s">
        <v>8358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104</v>
      </c>
      <c r="P3755" s="7">
        <f t="shared" si="233"/>
        <v>172.23333333333332</v>
      </c>
      <c r="Q3755" t="s">
        <v>8332</v>
      </c>
      <c r="R3755" t="s">
        <v>8358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7">
        <f t="shared" si="233"/>
        <v>111.11111111111111</v>
      </c>
      <c r="Q3756" t="s">
        <v>8332</v>
      </c>
      <c r="R3756" t="s">
        <v>8358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7">
        <f t="shared" si="233"/>
        <v>25.464285714285715</v>
      </c>
      <c r="Q3757" t="s">
        <v>8332</v>
      </c>
      <c r="R3757" t="s">
        <v>8358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102</v>
      </c>
      <c r="P3758" s="7">
        <f t="shared" si="233"/>
        <v>267.64705882352939</v>
      </c>
      <c r="Q3758" t="s">
        <v>8332</v>
      </c>
      <c r="R3758" t="s">
        <v>8358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7">
        <f t="shared" si="233"/>
        <v>75.959999999999994</v>
      </c>
      <c r="Q3759" t="s">
        <v>8332</v>
      </c>
      <c r="R3759" t="s">
        <v>8358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103</v>
      </c>
      <c r="P3760" s="7">
        <f t="shared" si="233"/>
        <v>59.03846153846154</v>
      </c>
      <c r="Q3760" t="s">
        <v>8332</v>
      </c>
      <c r="R3760" t="s">
        <v>8358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111</v>
      </c>
      <c r="P3761" s="7">
        <f t="shared" si="233"/>
        <v>50.111022727272733</v>
      </c>
      <c r="Q3761" t="s">
        <v>8332</v>
      </c>
      <c r="R3761" t="s">
        <v>8358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102</v>
      </c>
      <c r="P3762" s="7">
        <f t="shared" si="233"/>
        <v>55.502967032967035</v>
      </c>
      <c r="Q3762" t="s">
        <v>8332</v>
      </c>
      <c r="R3762" t="s">
        <v>8358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7">
        <f t="shared" si="233"/>
        <v>166.66666666666666</v>
      </c>
      <c r="Q3763" t="s">
        <v>8332</v>
      </c>
      <c r="R3763" t="s">
        <v>8358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107</v>
      </c>
      <c r="P3764" s="7">
        <f t="shared" si="233"/>
        <v>47.428571428571431</v>
      </c>
      <c r="Q3764" t="s">
        <v>8332</v>
      </c>
      <c r="R3764" t="s">
        <v>8358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7">
        <f t="shared" si="233"/>
        <v>64.935064935064929</v>
      </c>
      <c r="Q3765" t="s">
        <v>8332</v>
      </c>
      <c r="R3765" t="s">
        <v>8358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7">
        <f t="shared" si="233"/>
        <v>55.555555555555557</v>
      </c>
      <c r="Q3766" t="s">
        <v>8332</v>
      </c>
      <c r="R3766" t="s">
        <v>8358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114</v>
      </c>
      <c r="P3767" s="7">
        <f t="shared" si="233"/>
        <v>74.224299065420567</v>
      </c>
      <c r="Q3767" t="s">
        <v>8332</v>
      </c>
      <c r="R3767" t="s">
        <v>8358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7">
        <f t="shared" si="233"/>
        <v>106.9271875</v>
      </c>
      <c r="Q3768" t="s">
        <v>8332</v>
      </c>
      <c r="R3768" t="s">
        <v>8358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7">
        <f t="shared" si="233"/>
        <v>41.696428571428569</v>
      </c>
      <c r="Q3769" t="s">
        <v>8332</v>
      </c>
      <c r="R3769" t="s">
        <v>8358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7">
        <f t="shared" si="233"/>
        <v>74.243275862068955</v>
      </c>
      <c r="Q3770" t="s">
        <v>8332</v>
      </c>
      <c r="R3770" t="s">
        <v>8358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7">
        <f t="shared" si="233"/>
        <v>73.333333333333329</v>
      </c>
      <c r="Q3771" t="s">
        <v>8332</v>
      </c>
      <c r="R3771" t="s">
        <v>8358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7">
        <f t="shared" si="233"/>
        <v>100</v>
      </c>
      <c r="Q3772" t="s">
        <v>8332</v>
      </c>
      <c r="R3772" t="s">
        <v>8358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7">
        <f t="shared" si="233"/>
        <v>38.421052631578945</v>
      </c>
      <c r="Q3773" t="s">
        <v>8332</v>
      </c>
      <c r="R3773" t="s">
        <v>8358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111</v>
      </c>
      <c r="P3774" s="7">
        <f t="shared" si="233"/>
        <v>166.96969696969697</v>
      </c>
      <c r="Q3774" t="s">
        <v>8332</v>
      </c>
      <c r="R3774" t="s">
        <v>8358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109</v>
      </c>
      <c r="P3775" s="7">
        <f t="shared" si="233"/>
        <v>94.912280701754383</v>
      </c>
      <c r="Q3775" t="s">
        <v>8332</v>
      </c>
      <c r="R3775" t="s">
        <v>8358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7">
        <f t="shared" si="233"/>
        <v>100</v>
      </c>
      <c r="Q3776" t="s">
        <v>8332</v>
      </c>
      <c r="R3776" t="s">
        <v>8358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101</v>
      </c>
      <c r="P3777" s="7">
        <f t="shared" si="233"/>
        <v>143.21428571428572</v>
      </c>
      <c r="Q3777" t="s">
        <v>8332</v>
      </c>
      <c r="R3777" t="s">
        <v>8358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7">
        <f t="shared" si="233"/>
        <v>90.819148936170208</v>
      </c>
      <c r="Q3778" t="s">
        <v>8332</v>
      </c>
      <c r="R3778" t="s">
        <v>8358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ROUNDUP(100*(E3779/D3779),0)</f>
        <v>144</v>
      </c>
      <c r="P3779" s="7">
        <f t="shared" ref="P3779:P3842" si="237">E3779/L3779</f>
        <v>48.542372881355931</v>
      </c>
      <c r="Q3779" t="s">
        <v>8332</v>
      </c>
      <c r="R3779" t="s">
        <v>8358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106</v>
      </c>
      <c r="P3780" s="7">
        <f t="shared" si="237"/>
        <v>70.027777777777771</v>
      </c>
      <c r="Q3780" t="s">
        <v>8332</v>
      </c>
      <c r="R3780" t="s">
        <v>8358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7">
        <f t="shared" si="237"/>
        <v>135.62608695652173</v>
      </c>
      <c r="Q3781" t="s">
        <v>8332</v>
      </c>
      <c r="R3781" t="s">
        <v>8358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7">
        <f t="shared" si="237"/>
        <v>100</v>
      </c>
      <c r="Q3782" t="s">
        <v>8332</v>
      </c>
      <c r="R3782" t="s">
        <v>8358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7">
        <f t="shared" si="237"/>
        <v>94.90384615384616</v>
      </c>
      <c r="Q3783" t="s">
        <v>8332</v>
      </c>
      <c r="R3783" t="s">
        <v>8358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7">
        <f t="shared" si="237"/>
        <v>75.370370370370367</v>
      </c>
      <c r="Q3784" t="s">
        <v>8332</v>
      </c>
      <c r="R3784" t="s">
        <v>8358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7">
        <f t="shared" si="237"/>
        <v>64.458333333333329</v>
      </c>
      <c r="Q3785" t="s">
        <v>8332</v>
      </c>
      <c r="R3785" t="s">
        <v>8358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7">
        <f t="shared" si="237"/>
        <v>115</v>
      </c>
      <c r="Q3786" t="s">
        <v>8332</v>
      </c>
      <c r="R3786" t="s">
        <v>8358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7">
        <f t="shared" si="237"/>
        <v>100.5</v>
      </c>
      <c r="Q3787" t="s">
        <v>8332</v>
      </c>
      <c r="R3787" t="s">
        <v>8358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7">
        <f t="shared" si="237"/>
        <v>93.774647887323937</v>
      </c>
      <c r="Q3788" t="s">
        <v>8332</v>
      </c>
      <c r="R3788" t="s">
        <v>8358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101</v>
      </c>
      <c r="P3789" s="7">
        <f t="shared" si="237"/>
        <v>35.1</v>
      </c>
      <c r="Q3789" t="s">
        <v>8332</v>
      </c>
      <c r="R3789" t="s">
        <v>8358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7">
        <f t="shared" si="237"/>
        <v>500</v>
      </c>
      <c r="Q3790" t="s">
        <v>8332</v>
      </c>
      <c r="R3790" t="s">
        <v>8358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4</v>
      </c>
      <c r="P3791" s="7">
        <f t="shared" si="237"/>
        <v>29</v>
      </c>
      <c r="Q3791" t="s">
        <v>8332</v>
      </c>
      <c r="R3791" t="s">
        <v>8358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7" t="e">
        <f t="shared" si="237"/>
        <v>#DIV/0!</v>
      </c>
      <c r="Q3792" t="s">
        <v>8332</v>
      </c>
      <c r="R3792" t="s">
        <v>8358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7" t="e">
        <f t="shared" si="237"/>
        <v>#DIV/0!</v>
      </c>
      <c r="Q3793" t="s">
        <v>8332</v>
      </c>
      <c r="R3793" t="s">
        <v>8358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1</v>
      </c>
      <c r="P3794" s="7">
        <f t="shared" si="237"/>
        <v>17.5</v>
      </c>
      <c r="Q3794" t="s">
        <v>8332</v>
      </c>
      <c r="R3794" t="s">
        <v>8358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7">
        <f t="shared" si="237"/>
        <v>174</v>
      </c>
      <c r="Q3795" t="s">
        <v>8332</v>
      </c>
      <c r="R3795" t="s">
        <v>8358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7">
        <f t="shared" si="237"/>
        <v>50</v>
      </c>
      <c r="Q3796" t="s">
        <v>8332</v>
      </c>
      <c r="R3796" t="s">
        <v>8358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7">
        <f t="shared" si="237"/>
        <v>5</v>
      </c>
      <c r="Q3797" t="s">
        <v>8332</v>
      </c>
      <c r="R3797" t="s">
        <v>8358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1</v>
      </c>
      <c r="P3798" s="7">
        <f t="shared" si="237"/>
        <v>1</v>
      </c>
      <c r="Q3798" t="s">
        <v>8332</v>
      </c>
      <c r="R3798" t="s">
        <v>8358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7">
        <f t="shared" si="237"/>
        <v>145.40540540540542</v>
      </c>
      <c r="Q3799" t="s">
        <v>8332</v>
      </c>
      <c r="R3799" t="s">
        <v>8358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2</v>
      </c>
      <c r="P3800" s="7">
        <f t="shared" si="237"/>
        <v>205</v>
      </c>
      <c r="Q3800" t="s">
        <v>8332</v>
      </c>
      <c r="R3800" t="s">
        <v>8358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5</v>
      </c>
      <c r="P3801" s="7">
        <f t="shared" si="237"/>
        <v>100.5</v>
      </c>
      <c r="Q3801" t="s">
        <v>8332</v>
      </c>
      <c r="R3801" t="s">
        <v>8358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5</v>
      </c>
      <c r="P3802" s="7">
        <f t="shared" si="237"/>
        <v>55.0625</v>
      </c>
      <c r="Q3802" t="s">
        <v>8332</v>
      </c>
      <c r="R3802" t="s">
        <v>8358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7">
        <f t="shared" si="237"/>
        <v>47.333333333333336</v>
      </c>
      <c r="Q3803" t="s">
        <v>8332</v>
      </c>
      <c r="R3803" t="s">
        <v>8358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7" t="e">
        <f t="shared" si="237"/>
        <v>#DIV/0!</v>
      </c>
      <c r="Q3804" t="s">
        <v>8332</v>
      </c>
      <c r="R3804" t="s">
        <v>8358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7">
        <f t="shared" si="237"/>
        <v>58.95</v>
      </c>
      <c r="Q3805" t="s">
        <v>8332</v>
      </c>
      <c r="R3805" t="s">
        <v>8358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7" t="e">
        <f t="shared" si="237"/>
        <v>#DIV/0!</v>
      </c>
      <c r="Q3806" t="s">
        <v>8332</v>
      </c>
      <c r="R3806" t="s">
        <v>8358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1</v>
      </c>
      <c r="P3807" s="7">
        <f t="shared" si="237"/>
        <v>1.5</v>
      </c>
      <c r="Q3807" t="s">
        <v>8332</v>
      </c>
      <c r="R3807" t="s">
        <v>8358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1</v>
      </c>
      <c r="P3808" s="7">
        <f t="shared" si="237"/>
        <v>5</v>
      </c>
      <c r="Q3808" t="s">
        <v>8332</v>
      </c>
      <c r="R3808" t="s">
        <v>8358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31</v>
      </c>
      <c r="P3809" s="7">
        <f t="shared" si="237"/>
        <v>50.555555555555557</v>
      </c>
      <c r="Q3809" t="s">
        <v>8332</v>
      </c>
      <c r="R3809" t="s">
        <v>8358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7">
        <f t="shared" si="237"/>
        <v>41.666666666666664</v>
      </c>
      <c r="Q3810" t="s">
        <v>8332</v>
      </c>
      <c r="R3810" t="s">
        <v>8333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102</v>
      </c>
      <c r="P3811" s="7">
        <f t="shared" si="237"/>
        <v>53.289473684210527</v>
      </c>
      <c r="Q3811" t="s">
        <v>8332</v>
      </c>
      <c r="R3811" t="s">
        <v>8333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7">
        <f t="shared" si="237"/>
        <v>70.230769230769226</v>
      </c>
      <c r="Q3812" t="s">
        <v>8332</v>
      </c>
      <c r="R3812" t="s">
        <v>8333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7">
        <f t="shared" si="237"/>
        <v>43.421052631578945</v>
      </c>
      <c r="Q3813" t="s">
        <v>8332</v>
      </c>
      <c r="R3813" t="s">
        <v>8333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7">
        <f t="shared" si="237"/>
        <v>199.18181818181819</v>
      </c>
      <c r="Q3814" t="s">
        <v>8332</v>
      </c>
      <c r="R3814" t="s">
        <v>8333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7">
        <f t="shared" si="237"/>
        <v>78.518148148148143</v>
      </c>
      <c r="Q3815" t="s">
        <v>8332</v>
      </c>
      <c r="R3815" t="s">
        <v>8333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141</v>
      </c>
      <c r="P3816" s="7">
        <f t="shared" si="237"/>
        <v>61.823529411764703</v>
      </c>
      <c r="Q3816" t="s">
        <v>8332</v>
      </c>
      <c r="R3816" t="s">
        <v>8333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101</v>
      </c>
      <c r="P3817" s="7">
        <f t="shared" si="237"/>
        <v>50.000500000000002</v>
      </c>
      <c r="Q3817" t="s">
        <v>8332</v>
      </c>
      <c r="R3817" t="s">
        <v>8333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120</v>
      </c>
      <c r="P3818" s="7">
        <f t="shared" si="237"/>
        <v>48.339729729729726</v>
      </c>
      <c r="Q3818" t="s">
        <v>8332</v>
      </c>
      <c r="R3818" t="s">
        <v>8333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108</v>
      </c>
      <c r="P3819" s="7">
        <f t="shared" si="237"/>
        <v>107.25</v>
      </c>
      <c r="Q3819" t="s">
        <v>8332</v>
      </c>
      <c r="R3819" t="s">
        <v>8333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7">
        <f t="shared" si="237"/>
        <v>57</v>
      </c>
      <c r="Q3820" t="s">
        <v>8332</v>
      </c>
      <c r="R3820" t="s">
        <v>8333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107</v>
      </c>
      <c r="P3821" s="7">
        <f t="shared" si="237"/>
        <v>40.92307692307692</v>
      </c>
      <c r="Q3821" t="s">
        <v>8332</v>
      </c>
      <c r="R3821" t="s">
        <v>8333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144</v>
      </c>
      <c r="P3822" s="7">
        <f t="shared" si="237"/>
        <v>21.5</v>
      </c>
      <c r="Q3822" t="s">
        <v>8332</v>
      </c>
      <c r="R3822" t="s">
        <v>8333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7">
        <f t="shared" si="237"/>
        <v>79.543478260869563</v>
      </c>
      <c r="Q3823" t="s">
        <v>8332</v>
      </c>
      <c r="R3823" t="s">
        <v>8333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111</v>
      </c>
      <c r="P3824" s="7">
        <f t="shared" si="237"/>
        <v>72.381578947368425</v>
      </c>
      <c r="Q3824" t="s">
        <v>8332</v>
      </c>
      <c r="R3824" t="s">
        <v>8333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7">
        <f t="shared" si="237"/>
        <v>64.634146341463421</v>
      </c>
      <c r="Q3825" t="s">
        <v>8332</v>
      </c>
      <c r="R3825" t="s">
        <v>8333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7">
        <f t="shared" si="237"/>
        <v>38.571428571428569</v>
      </c>
      <c r="Q3826" t="s">
        <v>8332</v>
      </c>
      <c r="R3826" t="s">
        <v>8333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106</v>
      </c>
      <c r="P3827" s="7">
        <f t="shared" si="237"/>
        <v>107.57142857142857</v>
      </c>
      <c r="Q3827" t="s">
        <v>8332</v>
      </c>
      <c r="R3827" t="s">
        <v>8333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120</v>
      </c>
      <c r="P3828" s="7">
        <f t="shared" si="237"/>
        <v>27.5</v>
      </c>
      <c r="Q3828" t="s">
        <v>8332</v>
      </c>
      <c r="R3828" t="s">
        <v>8333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7">
        <f t="shared" si="237"/>
        <v>70.461538461538467</v>
      </c>
      <c r="Q3829" t="s">
        <v>8332</v>
      </c>
      <c r="R3829" t="s">
        <v>8333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7">
        <f t="shared" si="237"/>
        <v>178.57142857142858</v>
      </c>
      <c r="Q3830" t="s">
        <v>8332</v>
      </c>
      <c r="R3830" t="s">
        <v>8333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101</v>
      </c>
      <c r="P3831" s="7">
        <f t="shared" si="237"/>
        <v>62.625</v>
      </c>
      <c r="Q3831" t="s">
        <v>8332</v>
      </c>
      <c r="R3831" t="s">
        <v>8333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7">
        <f t="shared" si="237"/>
        <v>75</v>
      </c>
      <c r="Q3832" t="s">
        <v>8332</v>
      </c>
      <c r="R3832" t="s">
        <v>8333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107</v>
      </c>
      <c r="P3833" s="7">
        <f t="shared" si="237"/>
        <v>58.901111111111113</v>
      </c>
      <c r="Q3833" t="s">
        <v>8332</v>
      </c>
      <c r="R3833" t="s">
        <v>8333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7">
        <f t="shared" si="237"/>
        <v>139.55555555555554</v>
      </c>
      <c r="Q3834" t="s">
        <v>8332</v>
      </c>
      <c r="R3834" t="s">
        <v>8333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7">
        <f t="shared" si="237"/>
        <v>70</v>
      </c>
      <c r="Q3835" t="s">
        <v>8332</v>
      </c>
      <c r="R3835" t="s">
        <v>8333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110</v>
      </c>
      <c r="P3836" s="7">
        <f t="shared" si="237"/>
        <v>57.385964912280699</v>
      </c>
      <c r="Q3836" t="s">
        <v>8332</v>
      </c>
      <c r="R3836" t="s">
        <v>8333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7">
        <f t="shared" si="237"/>
        <v>40</v>
      </c>
      <c r="Q3837" t="s">
        <v>8332</v>
      </c>
      <c r="R3837" t="s">
        <v>8333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7">
        <f t="shared" si="237"/>
        <v>64.285714285714292</v>
      </c>
      <c r="Q3838" t="s">
        <v>8332</v>
      </c>
      <c r="R3838" t="s">
        <v>8333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103</v>
      </c>
      <c r="P3839" s="7">
        <f t="shared" si="237"/>
        <v>120.11764705882354</v>
      </c>
      <c r="Q3839" t="s">
        <v>8332</v>
      </c>
      <c r="R3839" t="s">
        <v>8333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7">
        <f t="shared" si="237"/>
        <v>1008.24</v>
      </c>
      <c r="Q3840" t="s">
        <v>8332</v>
      </c>
      <c r="R3840" t="s">
        <v>8333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102</v>
      </c>
      <c r="P3841" s="7">
        <f t="shared" si="237"/>
        <v>63.28125</v>
      </c>
      <c r="Q3841" t="s">
        <v>8332</v>
      </c>
      <c r="R3841" t="s">
        <v>8333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7">
        <f t="shared" si="237"/>
        <v>21.666666666666668</v>
      </c>
      <c r="Q3842" t="s">
        <v>8332</v>
      </c>
      <c r="R3842" t="s">
        <v>8333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ROUNDUP(100*(E3843/D3843),0)</f>
        <v>9</v>
      </c>
      <c r="P3843" s="7">
        <f t="shared" ref="P3843:P3906" si="241">E3843/L3843</f>
        <v>25.647058823529413</v>
      </c>
      <c r="Q3843" t="s">
        <v>8332</v>
      </c>
      <c r="R3843" t="s">
        <v>8333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7">
        <f t="shared" si="241"/>
        <v>47.695652173913047</v>
      </c>
      <c r="Q3844" t="s">
        <v>8332</v>
      </c>
      <c r="R3844" t="s">
        <v>8333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22</v>
      </c>
      <c r="P3845" s="7">
        <f t="shared" si="241"/>
        <v>56.05263157894737</v>
      </c>
      <c r="Q3845" t="s">
        <v>8332</v>
      </c>
      <c r="R3845" t="s">
        <v>8333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42</v>
      </c>
      <c r="P3846" s="7">
        <f t="shared" si="241"/>
        <v>81.319999999999993</v>
      </c>
      <c r="Q3846" t="s">
        <v>8332</v>
      </c>
      <c r="R3846" t="s">
        <v>8333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3</v>
      </c>
      <c r="P3847" s="7">
        <f t="shared" si="241"/>
        <v>70.166666666666671</v>
      </c>
      <c r="Q3847" t="s">
        <v>8332</v>
      </c>
      <c r="R3847" t="s">
        <v>8333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7">
        <f t="shared" si="241"/>
        <v>23.625</v>
      </c>
      <c r="Q3848" t="s">
        <v>8332</v>
      </c>
      <c r="R3848" t="s">
        <v>8333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17</v>
      </c>
      <c r="P3849" s="7">
        <f t="shared" si="241"/>
        <v>188.55555555555554</v>
      </c>
      <c r="Q3849" t="s">
        <v>8332</v>
      </c>
      <c r="R3849" t="s">
        <v>8333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17</v>
      </c>
      <c r="P3850" s="7">
        <f t="shared" si="241"/>
        <v>49.511627906976742</v>
      </c>
      <c r="Q3850" t="s">
        <v>8332</v>
      </c>
      <c r="R3850" t="s">
        <v>8333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8</v>
      </c>
      <c r="P3851" s="7">
        <f t="shared" si="241"/>
        <v>75.464285714285708</v>
      </c>
      <c r="Q3851" t="s">
        <v>8332</v>
      </c>
      <c r="R3851" t="s">
        <v>8333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7">
        <f t="shared" si="241"/>
        <v>9.5</v>
      </c>
      <c r="Q3852" t="s">
        <v>8332</v>
      </c>
      <c r="R3852" t="s">
        <v>8333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35</v>
      </c>
      <c r="P3853" s="7">
        <f t="shared" si="241"/>
        <v>35.5</v>
      </c>
      <c r="Q3853" t="s">
        <v>8332</v>
      </c>
      <c r="R3853" t="s">
        <v>8333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1</v>
      </c>
      <c r="P3854" s="7">
        <f t="shared" si="241"/>
        <v>10</v>
      </c>
      <c r="Q3854" t="s">
        <v>8332</v>
      </c>
      <c r="R3854" t="s">
        <v>8333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1</v>
      </c>
      <c r="P3855" s="7">
        <f t="shared" si="241"/>
        <v>13</v>
      </c>
      <c r="Q3855" t="s">
        <v>8332</v>
      </c>
      <c r="R3855" t="s">
        <v>8333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17</v>
      </c>
      <c r="P3856" s="7">
        <f t="shared" si="241"/>
        <v>89.4</v>
      </c>
      <c r="Q3856" t="s">
        <v>8332</v>
      </c>
      <c r="R3856" t="s">
        <v>8333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7">
        <f t="shared" si="241"/>
        <v>25</v>
      </c>
      <c r="Q3857" t="s">
        <v>8332</v>
      </c>
      <c r="R3857" t="s">
        <v>8333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1</v>
      </c>
      <c r="P3858" s="7">
        <f t="shared" si="241"/>
        <v>1</v>
      </c>
      <c r="Q3858" t="s">
        <v>8332</v>
      </c>
      <c r="R3858" t="s">
        <v>8333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6</v>
      </c>
      <c r="P3859" s="7">
        <f t="shared" si="241"/>
        <v>65</v>
      </c>
      <c r="Q3859" t="s">
        <v>8332</v>
      </c>
      <c r="R3859" t="s">
        <v>8333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7">
        <f t="shared" si="241"/>
        <v>10</v>
      </c>
      <c r="Q3860" t="s">
        <v>8332</v>
      </c>
      <c r="R3860" t="s">
        <v>8333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1</v>
      </c>
      <c r="P3861" s="7">
        <f t="shared" si="241"/>
        <v>1</v>
      </c>
      <c r="Q3861" t="s">
        <v>8332</v>
      </c>
      <c r="R3861" t="s">
        <v>8333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7">
        <f t="shared" si="241"/>
        <v>81.538461538461533</v>
      </c>
      <c r="Q3862" t="s">
        <v>8332</v>
      </c>
      <c r="R3862" t="s">
        <v>8333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7">
        <f t="shared" si="241"/>
        <v>100</v>
      </c>
      <c r="Q3863" t="s">
        <v>8332</v>
      </c>
      <c r="R3863" t="s">
        <v>8333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</v>
      </c>
      <c r="P3864" s="7">
        <f t="shared" si="241"/>
        <v>1</v>
      </c>
      <c r="Q3864" t="s">
        <v>8332</v>
      </c>
      <c r="R3864" t="s">
        <v>8333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7" t="e">
        <f t="shared" si="241"/>
        <v>#DIV/0!</v>
      </c>
      <c r="Q3865" t="s">
        <v>8332</v>
      </c>
      <c r="R3865" t="s">
        <v>8333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2</v>
      </c>
      <c r="P3866" s="7">
        <f t="shared" si="241"/>
        <v>20</v>
      </c>
      <c r="Q3866" t="s">
        <v>8332</v>
      </c>
      <c r="R3866" t="s">
        <v>8333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7">
        <f t="shared" si="241"/>
        <v>46.428571428571431</v>
      </c>
      <c r="Q3867" t="s">
        <v>8332</v>
      </c>
      <c r="R3867" t="s">
        <v>8333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7">
        <f t="shared" si="241"/>
        <v>5.5</v>
      </c>
      <c r="Q3868" t="s">
        <v>8332</v>
      </c>
      <c r="R3868" t="s">
        <v>8333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7">
        <f t="shared" si="241"/>
        <v>50.2</v>
      </c>
      <c r="Q3869" t="s">
        <v>8332</v>
      </c>
      <c r="R3869" t="s">
        <v>8333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1</v>
      </c>
      <c r="P3870" s="7">
        <f t="shared" si="241"/>
        <v>10</v>
      </c>
      <c r="Q3870" t="s">
        <v>8332</v>
      </c>
      <c r="R3870" t="s">
        <v>8358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4</v>
      </c>
      <c r="P3871" s="7">
        <f t="shared" si="241"/>
        <v>30.133333333333333</v>
      </c>
      <c r="Q3871" t="s">
        <v>8332</v>
      </c>
      <c r="R3871" t="s">
        <v>8358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7">
        <f t="shared" si="241"/>
        <v>150</v>
      </c>
      <c r="Q3872" t="s">
        <v>8332</v>
      </c>
      <c r="R3872" t="s">
        <v>8358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7">
        <f t="shared" si="241"/>
        <v>13.333333333333334</v>
      </c>
      <c r="Q3873" t="s">
        <v>8332</v>
      </c>
      <c r="R3873" t="s">
        <v>8358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7" t="e">
        <f t="shared" si="241"/>
        <v>#DIV/0!</v>
      </c>
      <c r="Q3874" t="s">
        <v>8332</v>
      </c>
      <c r="R3874" t="s">
        <v>8358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7" t="e">
        <f t="shared" si="241"/>
        <v>#DIV/0!</v>
      </c>
      <c r="Q3875" t="s">
        <v>8332</v>
      </c>
      <c r="R3875" t="s">
        <v>8358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7" t="e">
        <f t="shared" si="241"/>
        <v>#DIV/0!</v>
      </c>
      <c r="Q3876" t="s">
        <v>8332</v>
      </c>
      <c r="R3876" t="s">
        <v>8358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7" t="e">
        <f t="shared" si="241"/>
        <v>#DIV/0!</v>
      </c>
      <c r="Q3877" t="s">
        <v>8332</v>
      </c>
      <c r="R3877" t="s">
        <v>8358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7">
        <f t="shared" si="241"/>
        <v>44.760869565217391</v>
      </c>
      <c r="Q3878" t="s">
        <v>8332</v>
      </c>
      <c r="R3878" t="s">
        <v>8358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7">
        <f t="shared" si="241"/>
        <v>88.642857142857139</v>
      </c>
      <c r="Q3879" t="s">
        <v>8332</v>
      </c>
      <c r="R3879" t="s">
        <v>8358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1</v>
      </c>
      <c r="P3880" s="7">
        <f t="shared" si="241"/>
        <v>10</v>
      </c>
      <c r="Q3880" t="s">
        <v>8332</v>
      </c>
      <c r="R3880" t="s">
        <v>8358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7" t="e">
        <f t="shared" si="241"/>
        <v>#DIV/0!</v>
      </c>
      <c r="Q3881" t="s">
        <v>8332</v>
      </c>
      <c r="R3881" t="s">
        <v>8358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14</v>
      </c>
      <c r="P3882" s="7">
        <f t="shared" si="241"/>
        <v>57.647058823529413</v>
      </c>
      <c r="Q3882" t="s">
        <v>8332</v>
      </c>
      <c r="R3882" t="s">
        <v>8358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7">
        <f t="shared" si="241"/>
        <v>25</v>
      </c>
      <c r="Q3883" t="s">
        <v>8332</v>
      </c>
      <c r="R3883" t="s">
        <v>8358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7" t="e">
        <f t="shared" si="241"/>
        <v>#DIV/0!</v>
      </c>
      <c r="Q3884" t="s">
        <v>8332</v>
      </c>
      <c r="R3884" t="s">
        <v>8358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7" t="e">
        <f t="shared" si="241"/>
        <v>#DIV/0!</v>
      </c>
      <c r="Q3885" t="s">
        <v>8332</v>
      </c>
      <c r="R3885" t="s">
        <v>8358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7" t="e">
        <f t="shared" si="241"/>
        <v>#DIV/0!</v>
      </c>
      <c r="Q3886" t="s">
        <v>8332</v>
      </c>
      <c r="R3886" t="s">
        <v>8358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7" t="e">
        <f t="shared" si="241"/>
        <v>#DIV/0!</v>
      </c>
      <c r="Q3887" t="s">
        <v>8332</v>
      </c>
      <c r="R3887" t="s">
        <v>8358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7" t="e">
        <f t="shared" si="241"/>
        <v>#DIV/0!</v>
      </c>
      <c r="Q3888" t="s">
        <v>8332</v>
      </c>
      <c r="R3888" t="s">
        <v>8358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7">
        <f t="shared" si="241"/>
        <v>17.5</v>
      </c>
      <c r="Q3889" t="s">
        <v>8332</v>
      </c>
      <c r="R3889" t="s">
        <v>8358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28</v>
      </c>
      <c r="P3890" s="7">
        <f t="shared" si="241"/>
        <v>38.714285714285715</v>
      </c>
      <c r="Q3890" t="s">
        <v>8332</v>
      </c>
      <c r="R3890" t="s">
        <v>8333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2</v>
      </c>
      <c r="P3891" s="7">
        <f t="shared" si="241"/>
        <v>13.111111111111111</v>
      </c>
      <c r="Q3891" t="s">
        <v>8332</v>
      </c>
      <c r="R3891" t="s">
        <v>8333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7">
        <f t="shared" si="241"/>
        <v>315.5</v>
      </c>
      <c r="Q3892" t="s">
        <v>8332</v>
      </c>
      <c r="R3892" t="s">
        <v>8333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7">
        <f t="shared" si="241"/>
        <v>37.142857142857146</v>
      </c>
      <c r="Q3893" t="s">
        <v>8332</v>
      </c>
      <c r="R3893" t="s">
        <v>8333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7" t="e">
        <f t="shared" si="241"/>
        <v>#DIV/0!</v>
      </c>
      <c r="Q3894" t="s">
        <v>8332</v>
      </c>
      <c r="R3894" t="s">
        <v>8333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7">
        <f t="shared" si="241"/>
        <v>128.27380952380952</v>
      </c>
      <c r="Q3895" t="s">
        <v>8332</v>
      </c>
      <c r="R3895" t="s">
        <v>8333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4</v>
      </c>
      <c r="P3896" s="7">
        <f t="shared" si="241"/>
        <v>47.272727272727273</v>
      </c>
      <c r="Q3896" t="s">
        <v>8332</v>
      </c>
      <c r="R3896" t="s">
        <v>8333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7">
        <f t="shared" si="241"/>
        <v>50</v>
      </c>
      <c r="Q3897" t="s">
        <v>8332</v>
      </c>
      <c r="R3897" t="s">
        <v>8333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7">
        <f t="shared" si="241"/>
        <v>42.5</v>
      </c>
      <c r="Q3898" t="s">
        <v>8332</v>
      </c>
      <c r="R3898" t="s">
        <v>8333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7">
        <f t="shared" si="241"/>
        <v>44</v>
      </c>
      <c r="Q3899" t="s">
        <v>8332</v>
      </c>
      <c r="R3899" t="s">
        <v>8333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7">
        <f t="shared" si="241"/>
        <v>50.875</v>
      </c>
      <c r="Q3900" t="s">
        <v>8332</v>
      </c>
      <c r="R3900" t="s">
        <v>8333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2</v>
      </c>
      <c r="P3901" s="7">
        <f t="shared" si="241"/>
        <v>62.5</v>
      </c>
      <c r="Q3901" t="s">
        <v>8332</v>
      </c>
      <c r="R3901" t="s">
        <v>8333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6</v>
      </c>
      <c r="P3902" s="7">
        <f t="shared" si="241"/>
        <v>27</v>
      </c>
      <c r="Q3902" t="s">
        <v>8332</v>
      </c>
      <c r="R3902" t="s">
        <v>8333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7">
        <f t="shared" si="241"/>
        <v>25</v>
      </c>
      <c r="Q3903" t="s">
        <v>8332</v>
      </c>
      <c r="R3903" t="s">
        <v>8333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7">
        <f t="shared" si="241"/>
        <v>47.258064516129032</v>
      </c>
      <c r="Q3904" t="s">
        <v>8332</v>
      </c>
      <c r="R3904" t="s">
        <v>8333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7" t="e">
        <f t="shared" si="241"/>
        <v>#DIV/0!</v>
      </c>
      <c r="Q3905" t="s">
        <v>8332</v>
      </c>
      <c r="R3905" t="s">
        <v>8333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1</v>
      </c>
      <c r="P3906" s="7">
        <f t="shared" si="241"/>
        <v>1.5</v>
      </c>
      <c r="Q3906" t="s">
        <v>8332</v>
      </c>
      <c r="R3906" t="s">
        <v>8333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ROUNDUP(100*(E3907/D3907),0)</f>
        <v>12</v>
      </c>
      <c r="P3907" s="7">
        <f t="shared" ref="P3907:P3970" si="245">E3907/L3907</f>
        <v>24.714285714285715</v>
      </c>
      <c r="Q3907" t="s">
        <v>8332</v>
      </c>
      <c r="R3907" t="s">
        <v>8333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68</v>
      </c>
      <c r="P3908" s="7">
        <f t="shared" si="245"/>
        <v>63.125</v>
      </c>
      <c r="Q3908" t="s">
        <v>8332</v>
      </c>
      <c r="R3908" t="s">
        <v>8333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16</v>
      </c>
      <c r="P3909" s="7">
        <f t="shared" si="245"/>
        <v>38.25</v>
      </c>
      <c r="Q3909" t="s">
        <v>8332</v>
      </c>
      <c r="R3909" t="s">
        <v>8333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7">
        <f t="shared" si="245"/>
        <v>16.25</v>
      </c>
      <c r="Q3910" t="s">
        <v>8332</v>
      </c>
      <c r="R3910" t="s">
        <v>8333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1</v>
      </c>
      <c r="P3911" s="7">
        <f t="shared" si="245"/>
        <v>33.75</v>
      </c>
      <c r="Q3911" t="s">
        <v>8332</v>
      </c>
      <c r="R3911" t="s">
        <v>8333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4</v>
      </c>
      <c r="P3912" s="7">
        <f t="shared" si="245"/>
        <v>61.666666666666664</v>
      </c>
      <c r="Q3912" t="s">
        <v>8332</v>
      </c>
      <c r="R3912" t="s">
        <v>8333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38</v>
      </c>
      <c r="P3913" s="7">
        <f t="shared" si="245"/>
        <v>83.138888888888886</v>
      </c>
      <c r="Q3913" t="s">
        <v>8332</v>
      </c>
      <c r="R3913" t="s">
        <v>8333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1</v>
      </c>
      <c r="P3914" s="7">
        <f t="shared" si="245"/>
        <v>1</v>
      </c>
      <c r="Q3914" t="s">
        <v>8332</v>
      </c>
      <c r="R3914" t="s">
        <v>8333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7">
        <f t="shared" si="245"/>
        <v>142.85714285714286</v>
      </c>
      <c r="Q3915" t="s">
        <v>8332</v>
      </c>
      <c r="R3915" t="s">
        <v>8333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37</v>
      </c>
      <c r="P3916" s="7">
        <f t="shared" si="245"/>
        <v>33.666666666666664</v>
      </c>
      <c r="Q3916" t="s">
        <v>8332</v>
      </c>
      <c r="R3916" t="s">
        <v>8333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1</v>
      </c>
      <c r="P3917" s="7">
        <f t="shared" si="245"/>
        <v>5</v>
      </c>
      <c r="Q3917" t="s">
        <v>8332</v>
      </c>
      <c r="R3917" t="s">
        <v>8333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7" t="e">
        <f t="shared" si="245"/>
        <v>#DIV/0!</v>
      </c>
      <c r="Q3918" t="s">
        <v>8332</v>
      </c>
      <c r="R3918" t="s">
        <v>8333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1</v>
      </c>
      <c r="P3919" s="7">
        <f t="shared" si="245"/>
        <v>10</v>
      </c>
      <c r="Q3919" t="s">
        <v>8332</v>
      </c>
      <c r="R3919" t="s">
        <v>8333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1</v>
      </c>
      <c r="P3920" s="7">
        <f t="shared" si="245"/>
        <v>40</v>
      </c>
      <c r="Q3920" t="s">
        <v>8332</v>
      </c>
      <c r="R3920" t="s">
        <v>8333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7">
        <f t="shared" si="245"/>
        <v>30</v>
      </c>
      <c r="Q3921" t="s">
        <v>8332</v>
      </c>
      <c r="R3921" t="s">
        <v>8333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6</v>
      </c>
      <c r="P3922" s="7">
        <f t="shared" si="245"/>
        <v>45</v>
      </c>
      <c r="Q3922" t="s">
        <v>8332</v>
      </c>
      <c r="R3922" t="s">
        <v>8333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7" t="e">
        <f t="shared" si="245"/>
        <v>#DIV/0!</v>
      </c>
      <c r="Q3923" t="s">
        <v>8332</v>
      </c>
      <c r="R3923" t="s">
        <v>8333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9</v>
      </c>
      <c r="P3924" s="7">
        <f t="shared" si="245"/>
        <v>10.166666666666666</v>
      </c>
      <c r="Q3924" t="s">
        <v>8332</v>
      </c>
      <c r="R3924" t="s">
        <v>8333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13</v>
      </c>
      <c r="P3925" s="7">
        <f t="shared" si="245"/>
        <v>81.411764705882348</v>
      </c>
      <c r="Q3925" t="s">
        <v>8332</v>
      </c>
      <c r="R3925" t="s">
        <v>8333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16</v>
      </c>
      <c r="P3926" s="7">
        <f t="shared" si="245"/>
        <v>57.25</v>
      </c>
      <c r="Q3926" t="s">
        <v>8332</v>
      </c>
      <c r="R3926" t="s">
        <v>8333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7">
        <f t="shared" si="245"/>
        <v>5</v>
      </c>
      <c r="Q3927" t="s">
        <v>8332</v>
      </c>
      <c r="R3927" t="s">
        <v>8333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1</v>
      </c>
      <c r="P3928" s="7">
        <f t="shared" si="245"/>
        <v>15</v>
      </c>
      <c r="Q3928" t="s">
        <v>8332</v>
      </c>
      <c r="R3928" t="s">
        <v>8333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7">
        <f t="shared" si="245"/>
        <v>12.5</v>
      </c>
      <c r="Q3929" t="s">
        <v>8332</v>
      </c>
      <c r="R3929" t="s">
        <v>8333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14</v>
      </c>
      <c r="P3930" s="7">
        <f t="shared" si="245"/>
        <v>93</v>
      </c>
      <c r="Q3930" t="s">
        <v>8332</v>
      </c>
      <c r="R3930" t="s">
        <v>8333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3</v>
      </c>
      <c r="P3931" s="7">
        <f t="shared" si="245"/>
        <v>32.357142857142854</v>
      </c>
      <c r="Q3931" t="s">
        <v>8332</v>
      </c>
      <c r="R3931" t="s">
        <v>8333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7" t="e">
        <f t="shared" si="245"/>
        <v>#DIV/0!</v>
      </c>
      <c r="Q3932" t="s">
        <v>8332</v>
      </c>
      <c r="R3932" t="s">
        <v>8333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7" t="e">
        <f t="shared" si="245"/>
        <v>#DIV/0!</v>
      </c>
      <c r="Q3933" t="s">
        <v>8332</v>
      </c>
      <c r="R3933" t="s">
        <v>8333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1</v>
      </c>
      <c r="P3934" s="7">
        <f t="shared" si="245"/>
        <v>1</v>
      </c>
      <c r="Q3934" t="s">
        <v>8332</v>
      </c>
      <c r="R3934" t="s">
        <v>8333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7">
        <f t="shared" si="245"/>
        <v>91.833333333333329</v>
      </c>
      <c r="Q3935" t="s">
        <v>8332</v>
      </c>
      <c r="R3935" t="s">
        <v>8333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7">
        <f t="shared" si="245"/>
        <v>45.833333333333336</v>
      </c>
      <c r="Q3936" t="s">
        <v>8332</v>
      </c>
      <c r="R3936" t="s">
        <v>8333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7">
        <f t="shared" si="245"/>
        <v>57.173913043478258</v>
      </c>
      <c r="Q3937" t="s">
        <v>8332</v>
      </c>
      <c r="R3937" t="s">
        <v>8333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7" t="e">
        <f t="shared" si="245"/>
        <v>#DIV/0!</v>
      </c>
      <c r="Q3938" t="s">
        <v>8332</v>
      </c>
      <c r="R3938" t="s">
        <v>8333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87</v>
      </c>
      <c r="P3939" s="7">
        <f t="shared" si="245"/>
        <v>248.5</v>
      </c>
      <c r="Q3939" t="s">
        <v>8332</v>
      </c>
      <c r="R3939" t="s">
        <v>8333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13</v>
      </c>
      <c r="P3940" s="7">
        <f t="shared" si="245"/>
        <v>79.400000000000006</v>
      </c>
      <c r="Q3940" t="s">
        <v>8332</v>
      </c>
      <c r="R3940" t="s">
        <v>8333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1</v>
      </c>
      <c r="P3941" s="7">
        <f t="shared" si="245"/>
        <v>5</v>
      </c>
      <c r="Q3941" t="s">
        <v>8332</v>
      </c>
      <c r="R3941" t="s">
        <v>8333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1</v>
      </c>
      <c r="P3942" s="7">
        <f t="shared" si="245"/>
        <v>5.5</v>
      </c>
      <c r="Q3942" t="s">
        <v>8332</v>
      </c>
      <c r="R3942" t="s">
        <v>8333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7">
        <f t="shared" si="245"/>
        <v>25</v>
      </c>
      <c r="Q3943" t="s">
        <v>8332</v>
      </c>
      <c r="R3943" t="s">
        <v>8333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7" t="e">
        <f t="shared" si="245"/>
        <v>#DIV/0!</v>
      </c>
      <c r="Q3944" t="s">
        <v>8332</v>
      </c>
      <c r="R3944" t="s">
        <v>8333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7">
        <f t="shared" si="245"/>
        <v>137.07692307692307</v>
      </c>
      <c r="Q3945" t="s">
        <v>8332</v>
      </c>
      <c r="R3945" t="s">
        <v>8333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7" t="e">
        <f t="shared" si="245"/>
        <v>#DIV/0!</v>
      </c>
      <c r="Q3946" t="s">
        <v>8332</v>
      </c>
      <c r="R3946" t="s">
        <v>8333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1</v>
      </c>
      <c r="P3947" s="7">
        <f t="shared" si="245"/>
        <v>5</v>
      </c>
      <c r="Q3947" t="s">
        <v>8332</v>
      </c>
      <c r="R3947" t="s">
        <v>8333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4</v>
      </c>
      <c r="P3948" s="7">
        <f t="shared" si="245"/>
        <v>39</v>
      </c>
      <c r="Q3948" t="s">
        <v>8332</v>
      </c>
      <c r="R3948" t="s">
        <v>8333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4</v>
      </c>
      <c r="P3949" s="7">
        <f t="shared" si="245"/>
        <v>50.5</v>
      </c>
      <c r="Q3949" t="s">
        <v>8332</v>
      </c>
      <c r="R3949" t="s">
        <v>8333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7" t="e">
        <f t="shared" si="245"/>
        <v>#DIV/0!</v>
      </c>
      <c r="Q3950" t="s">
        <v>8332</v>
      </c>
      <c r="R3950" t="s">
        <v>8333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7">
        <f t="shared" si="245"/>
        <v>49.28125</v>
      </c>
      <c r="Q3951" t="s">
        <v>8332</v>
      </c>
      <c r="R3951" t="s">
        <v>8333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7">
        <f t="shared" si="245"/>
        <v>25</v>
      </c>
      <c r="Q3952" t="s">
        <v>8332</v>
      </c>
      <c r="R3952" t="s">
        <v>8333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1</v>
      </c>
      <c r="P3953" s="7">
        <f t="shared" si="245"/>
        <v>1</v>
      </c>
      <c r="Q3953" t="s">
        <v>8332</v>
      </c>
      <c r="R3953" t="s">
        <v>8333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1</v>
      </c>
      <c r="P3954" s="7">
        <f t="shared" si="245"/>
        <v>25</v>
      </c>
      <c r="Q3954" t="s">
        <v>8332</v>
      </c>
      <c r="R3954" t="s">
        <v>8333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7" t="e">
        <f t="shared" si="245"/>
        <v>#DIV/0!</v>
      </c>
      <c r="Q3955" t="s">
        <v>8332</v>
      </c>
      <c r="R3955" t="s">
        <v>8333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7" t="e">
        <f t="shared" si="245"/>
        <v>#DIV/0!</v>
      </c>
      <c r="Q3956" t="s">
        <v>8332</v>
      </c>
      <c r="R3956" t="s">
        <v>8333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25</v>
      </c>
      <c r="P3957" s="7">
        <f t="shared" si="245"/>
        <v>53.125</v>
      </c>
      <c r="Q3957" t="s">
        <v>8332</v>
      </c>
      <c r="R3957" t="s">
        <v>8333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7" t="e">
        <f t="shared" si="245"/>
        <v>#DIV/0!</v>
      </c>
      <c r="Q3958" t="s">
        <v>8332</v>
      </c>
      <c r="R3958" t="s">
        <v>8333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1</v>
      </c>
      <c r="P3959" s="7">
        <f t="shared" si="245"/>
        <v>7</v>
      </c>
      <c r="Q3959" t="s">
        <v>8332</v>
      </c>
      <c r="R3959" t="s">
        <v>8333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33</v>
      </c>
      <c r="P3960" s="7">
        <f t="shared" si="245"/>
        <v>40.0625</v>
      </c>
      <c r="Q3960" t="s">
        <v>8332</v>
      </c>
      <c r="R3960" t="s">
        <v>8333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25</v>
      </c>
      <c r="P3961" s="7">
        <f t="shared" si="245"/>
        <v>24.333333333333332</v>
      </c>
      <c r="Q3961" t="s">
        <v>8332</v>
      </c>
      <c r="R3961" t="s">
        <v>8333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7">
        <f t="shared" si="245"/>
        <v>11.25</v>
      </c>
      <c r="Q3962" t="s">
        <v>8332</v>
      </c>
      <c r="R3962" t="s">
        <v>8333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1</v>
      </c>
      <c r="P3963" s="7">
        <f t="shared" si="245"/>
        <v>10.5</v>
      </c>
      <c r="Q3963" t="s">
        <v>8332</v>
      </c>
      <c r="R3963" t="s">
        <v>8333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4</v>
      </c>
      <c r="P3964" s="7">
        <f t="shared" si="245"/>
        <v>15</v>
      </c>
      <c r="Q3964" t="s">
        <v>8332</v>
      </c>
      <c r="R3964" t="s">
        <v>8333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7" t="e">
        <f t="shared" si="245"/>
        <v>#DIV/0!</v>
      </c>
      <c r="Q3965" t="s">
        <v>8332</v>
      </c>
      <c r="R3965" t="s">
        <v>8333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7</v>
      </c>
      <c r="P3966" s="7">
        <f t="shared" si="245"/>
        <v>42</v>
      </c>
      <c r="Q3966" t="s">
        <v>8332</v>
      </c>
      <c r="R3966" t="s">
        <v>8333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15</v>
      </c>
      <c r="P3967" s="7">
        <f t="shared" si="245"/>
        <v>71.25</v>
      </c>
      <c r="Q3967" t="s">
        <v>8332</v>
      </c>
      <c r="R3967" t="s">
        <v>8333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7">
        <f t="shared" si="245"/>
        <v>22.5</v>
      </c>
      <c r="Q3968" t="s">
        <v>8332</v>
      </c>
      <c r="R3968" t="s">
        <v>8333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25</v>
      </c>
      <c r="P3969" s="7">
        <f t="shared" si="245"/>
        <v>41</v>
      </c>
      <c r="Q3969" t="s">
        <v>8332</v>
      </c>
      <c r="R3969" t="s">
        <v>8333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7">
        <f t="shared" si="245"/>
        <v>47.909090909090907</v>
      </c>
      <c r="Q3970" t="s">
        <v>8332</v>
      </c>
      <c r="R3970" t="s">
        <v>8333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ROUNDUP(100*(E3971/D3971),0)</f>
        <v>8</v>
      </c>
      <c r="P3971" s="7">
        <f t="shared" ref="P3971:P4034" si="249">E3971/L3971</f>
        <v>35.166666666666664</v>
      </c>
      <c r="Q3971" t="s">
        <v>8332</v>
      </c>
      <c r="R3971" t="s">
        <v>8333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1</v>
      </c>
      <c r="P3972" s="7">
        <f t="shared" si="249"/>
        <v>5.5</v>
      </c>
      <c r="Q3972" t="s">
        <v>8332</v>
      </c>
      <c r="R3972" t="s">
        <v>8333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7">
        <f t="shared" si="249"/>
        <v>22.666666666666668</v>
      </c>
      <c r="Q3973" t="s">
        <v>8332</v>
      </c>
      <c r="R3973" t="s">
        <v>8333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22</v>
      </c>
      <c r="P3974" s="7">
        <f t="shared" si="249"/>
        <v>26.375</v>
      </c>
      <c r="Q3974" t="s">
        <v>8332</v>
      </c>
      <c r="R3974" t="s">
        <v>8333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79</v>
      </c>
      <c r="P3975" s="7">
        <f t="shared" si="249"/>
        <v>105.54054054054055</v>
      </c>
      <c r="Q3975" t="s">
        <v>8332</v>
      </c>
      <c r="R3975" t="s">
        <v>8333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7">
        <f t="shared" si="249"/>
        <v>29.09090909090909</v>
      </c>
      <c r="Q3976" t="s">
        <v>8332</v>
      </c>
      <c r="R3976" t="s">
        <v>8333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7" t="e">
        <f t="shared" si="249"/>
        <v>#DIV/0!</v>
      </c>
      <c r="Q3977" t="s">
        <v>8332</v>
      </c>
      <c r="R3977" t="s">
        <v>8333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7">
        <f t="shared" si="249"/>
        <v>62</v>
      </c>
      <c r="Q3978" t="s">
        <v>8332</v>
      </c>
      <c r="R3978" t="s">
        <v>8333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2</v>
      </c>
      <c r="P3979" s="7">
        <f t="shared" si="249"/>
        <v>217.5</v>
      </c>
      <c r="Q3979" t="s">
        <v>8332</v>
      </c>
      <c r="R3979" t="s">
        <v>8333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7">
        <f t="shared" si="249"/>
        <v>26.75</v>
      </c>
      <c r="Q3980" t="s">
        <v>8332</v>
      </c>
      <c r="R3980" t="s">
        <v>8333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7">
        <f t="shared" si="249"/>
        <v>18.333333333333332</v>
      </c>
      <c r="Q3981" t="s">
        <v>8332</v>
      </c>
      <c r="R3981" t="s">
        <v>8333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7">
        <f t="shared" si="249"/>
        <v>64.285714285714292</v>
      </c>
      <c r="Q3982" t="s">
        <v>8332</v>
      </c>
      <c r="R3982" t="s">
        <v>8333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5</v>
      </c>
      <c r="P3983" s="7">
        <f t="shared" si="249"/>
        <v>175</v>
      </c>
      <c r="Q3983" t="s">
        <v>8332</v>
      </c>
      <c r="R3983" t="s">
        <v>8333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7">
        <f t="shared" si="249"/>
        <v>34</v>
      </c>
      <c r="Q3984" t="s">
        <v>8332</v>
      </c>
      <c r="R3984" t="s">
        <v>8333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7">
        <f t="shared" si="249"/>
        <v>84.282608695652172</v>
      </c>
      <c r="Q3985" t="s">
        <v>8332</v>
      </c>
      <c r="R3985" t="s">
        <v>8333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7</v>
      </c>
      <c r="P3986" s="7">
        <f t="shared" si="249"/>
        <v>9.5</v>
      </c>
      <c r="Q3986" t="s">
        <v>8332</v>
      </c>
      <c r="R3986" t="s">
        <v>8333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33</v>
      </c>
      <c r="P3987" s="7">
        <f t="shared" si="249"/>
        <v>33.736842105263158</v>
      </c>
      <c r="Q3987" t="s">
        <v>8332</v>
      </c>
      <c r="R3987" t="s">
        <v>8333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7">
        <f t="shared" si="249"/>
        <v>37.53846153846154</v>
      </c>
      <c r="Q3988" t="s">
        <v>8332</v>
      </c>
      <c r="R3988" t="s">
        <v>8333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7">
        <f t="shared" si="249"/>
        <v>11.615384615384615</v>
      </c>
      <c r="Q3989" t="s">
        <v>8332</v>
      </c>
      <c r="R3989" t="s">
        <v>8333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3</v>
      </c>
      <c r="P3990" s="7">
        <f t="shared" si="249"/>
        <v>8</v>
      </c>
      <c r="Q3990" t="s">
        <v>8332</v>
      </c>
      <c r="R3990" t="s">
        <v>8333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7" t="e">
        <f t="shared" si="249"/>
        <v>#DIV/0!</v>
      </c>
      <c r="Q3991" t="s">
        <v>8332</v>
      </c>
      <c r="R3991" t="s">
        <v>8333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5</v>
      </c>
      <c r="P3992" s="7">
        <f t="shared" si="249"/>
        <v>23</v>
      </c>
      <c r="Q3992" t="s">
        <v>8332</v>
      </c>
      <c r="R3992" t="s">
        <v>8333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7">
        <f t="shared" si="249"/>
        <v>100</v>
      </c>
      <c r="Q3993" t="s">
        <v>8332</v>
      </c>
      <c r="R3993" t="s">
        <v>8333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6</v>
      </c>
      <c r="P3994" s="7">
        <f t="shared" si="249"/>
        <v>60.111111111111114</v>
      </c>
      <c r="Q3994" t="s">
        <v>8332</v>
      </c>
      <c r="R3994" t="s">
        <v>8333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1</v>
      </c>
      <c r="P3995" s="7">
        <f t="shared" si="249"/>
        <v>3</v>
      </c>
      <c r="Q3995" t="s">
        <v>8332</v>
      </c>
      <c r="R3995" t="s">
        <v>8333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1</v>
      </c>
      <c r="P3996" s="7">
        <f t="shared" si="249"/>
        <v>5</v>
      </c>
      <c r="Q3996" t="s">
        <v>8332</v>
      </c>
      <c r="R3996" t="s">
        <v>8333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7">
        <f t="shared" si="249"/>
        <v>17.5</v>
      </c>
      <c r="Q3997" t="s">
        <v>8332</v>
      </c>
      <c r="R3997" t="s">
        <v>8333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7">
        <f t="shared" si="249"/>
        <v>29.235294117647058</v>
      </c>
      <c r="Q3998" t="s">
        <v>8332</v>
      </c>
      <c r="R3998" t="s">
        <v>8333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7" t="e">
        <f t="shared" si="249"/>
        <v>#DIV/0!</v>
      </c>
      <c r="Q3999" t="s">
        <v>8332</v>
      </c>
      <c r="R3999" t="s">
        <v>8333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58</v>
      </c>
      <c r="P4000" s="7">
        <f t="shared" si="249"/>
        <v>59.583333333333336</v>
      </c>
      <c r="Q4000" t="s">
        <v>8332</v>
      </c>
      <c r="R4000" t="s">
        <v>8333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7">
        <f t="shared" si="249"/>
        <v>82.571428571428569</v>
      </c>
      <c r="Q4001" t="s">
        <v>8332</v>
      </c>
      <c r="R4001" t="s">
        <v>8333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1</v>
      </c>
      <c r="P4002" s="7">
        <f t="shared" si="249"/>
        <v>10</v>
      </c>
      <c r="Q4002" t="s">
        <v>8332</v>
      </c>
      <c r="R4002" t="s">
        <v>8333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7">
        <f t="shared" si="249"/>
        <v>32.357142857142854</v>
      </c>
      <c r="Q4003" t="s">
        <v>8332</v>
      </c>
      <c r="R4003" t="s">
        <v>8333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7">
        <f t="shared" si="249"/>
        <v>5.75</v>
      </c>
      <c r="Q4004" t="s">
        <v>8332</v>
      </c>
      <c r="R4004" t="s">
        <v>8333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11</v>
      </c>
      <c r="P4005" s="7">
        <f t="shared" si="249"/>
        <v>100.5</v>
      </c>
      <c r="Q4005" t="s">
        <v>8332</v>
      </c>
      <c r="R4005" t="s">
        <v>8333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1</v>
      </c>
      <c r="P4006" s="7">
        <f t="shared" si="249"/>
        <v>1</v>
      </c>
      <c r="Q4006" t="s">
        <v>8332</v>
      </c>
      <c r="R4006" t="s">
        <v>8333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2</v>
      </c>
      <c r="P4007" s="7">
        <f t="shared" si="249"/>
        <v>20</v>
      </c>
      <c r="Q4007" t="s">
        <v>8332</v>
      </c>
      <c r="R4007" t="s">
        <v>8333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1</v>
      </c>
      <c r="P4008" s="7">
        <f t="shared" si="249"/>
        <v>2</v>
      </c>
      <c r="Q4008" t="s">
        <v>8332</v>
      </c>
      <c r="R4008" t="s">
        <v>8333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1</v>
      </c>
      <c r="P4009" s="7">
        <f t="shared" si="249"/>
        <v>5</v>
      </c>
      <c r="Q4009" t="s">
        <v>8332</v>
      </c>
      <c r="R4009" t="s">
        <v>8333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7">
        <f t="shared" si="249"/>
        <v>15</v>
      </c>
      <c r="Q4010" t="s">
        <v>8332</v>
      </c>
      <c r="R4010" t="s">
        <v>8333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7">
        <f t="shared" si="249"/>
        <v>25</v>
      </c>
      <c r="Q4011" t="s">
        <v>8332</v>
      </c>
      <c r="R4011" t="s">
        <v>8333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25</v>
      </c>
      <c r="P4012" s="7">
        <f t="shared" si="249"/>
        <v>45.842105263157897</v>
      </c>
      <c r="Q4012" t="s">
        <v>8332</v>
      </c>
      <c r="R4012" t="s">
        <v>8333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7">
        <f t="shared" si="249"/>
        <v>4.75</v>
      </c>
      <c r="Q4013" t="s">
        <v>8332</v>
      </c>
      <c r="R4013" t="s">
        <v>8333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7" t="e">
        <f t="shared" si="249"/>
        <v>#DIV/0!</v>
      </c>
      <c r="Q4014" t="s">
        <v>8332</v>
      </c>
      <c r="R4014" t="s">
        <v>8333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2</v>
      </c>
      <c r="P4015" s="7">
        <f t="shared" si="249"/>
        <v>13</v>
      </c>
      <c r="Q4015" t="s">
        <v>8332</v>
      </c>
      <c r="R4015" t="s">
        <v>8333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7" t="e">
        <f t="shared" si="249"/>
        <v>#DIV/0!</v>
      </c>
      <c r="Q4016" t="s">
        <v>8332</v>
      </c>
      <c r="R4016" t="s">
        <v>8333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</v>
      </c>
      <c r="P4017" s="7">
        <f t="shared" si="249"/>
        <v>1</v>
      </c>
      <c r="Q4017" t="s">
        <v>8332</v>
      </c>
      <c r="R4017" t="s">
        <v>8333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7">
        <f t="shared" si="249"/>
        <v>10</v>
      </c>
      <c r="Q4018" t="s">
        <v>8332</v>
      </c>
      <c r="R4018" t="s">
        <v>8333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2</v>
      </c>
      <c r="P4019" s="7">
        <f t="shared" si="249"/>
        <v>52.5</v>
      </c>
      <c r="Q4019" t="s">
        <v>8332</v>
      </c>
      <c r="R4019" t="s">
        <v>8333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7">
        <f t="shared" si="249"/>
        <v>32.5</v>
      </c>
      <c r="Q4020" t="s">
        <v>8332</v>
      </c>
      <c r="R4020" t="s">
        <v>8333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7">
        <f t="shared" si="249"/>
        <v>7.25</v>
      </c>
      <c r="Q4021" t="s">
        <v>8332</v>
      </c>
      <c r="R4021" t="s">
        <v>8333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7">
        <f t="shared" si="249"/>
        <v>33.333333333333336</v>
      </c>
      <c r="Q4022" t="s">
        <v>8332</v>
      </c>
      <c r="R4022" t="s">
        <v>8333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7">
        <f t="shared" si="249"/>
        <v>62.5</v>
      </c>
      <c r="Q4023" t="s">
        <v>8332</v>
      </c>
      <c r="R4023" t="s">
        <v>8333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7">
        <f t="shared" si="249"/>
        <v>63.558375634517766</v>
      </c>
      <c r="Q4024" t="s">
        <v>8332</v>
      </c>
      <c r="R4024" t="s">
        <v>8333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7" t="e">
        <f t="shared" si="249"/>
        <v>#DIV/0!</v>
      </c>
      <c r="Q4025" t="s">
        <v>8332</v>
      </c>
      <c r="R4025" t="s">
        <v>8333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2</v>
      </c>
      <c r="P4026" s="7">
        <f t="shared" si="249"/>
        <v>10</v>
      </c>
      <c r="Q4026" t="s">
        <v>8332</v>
      </c>
      <c r="R4026" t="s">
        <v>8333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7">
        <f t="shared" si="249"/>
        <v>62.5</v>
      </c>
      <c r="Q4027" t="s">
        <v>8332</v>
      </c>
      <c r="R4027" t="s">
        <v>8333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7" t="e">
        <f t="shared" si="249"/>
        <v>#DIV/0!</v>
      </c>
      <c r="Q4028" t="s">
        <v>8332</v>
      </c>
      <c r="R4028" t="s">
        <v>8333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8</v>
      </c>
      <c r="P4029" s="7">
        <f t="shared" si="249"/>
        <v>30.714285714285715</v>
      </c>
      <c r="Q4029" t="s">
        <v>8332</v>
      </c>
      <c r="R4029" t="s">
        <v>8333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29</v>
      </c>
      <c r="P4030" s="7">
        <f t="shared" si="249"/>
        <v>51</v>
      </c>
      <c r="Q4030" t="s">
        <v>8332</v>
      </c>
      <c r="R4030" t="s">
        <v>8333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7" t="e">
        <f t="shared" si="249"/>
        <v>#DIV/0!</v>
      </c>
      <c r="Q4031" t="s">
        <v>8332</v>
      </c>
      <c r="R4031" t="s">
        <v>8333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7">
        <f t="shared" si="249"/>
        <v>66.666666666666671</v>
      </c>
      <c r="Q4032" t="s">
        <v>8332</v>
      </c>
      <c r="R4032" t="s">
        <v>8333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7" t="e">
        <f t="shared" si="249"/>
        <v>#DIV/0!</v>
      </c>
      <c r="Q4033" t="s">
        <v>8332</v>
      </c>
      <c r="R4033" t="s">
        <v>8333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7">
        <f t="shared" si="249"/>
        <v>59</v>
      </c>
      <c r="Q4034" t="s">
        <v>8332</v>
      </c>
      <c r="R4034" t="s">
        <v>8333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ROUNDUP(100*(E4035/D4035),0)</f>
        <v>26</v>
      </c>
      <c r="P4035" s="7">
        <f t="shared" ref="P4035:P4098" si="253">E4035/L4035</f>
        <v>65.340319148936175</v>
      </c>
      <c r="Q4035" t="s">
        <v>8332</v>
      </c>
      <c r="R4035" t="s">
        <v>8333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2</v>
      </c>
      <c r="P4036" s="7">
        <f t="shared" si="253"/>
        <v>100</v>
      </c>
      <c r="Q4036" t="s">
        <v>8332</v>
      </c>
      <c r="R4036" t="s">
        <v>8333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7">
        <f t="shared" si="253"/>
        <v>147.4</v>
      </c>
      <c r="Q4037" t="s">
        <v>8332</v>
      </c>
      <c r="R4037" t="s">
        <v>8333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48</v>
      </c>
      <c r="P4038" s="7">
        <f t="shared" si="253"/>
        <v>166.05882352941177</v>
      </c>
      <c r="Q4038" t="s">
        <v>8332</v>
      </c>
      <c r="R4038" t="s">
        <v>8333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12</v>
      </c>
      <c r="P4039" s="7">
        <f t="shared" si="253"/>
        <v>40</v>
      </c>
      <c r="Q4039" t="s">
        <v>8332</v>
      </c>
      <c r="R4039" t="s">
        <v>8333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13</v>
      </c>
      <c r="P4040" s="7">
        <f t="shared" si="253"/>
        <v>75.25</v>
      </c>
      <c r="Q4040" t="s">
        <v>8332</v>
      </c>
      <c r="R4040" t="s">
        <v>8333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7">
        <f t="shared" si="253"/>
        <v>60</v>
      </c>
      <c r="Q4041" t="s">
        <v>8332</v>
      </c>
      <c r="R4041" t="s">
        <v>8333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32</v>
      </c>
      <c r="P4042" s="7">
        <f t="shared" si="253"/>
        <v>1250</v>
      </c>
      <c r="Q4042" t="s">
        <v>8332</v>
      </c>
      <c r="R4042" t="s">
        <v>8333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1</v>
      </c>
      <c r="P4043" s="7">
        <f t="shared" si="253"/>
        <v>10.5</v>
      </c>
      <c r="Q4043" t="s">
        <v>8332</v>
      </c>
      <c r="R4043" t="s">
        <v>8333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1</v>
      </c>
      <c r="P4044" s="7">
        <f t="shared" si="253"/>
        <v>7</v>
      </c>
      <c r="Q4044" t="s">
        <v>8332</v>
      </c>
      <c r="R4044" t="s">
        <v>8333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7" t="e">
        <f t="shared" si="253"/>
        <v>#DIV/0!</v>
      </c>
      <c r="Q4045" t="s">
        <v>8332</v>
      </c>
      <c r="R4045" t="s">
        <v>8333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7">
        <f t="shared" si="253"/>
        <v>56.25</v>
      </c>
      <c r="Q4046" t="s">
        <v>8332</v>
      </c>
      <c r="R4046" t="s">
        <v>8333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1</v>
      </c>
      <c r="P4047" s="7">
        <f t="shared" si="253"/>
        <v>1</v>
      </c>
      <c r="Q4047" t="s">
        <v>8332</v>
      </c>
      <c r="R4047" t="s">
        <v>8333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9</v>
      </c>
      <c r="P4048" s="7">
        <f t="shared" si="253"/>
        <v>38.333333333333336</v>
      </c>
      <c r="Q4048" t="s">
        <v>8332</v>
      </c>
      <c r="R4048" t="s">
        <v>8333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3</v>
      </c>
      <c r="P4049" s="7">
        <f t="shared" si="253"/>
        <v>27.5</v>
      </c>
      <c r="Q4049" t="s">
        <v>8332</v>
      </c>
      <c r="R4049" t="s">
        <v>8333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7">
        <f t="shared" si="253"/>
        <v>32.978021978021978</v>
      </c>
      <c r="Q4050" t="s">
        <v>8332</v>
      </c>
      <c r="R4050" t="s">
        <v>8333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1</v>
      </c>
      <c r="P4051" s="7">
        <f t="shared" si="253"/>
        <v>16</v>
      </c>
      <c r="Q4051" t="s">
        <v>8332</v>
      </c>
      <c r="R4051" t="s">
        <v>8333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1</v>
      </c>
      <c r="P4052" s="7">
        <f t="shared" si="253"/>
        <v>1</v>
      </c>
      <c r="Q4052" t="s">
        <v>8332</v>
      </c>
      <c r="R4052" t="s">
        <v>8333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7" t="e">
        <f t="shared" si="253"/>
        <v>#DIV/0!</v>
      </c>
      <c r="Q4053" t="s">
        <v>8332</v>
      </c>
      <c r="R4053" t="s">
        <v>8333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7">
        <f t="shared" si="253"/>
        <v>86.615384615384613</v>
      </c>
      <c r="Q4054" t="s">
        <v>8332</v>
      </c>
      <c r="R4054" t="s">
        <v>8333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7">
        <f t="shared" si="253"/>
        <v>55</v>
      </c>
      <c r="Q4055" t="s">
        <v>8332</v>
      </c>
      <c r="R4055" t="s">
        <v>8333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7" t="e">
        <f t="shared" si="253"/>
        <v>#DIV/0!</v>
      </c>
      <c r="Q4056" t="s">
        <v>8332</v>
      </c>
      <c r="R4056" t="s">
        <v>8333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7">
        <f t="shared" si="253"/>
        <v>41.952380952380949</v>
      </c>
      <c r="Q4057" t="s">
        <v>8332</v>
      </c>
      <c r="R4057" t="s">
        <v>8333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7">
        <f t="shared" si="253"/>
        <v>88.333333333333329</v>
      </c>
      <c r="Q4058" t="s">
        <v>8332</v>
      </c>
      <c r="R4058" t="s">
        <v>8333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23</v>
      </c>
      <c r="P4059" s="7">
        <f t="shared" si="253"/>
        <v>129.16666666666666</v>
      </c>
      <c r="Q4059" t="s">
        <v>8332</v>
      </c>
      <c r="R4059" t="s">
        <v>8333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7">
        <f t="shared" si="253"/>
        <v>23.75</v>
      </c>
      <c r="Q4060" t="s">
        <v>8332</v>
      </c>
      <c r="R4060" t="s">
        <v>8333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7">
        <f t="shared" si="253"/>
        <v>35.714285714285715</v>
      </c>
      <c r="Q4061" t="s">
        <v>8332</v>
      </c>
      <c r="R4061" t="s">
        <v>8333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7">
        <f t="shared" si="253"/>
        <v>57</v>
      </c>
      <c r="Q4062" t="s">
        <v>8332</v>
      </c>
      <c r="R4062" t="s">
        <v>8333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7" t="e">
        <f t="shared" si="253"/>
        <v>#DIV/0!</v>
      </c>
      <c r="Q4063" t="s">
        <v>8332</v>
      </c>
      <c r="R4063" t="s">
        <v>8333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3</v>
      </c>
      <c r="P4064" s="7">
        <f t="shared" si="253"/>
        <v>163.33333333333334</v>
      </c>
      <c r="Q4064" t="s">
        <v>8332</v>
      </c>
      <c r="R4064" t="s">
        <v>8333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2</v>
      </c>
      <c r="P4065" s="7">
        <f t="shared" si="253"/>
        <v>15</v>
      </c>
      <c r="Q4065" t="s">
        <v>8332</v>
      </c>
      <c r="R4065" t="s">
        <v>8333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20</v>
      </c>
      <c r="P4066" s="7">
        <f t="shared" si="253"/>
        <v>64.166666666666671</v>
      </c>
      <c r="Q4066" t="s">
        <v>8332</v>
      </c>
      <c r="R4066" t="s">
        <v>8333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7">
        <f t="shared" si="253"/>
        <v>6.75</v>
      </c>
      <c r="Q4067" t="s">
        <v>8332</v>
      </c>
      <c r="R4067" t="s">
        <v>8333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1</v>
      </c>
      <c r="P4068" s="7">
        <f t="shared" si="253"/>
        <v>25</v>
      </c>
      <c r="Q4068" t="s">
        <v>8332</v>
      </c>
      <c r="R4068" t="s">
        <v>8333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7">
        <f t="shared" si="253"/>
        <v>179.11764705882354</v>
      </c>
      <c r="Q4069" t="s">
        <v>8332</v>
      </c>
      <c r="R4069" t="s">
        <v>8333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7">
        <f t="shared" si="253"/>
        <v>34.950000000000003</v>
      </c>
      <c r="Q4070" t="s">
        <v>8332</v>
      </c>
      <c r="R4070" t="s">
        <v>8333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35</v>
      </c>
      <c r="P4071" s="7">
        <f t="shared" si="253"/>
        <v>33.07692307692308</v>
      </c>
      <c r="Q4071" t="s">
        <v>8332</v>
      </c>
      <c r="R4071" t="s">
        <v>8333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7">
        <f t="shared" si="253"/>
        <v>27.5</v>
      </c>
      <c r="Q4072" t="s">
        <v>8332</v>
      </c>
      <c r="R4072" t="s">
        <v>8333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7" t="e">
        <f t="shared" si="253"/>
        <v>#DIV/0!</v>
      </c>
      <c r="Q4073" t="s">
        <v>8332</v>
      </c>
      <c r="R4073" t="s">
        <v>8333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1</v>
      </c>
      <c r="P4074" s="7">
        <f t="shared" si="253"/>
        <v>2</v>
      </c>
      <c r="Q4074" t="s">
        <v>8332</v>
      </c>
      <c r="R4074" t="s">
        <v>8333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2</v>
      </c>
      <c r="P4075" s="7">
        <f t="shared" si="253"/>
        <v>18.5</v>
      </c>
      <c r="Q4075" t="s">
        <v>8332</v>
      </c>
      <c r="R4075" t="s">
        <v>8333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7">
        <f t="shared" si="253"/>
        <v>35</v>
      </c>
      <c r="Q4076" t="s">
        <v>8332</v>
      </c>
      <c r="R4076" t="s">
        <v>8333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7">
        <f t="shared" si="253"/>
        <v>44.307692307692307</v>
      </c>
      <c r="Q4077" t="s">
        <v>8332</v>
      </c>
      <c r="R4077" t="s">
        <v>8333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7" t="e">
        <f t="shared" si="253"/>
        <v>#DIV/0!</v>
      </c>
      <c r="Q4078" t="s">
        <v>8332</v>
      </c>
      <c r="R4078" t="s">
        <v>8333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7">
        <f t="shared" si="253"/>
        <v>222.5</v>
      </c>
      <c r="Q4079" t="s">
        <v>8332</v>
      </c>
      <c r="R4079" t="s">
        <v>8333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7" t="e">
        <f t="shared" si="253"/>
        <v>#DIV/0!</v>
      </c>
      <c r="Q4080" t="s">
        <v>8332</v>
      </c>
      <c r="R4080" t="s">
        <v>8333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1</v>
      </c>
      <c r="P4081" s="7">
        <f t="shared" si="253"/>
        <v>5</v>
      </c>
      <c r="Q4081" t="s">
        <v>8332</v>
      </c>
      <c r="R4081" t="s">
        <v>8333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7" t="e">
        <f t="shared" si="253"/>
        <v>#DIV/0!</v>
      </c>
      <c r="Q4082" t="s">
        <v>8332</v>
      </c>
      <c r="R4082" t="s">
        <v>8333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7">
        <f t="shared" si="253"/>
        <v>29.166666666666668</v>
      </c>
      <c r="Q4083" t="s">
        <v>8332</v>
      </c>
      <c r="R4083" t="s">
        <v>8333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7">
        <f t="shared" si="253"/>
        <v>1.5</v>
      </c>
      <c r="Q4084" t="s">
        <v>8332</v>
      </c>
      <c r="R4084" t="s">
        <v>8333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7">
        <f t="shared" si="253"/>
        <v>126.5</v>
      </c>
      <c r="Q4085" t="s">
        <v>8332</v>
      </c>
      <c r="R4085" t="s">
        <v>8333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1</v>
      </c>
      <c r="P4086" s="7">
        <f t="shared" si="253"/>
        <v>10</v>
      </c>
      <c r="Q4086" t="s">
        <v>8332</v>
      </c>
      <c r="R4086" t="s">
        <v>8333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1</v>
      </c>
      <c r="P4087" s="7">
        <f t="shared" si="253"/>
        <v>10</v>
      </c>
      <c r="Q4087" t="s">
        <v>8332</v>
      </c>
      <c r="R4087" t="s">
        <v>8333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7">
        <f t="shared" si="253"/>
        <v>9.4</v>
      </c>
      <c r="Q4088" t="s">
        <v>8332</v>
      </c>
      <c r="R4088" t="s">
        <v>8333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7" t="e">
        <f t="shared" si="253"/>
        <v>#DIV/0!</v>
      </c>
      <c r="Q4089" t="s">
        <v>8332</v>
      </c>
      <c r="R4089" t="s">
        <v>8333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7">
        <f t="shared" si="253"/>
        <v>72</v>
      </c>
      <c r="Q4090" t="s">
        <v>8332</v>
      </c>
      <c r="R4090" t="s">
        <v>8333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7">
        <f t="shared" si="253"/>
        <v>30</v>
      </c>
      <c r="Q4091" t="s">
        <v>8332</v>
      </c>
      <c r="R4091" t="s">
        <v>8333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4</v>
      </c>
      <c r="P4092" s="7">
        <f t="shared" si="253"/>
        <v>10.666666666666666</v>
      </c>
      <c r="Q4092" t="s">
        <v>8332</v>
      </c>
      <c r="R4092" t="s">
        <v>8333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7">
        <f t="shared" si="253"/>
        <v>25.5</v>
      </c>
      <c r="Q4093" t="s">
        <v>8332</v>
      </c>
      <c r="R4093" t="s">
        <v>8333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</v>
      </c>
      <c r="P4094" s="7">
        <f t="shared" si="253"/>
        <v>20</v>
      </c>
      <c r="Q4094" t="s">
        <v>8332</v>
      </c>
      <c r="R4094" t="s">
        <v>8333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3</v>
      </c>
      <c r="P4095" s="7">
        <f t="shared" si="253"/>
        <v>15</v>
      </c>
      <c r="Q4095" t="s">
        <v>8332</v>
      </c>
      <c r="R4095" t="s">
        <v>8333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7">
        <f t="shared" si="253"/>
        <v>91.25</v>
      </c>
      <c r="Q4096" t="s">
        <v>8332</v>
      </c>
      <c r="R4096" t="s">
        <v>8333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7">
        <f t="shared" si="253"/>
        <v>800</v>
      </c>
      <c r="Q4097" t="s">
        <v>8332</v>
      </c>
      <c r="R4097" t="s">
        <v>8333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12</v>
      </c>
      <c r="P4098" s="7">
        <f t="shared" si="253"/>
        <v>80</v>
      </c>
      <c r="Q4098" t="s">
        <v>8332</v>
      </c>
      <c r="R4098" t="s">
        <v>8333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ROUNDUP(100*(E4099/D4099),0)</f>
        <v>0</v>
      </c>
      <c r="P4099" s="7" t="e">
        <f t="shared" ref="P4099:P4115" si="257">E4099/L4099</f>
        <v>#DIV/0!</v>
      </c>
      <c r="Q4099" t="s">
        <v>8332</v>
      </c>
      <c r="R4099" t="s">
        <v>8333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7" t="e">
        <f t="shared" si="257"/>
        <v>#DIV/0!</v>
      </c>
      <c r="Q4100" t="s">
        <v>8332</v>
      </c>
      <c r="R4100" t="s">
        <v>8333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2</v>
      </c>
      <c r="P4101" s="7">
        <f t="shared" si="257"/>
        <v>50</v>
      </c>
      <c r="Q4101" t="s">
        <v>8332</v>
      </c>
      <c r="R4101" t="s">
        <v>8333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7" t="e">
        <f t="shared" si="257"/>
        <v>#DIV/0!</v>
      </c>
      <c r="Q4102" t="s">
        <v>8332</v>
      </c>
      <c r="R4102" t="s">
        <v>8333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7" t="e">
        <f t="shared" si="257"/>
        <v>#DIV/0!</v>
      </c>
      <c r="Q4103" t="s">
        <v>8332</v>
      </c>
      <c r="R4103" t="s">
        <v>8333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28</v>
      </c>
      <c r="P4104" s="7">
        <f t="shared" si="257"/>
        <v>22.833333333333332</v>
      </c>
      <c r="Q4104" t="s">
        <v>8332</v>
      </c>
      <c r="R4104" t="s">
        <v>8333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7">
        <f t="shared" si="257"/>
        <v>16.666666666666668</v>
      </c>
      <c r="Q4105" t="s">
        <v>8332</v>
      </c>
      <c r="R4105" t="s">
        <v>8333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22</v>
      </c>
      <c r="P4106" s="7">
        <f t="shared" si="257"/>
        <v>45.785714285714285</v>
      </c>
      <c r="Q4106" t="s">
        <v>8332</v>
      </c>
      <c r="R4106" t="s">
        <v>8333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7">
        <f t="shared" si="257"/>
        <v>383.33333333333331</v>
      </c>
      <c r="Q4107" t="s">
        <v>8332</v>
      </c>
      <c r="R4107" t="s">
        <v>8333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7">
        <f t="shared" si="257"/>
        <v>106.96969696969697</v>
      </c>
      <c r="Q4108" t="s">
        <v>8332</v>
      </c>
      <c r="R4108" t="s">
        <v>8333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3</v>
      </c>
      <c r="P4109" s="7">
        <f t="shared" si="257"/>
        <v>10.25</v>
      </c>
      <c r="Q4109" t="s">
        <v>8332</v>
      </c>
      <c r="R4109" t="s">
        <v>8333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7">
        <f t="shared" si="257"/>
        <v>59</v>
      </c>
      <c r="Q4110" t="s">
        <v>8332</v>
      </c>
      <c r="R4110" t="s">
        <v>8333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7" t="e">
        <f t="shared" si="257"/>
        <v>#DIV/0!</v>
      </c>
      <c r="Q4111" t="s">
        <v>8332</v>
      </c>
      <c r="R4111" t="s">
        <v>8333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7">
        <f t="shared" si="257"/>
        <v>14.333333333333334</v>
      </c>
      <c r="Q4112" t="s">
        <v>8332</v>
      </c>
      <c r="R4112" t="s">
        <v>8333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4</v>
      </c>
      <c r="P4113" s="7">
        <f t="shared" si="257"/>
        <v>15.666666666666666</v>
      </c>
      <c r="Q4113" t="s">
        <v>8332</v>
      </c>
      <c r="R4113" t="s">
        <v>8333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1</v>
      </c>
      <c r="P4114" s="7">
        <f t="shared" si="257"/>
        <v>1</v>
      </c>
      <c r="Q4114" t="s">
        <v>8332</v>
      </c>
      <c r="R4114" t="s">
        <v>8333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1</v>
      </c>
      <c r="P4115" s="7">
        <f t="shared" si="257"/>
        <v>1</v>
      </c>
      <c r="Q4115" t="s">
        <v>8332</v>
      </c>
      <c r="R4115" t="s">
        <v>8333</v>
      </c>
      <c r="S4115" s="13">
        <f t="shared" si="258"/>
        <v>42358.573182870372</v>
      </c>
      <c r="T4115" s="13">
        <f t="shared" si="259"/>
        <v>42377.273611111115</v>
      </c>
    </row>
  </sheetData>
  <autoFilter ref="N1:N4115" xr:uid="{EE17BF58-DF17-4EA4-A8F8-4BEBAA435195}"/>
  <conditionalFormatting sqref="F1:F1048576">
    <cfRule type="containsText" dxfId="7" priority="4" operator="containsText" text="live">
      <formula>NOT(ISERROR(SEARCH("live",F1)))</formula>
    </cfRule>
    <cfRule type="containsText" dxfId="6" priority="5" operator="containsText" text="failed">
      <formula>NOT(ISERROR(SEARCH("failed",F1)))</formula>
    </cfRule>
    <cfRule type="containsText" dxfId="5" priority="6" operator="containsText" text="canceled">
      <formula>NOT(ISERROR(SEARCH("canceled",F1)))</formula>
    </cfRule>
    <cfRule type="containsText" dxfId="4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99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ABCD0-19C4-40CC-9566-9607628F3095}">
  <dimension ref="A2:F15"/>
  <sheetViews>
    <sheetView zoomScale="77" zoomScaleNormal="77" workbookViewId="0">
      <selection activeCell="E9" sqref="E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10" t="s">
        <v>8223</v>
      </c>
      <c r="B2" t="s">
        <v>8361</v>
      </c>
    </row>
    <row r="4" spans="1:6" x14ac:dyDescent="0.25">
      <c r="A4" s="10" t="s">
        <v>8364</v>
      </c>
      <c r="B4" s="10" t="s">
        <v>8362</v>
      </c>
    </row>
    <row r="5" spans="1:6" x14ac:dyDescent="0.25">
      <c r="A5" s="10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11" t="s">
        <v>8325</v>
      </c>
      <c r="B6" s="9">
        <v>300</v>
      </c>
      <c r="C6" s="9"/>
      <c r="D6" s="9">
        <v>180</v>
      </c>
      <c r="E6" s="9">
        <v>40</v>
      </c>
      <c r="F6" s="9">
        <v>520</v>
      </c>
    </row>
    <row r="7" spans="1:6" x14ac:dyDescent="0.25">
      <c r="A7" s="11" t="s">
        <v>8316</v>
      </c>
      <c r="B7" s="9">
        <v>34</v>
      </c>
      <c r="C7" s="9">
        <v>6</v>
      </c>
      <c r="D7" s="9">
        <v>140</v>
      </c>
      <c r="E7" s="9">
        <v>20</v>
      </c>
      <c r="F7" s="9">
        <v>200</v>
      </c>
    </row>
    <row r="8" spans="1:6" x14ac:dyDescent="0.25">
      <c r="A8" s="11" t="s">
        <v>8324</v>
      </c>
      <c r="B8" s="9">
        <v>80</v>
      </c>
      <c r="C8" s="9"/>
      <c r="D8" s="9">
        <v>140</v>
      </c>
      <c r="E8" s="9"/>
      <c r="F8" s="9">
        <v>220</v>
      </c>
    </row>
    <row r="9" spans="1:6" x14ac:dyDescent="0.25">
      <c r="A9" s="11" t="s">
        <v>8339</v>
      </c>
      <c r="B9" s="9"/>
      <c r="C9" s="9"/>
      <c r="D9" s="9"/>
      <c r="E9" s="9">
        <v>24</v>
      </c>
      <c r="F9" s="9">
        <v>24</v>
      </c>
    </row>
    <row r="10" spans="1:6" x14ac:dyDescent="0.25">
      <c r="A10" s="11" t="s">
        <v>8322</v>
      </c>
      <c r="B10" s="9">
        <v>540</v>
      </c>
      <c r="C10" s="9">
        <v>20</v>
      </c>
      <c r="D10" s="9">
        <v>120</v>
      </c>
      <c r="E10" s="9">
        <v>20</v>
      </c>
      <c r="F10" s="9">
        <v>700</v>
      </c>
    </row>
    <row r="11" spans="1:6" x14ac:dyDescent="0.25">
      <c r="A11" s="11" t="s">
        <v>8342</v>
      </c>
      <c r="B11" s="9">
        <v>103</v>
      </c>
      <c r="C11" s="9"/>
      <c r="D11" s="9">
        <v>117</v>
      </c>
      <c r="E11" s="9"/>
      <c r="F11" s="9">
        <v>220</v>
      </c>
    </row>
    <row r="12" spans="1:6" x14ac:dyDescent="0.25">
      <c r="A12" s="11" t="s">
        <v>8337</v>
      </c>
      <c r="B12" s="9">
        <v>80</v>
      </c>
      <c r="C12" s="9"/>
      <c r="D12" s="9">
        <v>127</v>
      </c>
      <c r="E12" s="9">
        <v>30</v>
      </c>
      <c r="F12" s="9">
        <v>237</v>
      </c>
    </row>
    <row r="13" spans="1:6" x14ac:dyDescent="0.25">
      <c r="A13" s="11" t="s">
        <v>8334</v>
      </c>
      <c r="B13" s="9">
        <v>209</v>
      </c>
      <c r="C13" s="9"/>
      <c r="D13" s="9">
        <v>213</v>
      </c>
      <c r="E13" s="9">
        <v>178</v>
      </c>
      <c r="F13" s="9">
        <v>600</v>
      </c>
    </row>
    <row r="14" spans="1:6" x14ac:dyDescent="0.25">
      <c r="A14" s="11" t="s">
        <v>8332</v>
      </c>
      <c r="B14" s="9">
        <v>839</v>
      </c>
      <c r="C14" s="9">
        <v>24</v>
      </c>
      <c r="D14" s="9">
        <v>493</v>
      </c>
      <c r="E14" s="9">
        <v>37</v>
      </c>
      <c r="F14" s="9">
        <v>1393</v>
      </c>
    </row>
    <row r="15" spans="1:6" x14ac:dyDescent="0.25">
      <c r="A15" s="11" t="s">
        <v>8360</v>
      </c>
      <c r="B15" s="9">
        <v>2185</v>
      </c>
      <c r="C15" s="9">
        <v>50</v>
      </c>
      <c r="D15" s="9">
        <v>1530</v>
      </c>
      <c r="E15" s="9">
        <v>349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EFE9D-656F-4760-B656-CDAF95712775}">
  <dimension ref="A1:F47"/>
  <sheetViews>
    <sheetView zoomScale="50" zoomScaleNormal="50" workbookViewId="0">
      <selection activeCell="D6" sqref="D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8361</v>
      </c>
    </row>
    <row r="2" spans="1:6" x14ac:dyDescent="0.25">
      <c r="A2" s="10" t="s">
        <v>8363</v>
      </c>
      <c r="B2" t="s">
        <v>8361</v>
      </c>
    </row>
    <row r="4" spans="1:6" x14ac:dyDescent="0.25">
      <c r="A4" s="10" t="s">
        <v>8364</v>
      </c>
      <c r="B4" s="10" t="s">
        <v>8362</v>
      </c>
    </row>
    <row r="5" spans="1:6" x14ac:dyDescent="0.25">
      <c r="A5" s="10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11" t="s">
        <v>8331</v>
      </c>
      <c r="B6" s="9"/>
      <c r="C6" s="9"/>
      <c r="D6" s="9">
        <v>100</v>
      </c>
      <c r="E6" s="9"/>
      <c r="F6" s="9">
        <v>100</v>
      </c>
    </row>
    <row r="7" spans="1:6" x14ac:dyDescent="0.25">
      <c r="A7" s="11" t="s">
        <v>8347</v>
      </c>
      <c r="B7" s="9"/>
      <c r="C7" s="9"/>
      <c r="D7" s="9"/>
      <c r="E7" s="9">
        <v>20</v>
      </c>
      <c r="F7" s="9">
        <v>20</v>
      </c>
    </row>
    <row r="8" spans="1:6" x14ac:dyDescent="0.25">
      <c r="A8" s="11" t="s">
        <v>8340</v>
      </c>
      <c r="B8" s="9"/>
      <c r="C8" s="9"/>
      <c r="D8" s="9"/>
      <c r="E8" s="9">
        <v>24</v>
      </c>
      <c r="F8" s="9">
        <v>24</v>
      </c>
    </row>
    <row r="9" spans="1:6" x14ac:dyDescent="0.25">
      <c r="A9" s="11" t="s">
        <v>8357</v>
      </c>
      <c r="B9" s="9"/>
      <c r="C9" s="9"/>
      <c r="D9" s="9">
        <v>40</v>
      </c>
      <c r="E9" s="9"/>
      <c r="F9" s="9">
        <v>40</v>
      </c>
    </row>
    <row r="10" spans="1:6" x14ac:dyDescent="0.25">
      <c r="A10" s="11" t="s">
        <v>8321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11" t="s">
        <v>8330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11" t="s">
        <v>8329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11" t="s">
        <v>8313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11" t="s">
        <v>8319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11" t="s">
        <v>8323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11" t="s">
        <v>8341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11" t="s">
        <v>8349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11" t="s">
        <v>8350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11" t="s">
        <v>8312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11" t="s">
        <v>8311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11" t="s">
        <v>8355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11" t="s">
        <v>8310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11" t="s">
        <v>8315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11" t="s">
        <v>8358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11" t="s">
        <v>8346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11" t="s">
        <v>8338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11" t="s">
        <v>8351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11" t="s">
        <v>8343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11" t="s">
        <v>8348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11" t="s">
        <v>8333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11" t="s">
        <v>8318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11" t="s">
        <v>8345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11" t="s">
        <v>8353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11" t="s">
        <v>8309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11" t="s">
        <v>8328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11" t="s">
        <v>8327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11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11" t="s">
        <v>8354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11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11" t="s">
        <v>8320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11" t="s">
        <v>8326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11" t="s">
        <v>8344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11" t="s">
        <v>8314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11" t="s">
        <v>8336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11" t="s">
        <v>8335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11" t="s">
        <v>8317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11" t="s">
        <v>8360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AB216-8221-4746-A960-5E3532F420F6}">
  <dimension ref="A1:E18"/>
  <sheetViews>
    <sheetView workbookViewId="0">
      <selection activeCell="F4" sqref="F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</cols>
  <sheetData>
    <row r="1" spans="1:5" x14ac:dyDescent="0.25">
      <c r="A1" s="10" t="s">
        <v>8363</v>
      </c>
      <c r="B1" t="s">
        <v>8361</v>
      </c>
    </row>
    <row r="2" spans="1:5" x14ac:dyDescent="0.25">
      <c r="A2" s="10" t="s">
        <v>8379</v>
      </c>
      <c r="B2" t="s">
        <v>8361</v>
      </c>
    </row>
    <row r="4" spans="1:5" x14ac:dyDescent="0.25">
      <c r="A4" s="10" t="s">
        <v>8364</v>
      </c>
      <c r="B4" s="10" t="s">
        <v>8362</v>
      </c>
    </row>
    <row r="5" spans="1:5" x14ac:dyDescent="0.25">
      <c r="A5" s="10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25">
      <c r="A6" s="12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2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2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2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2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2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2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2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2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2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2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2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2" t="s">
        <v>8360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EA5BA-0C6D-44E3-B3B6-D15361A1FD45}">
  <dimension ref="A1:L4115"/>
  <sheetViews>
    <sheetView zoomScale="68" zoomScaleNormal="68" workbookViewId="0">
      <selection activeCell="F15" sqref="F15"/>
    </sheetView>
  </sheetViews>
  <sheetFormatPr defaultRowHeight="15" x14ac:dyDescent="0.25"/>
  <cols>
    <col min="1" max="1" width="27.5703125" customWidth="1"/>
    <col min="2" max="2" width="18" customWidth="1"/>
    <col min="3" max="3" width="16" customWidth="1"/>
    <col min="4" max="4" width="18.140625" customWidth="1"/>
    <col min="5" max="5" width="13" customWidth="1"/>
    <col min="6" max="6" width="21.28515625" customWidth="1"/>
    <col min="7" max="7" width="17.28515625" customWidth="1"/>
    <col min="8" max="8" width="20.140625" customWidth="1"/>
    <col min="10" max="10" width="15.5703125" customWidth="1"/>
    <col min="11" max="11" width="19" style="7" customWidth="1"/>
    <col min="12" max="12" width="18.85546875" customWidth="1"/>
  </cols>
  <sheetData>
    <row r="1" spans="1:12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  <c r="J1" s="1" t="s">
        <v>8218</v>
      </c>
      <c r="K1" s="5" t="s">
        <v>8216</v>
      </c>
      <c r="L1" s="8" t="s">
        <v>8217</v>
      </c>
    </row>
    <row r="2" spans="1:12" x14ac:dyDescent="0.25">
      <c r="A2" t="s">
        <v>8388</v>
      </c>
      <c r="B2" s="9">
        <f>COUNTIFS($J$2:$J$4115, "successful", $K$2:$K$4115, "&lt;1000")</f>
        <v>322</v>
      </c>
      <c r="C2">
        <f>COUNTIFS($J$2:$J$4115, "failed", $K$2:$K$4115, "&lt;1000")</f>
        <v>113</v>
      </c>
      <c r="D2">
        <f>COUNTIFS($J$2:$J$4115, "canceled", $K$2:$K$4115, "&lt;1000")</f>
        <v>18</v>
      </c>
      <c r="E2">
        <f>B2+C2+D2</f>
        <v>453</v>
      </c>
      <c r="F2" s="14">
        <f>ROUNDUP(100*(B2/E2),0)</f>
        <v>72</v>
      </c>
      <c r="G2" s="14">
        <f>ROUNDUP(100*(C2/E2),0)</f>
        <v>25</v>
      </c>
      <c r="H2" s="14">
        <f>ROUNDUP(100*(D2/E2),0)</f>
        <v>4</v>
      </c>
      <c r="J2" t="s">
        <v>8219</v>
      </c>
      <c r="K2" s="6">
        <v>8500</v>
      </c>
      <c r="L2" s="6">
        <v>11633</v>
      </c>
    </row>
    <row r="3" spans="1:12" x14ac:dyDescent="0.25">
      <c r="A3" t="s">
        <v>8389</v>
      </c>
      <c r="B3" s="9">
        <f>COUNTIFS($J$2:$J$4115,"successful", $K$2:$K$4115,"&gt;=1000", $K$2:$K$4115, "&lt;=4999")</f>
        <v>932</v>
      </c>
      <c r="C3">
        <f>COUNTIFS($J$2:$J$4115, "failed", $K$2:$K$4115,"&gt;=1000", $K$2:$K$4115, "&lt;=4999")</f>
        <v>420</v>
      </c>
      <c r="D3">
        <f>COUNTIFS($J$2:$J$4115, "canceled", $K$2:$K$4115,"&gt;=1000", $K$2:$K$4115, "&lt;=4999")</f>
        <v>60</v>
      </c>
      <c r="E3">
        <f t="shared" ref="E3:E13" si="0">B3+C3+D3</f>
        <v>1412</v>
      </c>
      <c r="F3" s="14">
        <f t="shared" ref="F3:F13" si="1">ROUNDUP(100*(B3/E3),0)</f>
        <v>67</v>
      </c>
      <c r="G3" s="14">
        <f t="shared" ref="G3:G13" si="2">ROUNDUP(100*(C3/E3),0)</f>
        <v>30</v>
      </c>
      <c r="H3" s="14">
        <f t="shared" ref="H3:H13" si="3">ROUNDUP(100*(D3/E3),0)</f>
        <v>5</v>
      </c>
      <c r="J3" t="s">
        <v>8219</v>
      </c>
      <c r="K3" s="7">
        <v>10275</v>
      </c>
      <c r="L3" s="7">
        <v>14653</v>
      </c>
    </row>
    <row r="4" spans="1:12" x14ac:dyDescent="0.25">
      <c r="A4" t="s">
        <v>8390</v>
      </c>
      <c r="B4" s="9">
        <f>COUNTIFS($J$2:$J$4115,"successful", $K$2:$K$4115,"&gt;=5000", $K$2:$K$4115, "&lt;=9999")</f>
        <v>381</v>
      </c>
      <c r="C4" s="9">
        <f>COUNTIFS($J$2:$J$4115,"failed", $K$2:$K$4115,"&gt;=5000", $K$2:$K$4115, "&lt;=9999")</f>
        <v>283</v>
      </c>
      <c r="D4" s="9">
        <f>COUNTIFS($J$2:$J$4115,"canceled", $K$2:$K$4115,"&gt;=5000", $K$2:$K$4115, "&lt;=9999")</f>
        <v>52</v>
      </c>
      <c r="E4">
        <f t="shared" si="0"/>
        <v>716</v>
      </c>
      <c r="F4" s="14">
        <f t="shared" si="1"/>
        <v>54</v>
      </c>
      <c r="G4" s="14">
        <f t="shared" si="2"/>
        <v>40</v>
      </c>
      <c r="H4" s="14">
        <f t="shared" si="3"/>
        <v>8</v>
      </c>
      <c r="J4" t="s">
        <v>8219</v>
      </c>
      <c r="K4" s="7">
        <v>500</v>
      </c>
      <c r="L4" s="7">
        <v>525</v>
      </c>
    </row>
    <row r="5" spans="1:12" x14ac:dyDescent="0.25">
      <c r="A5" t="s">
        <v>8391</v>
      </c>
      <c r="B5" s="9">
        <f>COUNTIFS($J$2:$J$4115,"successful", $K$2:$K$4115,"&gt;=10000", $K$2:$K$4115, "&lt;=14999")</f>
        <v>168</v>
      </c>
      <c r="C5" s="9">
        <f>COUNTIFS($J$2:$J$4115,"failed", $K$2:$K$4115,"&gt;=10000", $K$2:$K$4115, "&lt;=14999")</f>
        <v>144</v>
      </c>
      <c r="D5" s="9">
        <f>COUNTIFS($J$2:$J$4115,"canceled", $K$2:$K$4115,"&gt;=10000", $K$2:$K$4115, "&lt;=14999")</f>
        <v>40</v>
      </c>
      <c r="E5">
        <f t="shared" si="0"/>
        <v>352</v>
      </c>
      <c r="F5" s="14">
        <f t="shared" si="1"/>
        <v>48</v>
      </c>
      <c r="G5" s="14">
        <f t="shared" si="2"/>
        <v>41</v>
      </c>
      <c r="H5" s="14">
        <f t="shared" si="3"/>
        <v>12</v>
      </c>
      <c r="J5" t="s">
        <v>8219</v>
      </c>
      <c r="K5" s="7">
        <v>10000</v>
      </c>
      <c r="L5" s="7">
        <v>10390</v>
      </c>
    </row>
    <row r="6" spans="1:12" x14ac:dyDescent="0.25">
      <c r="A6" t="s">
        <v>8392</v>
      </c>
      <c r="B6" s="9">
        <f>COUNTIFS($J$2:$J$4115,"successful", $K$2:$K$4115,"&gt;=15000", $K$2:$K$4115, "&lt;=19999")</f>
        <v>94</v>
      </c>
      <c r="C6" s="9">
        <f>COUNTIFS($J$2:$J$4115,"failed", $K$2:$K$4115,"&gt;=15000", $K$2:$K$4115, "&lt;=19999")</f>
        <v>90</v>
      </c>
      <c r="D6" s="9">
        <f>COUNTIFS($J$2:$J$4115,"canceled", $K$2:$K$4115,"&gt;=15000", $K$2:$K$4115, "&lt;=19999")</f>
        <v>17</v>
      </c>
      <c r="E6">
        <f t="shared" si="0"/>
        <v>201</v>
      </c>
      <c r="F6" s="14">
        <f t="shared" si="1"/>
        <v>47</v>
      </c>
      <c r="G6" s="14">
        <f t="shared" si="2"/>
        <v>45</v>
      </c>
      <c r="H6" s="14">
        <f t="shared" si="3"/>
        <v>9</v>
      </c>
      <c r="J6" t="s">
        <v>8219</v>
      </c>
      <c r="K6" s="7">
        <v>44000</v>
      </c>
      <c r="L6" s="7">
        <v>54116.28</v>
      </c>
    </row>
    <row r="7" spans="1:12" x14ac:dyDescent="0.25">
      <c r="A7" t="s">
        <v>8393</v>
      </c>
      <c r="B7" s="9">
        <f>COUNTIFS($J$2:$J$4115,"successful", $K$2:$K$4115,"&gt;=20000", $K$2:$K$4115, "&lt;=24999")</f>
        <v>62</v>
      </c>
      <c r="C7" s="9">
        <f>COUNTIFS($J$2:$J$4115,"failed", $K$2:$K$4115,"&gt;=20000", $K$2:$K$4115, "&lt;=24999")</f>
        <v>72</v>
      </c>
      <c r="D7" s="9">
        <f>COUNTIFS($J$2:$J$4115,"canceled", $K$2:$K$4115,"&gt;=20000", $K$2:$K$4115, "&lt;=24999")</f>
        <v>14</v>
      </c>
      <c r="E7">
        <f t="shared" si="0"/>
        <v>148</v>
      </c>
      <c r="F7" s="14">
        <f t="shared" si="1"/>
        <v>42</v>
      </c>
      <c r="G7" s="14">
        <f t="shared" si="2"/>
        <v>49</v>
      </c>
      <c r="H7" s="14">
        <f t="shared" si="3"/>
        <v>10</v>
      </c>
      <c r="J7" t="s">
        <v>8219</v>
      </c>
      <c r="K7" s="7">
        <v>3999</v>
      </c>
      <c r="L7" s="7">
        <v>4390</v>
      </c>
    </row>
    <row r="8" spans="1:12" x14ac:dyDescent="0.25">
      <c r="A8" t="s">
        <v>8394</v>
      </c>
      <c r="B8" s="9">
        <f>COUNTIFS($J$2:$J$4115,"successful", $K$2:$K$4115,"&gt;=25000", $K$2:$K$4115, "&lt;=29999")</f>
        <v>55</v>
      </c>
      <c r="C8" s="9">
        <f>COUNTIFS($J$2:$J$4115,"failed", $K$2:$K$4115,"&gt;=25000", $K$2:$K$4115, "&lt;=29999")</f>
        <v>64</v>
      </c>
      <c r="D8" s="9">
        <f>COUNTIFS($J$2:$J$4115,"canceled", $K$2:$K$4115,"&gt;=25000", $K$2:$K$4115, "&lt;=29999")</f>
        <v>18</v>
      </c>
      <c r="E8">
        <f t="shared" si="0"/>
        <v>137</v>
      </c>
      <c r="F8" s="14">
        <f t="shared" si="1"/>
        <v>41</v>
      </c>
      <c r="G8" s="14">
        <f t="shared" si="2"/>
        <v>47</v>
      </c>
      <c r="H8" s="14">
        <f t="shared" si="3"/>
        <v>14</v>
      </c>
      <c r="J8" t="s">
        <v>8219</v>
      </c>
      <c r="K8" s="7">
        <v>8000</v>
      </c>
      <c r="L8" s="7">
        <v>8519</v>
      </c>
    </row>
    <row r="9" spans="1:12" x14ac:dyDescent="0.25">
      <c r="A9" t="s">
        <v>8395</v>
      </c>
      <c r="B9" s="9">
        <f>COUNTIFS($J$2:$J$4115,"successful", $K$2:$K$4115,"&gt;=30000", $K$2:$K$4115, "&lt;=34999")</f>
        <v>32</v>
      </c>
      <c r="C9" s="9">
        <f>COUNTIFS($J$2:$J$4115,"failed", $K$2:$K$4115,"&gt;=30000", $K$2:$K$4115, "&lt;=34999")</f>
        <v>37</v>
      </c>
      <c r="D9" s="9">
        <f>COUNTIFS($J$2:$J$4115,"canceled", $K$2:$K$4115,"&gt;=30000", $K$2:$K$4115, "&lt;=34999")</f>
        <v>13</v>
      </c>
      <c r="E9">
        <f t="shared" si="0"/>
        <v>82</v>
      </c>
      <c r="F9" s="14">
        <f t="shared" si="1"/>
        <v>40</v>
      </c>
      <c r="G9" s="14">
        <f t="shared" si="2"/>
        <v>46</v>
      </c>
      <c r="H9" s="14">
        <f t="shared" si="3"/>
        <v>16</v>
      </c>
      <c r="J9" t="s">
        <v>8219</v>
      </c>
      <c r="K9" s="7">
        <v>9000</v>
      </c>
      <c r="L9" s="7">
        <v>9110</v>
      </c>
    </row>
    <row r="10" spans="1:12" x14ac:dyDescent="0.25">
      <c r="A10" t="s">
        <v>8396</v>
      </c>
      <c r="B10" s="9">
        <f>COUNTIFS($J$2:$J$4115,"successful", $K$2:$K$4115,"&gt;=35000", $K$2:$K$4115, "&lt;=39999")</f>
        <v>26</v>
      </c>
      <c r="C10" s="9">
        <f>COUNTIFS($J$2:$J$4115,"failed", $K$2:$K$4115,"&gt;=35000", $K$2:$K$4115, "&lt;=39999")</f>
        <v>22</v>
      </c>
      <c r="D10" s="9">
        <f>COUNTIFS($J$2:$J$4115,"canceled", $K$2:$K$4115,"&gt;=35000", $K$2:$K$4115, "&lt;=39999")</f>
        <v>7</v>
      </c>
      <c r="E10">
        <f t="shared" si="0"/>
        <v>55</v>
      </c>
      <c r="F10" s="14">
        <f t="shared" si="1"/>
        <v>48</v>
      </c>
      <c r="G10" s="14">
        <f t="shared" si="2"/>
        <v>40</v>
      </c>
      <c r="H10" s="14">
        <f t="shared" si="3"/>
        <v>13</v>
      </c>
      <c r="J10" t="s">
        <v>8219</v>
      </c>
      <c r="K10" s="7">
        <v>3500</v>
      </c>
      <c r="L10" s="7">
        <v>3501.52</v>
      </c>
    </row>
    <row r="11" spans="1:12" x14ac:dyDescent="0.25">
      <c r="A11" t="s">
        <v>8397</v>
      </c>
      <c r="B11" s="9">
        <f>COUNTIFS($J$2:$J$4115,"successful", $K$2:$K$4115,"&gt;=40000", $K$2:$K$4115, "&lt;=44999")</f>
        <v>21</v>
      </c>
      <c r="C11" s="9">
        <f>COUNTIFS($J$2:$J$4115,"failed", $K$2:$K$4115,"&gt;=40000", $K$2:$K$4115, "&lt;=44999")</f>
        <v>16</v>
      </c>
      <c r="D11" s="9">
        <f>COUNTIFS($J$2:$J$4115,"canceled", $K$2:$K$4115,"&gt;=40000", $K$2:$K$4115, "&lt;=44999")</f>
        <v>6</v>
      </c>
      <c r="E11">
        <f t="shared" si="0"/>
        <v>43</v>
      </c>
      <c r="F11" s="14">
        <f t="shared" si="1"/>
        <v>49</v>
      </c>
      <c r="G11" s="14">
        <f t="shared" si="2"/>
        <v>38</v>
      </c>
      <c r="H11" s="14">
        <f t="shared" si="3"/>
        <v>14</v>
      </c>
      <c r="J11" t="s">
        <v>8219</v>
      </c>
      <c r="K11" s="7">
        <v>500</v>
      </c>
      <c r="L11" s="7">
        <v>629.99</v>
      </c>
    </row>
    <row r="12" spans="1:12" x14ac:dyDescent="0.25">
      <c r="A12" t="s">
        <v>8398</v>
      </c>
      <c r="B12" s="9">
        <f>COUNTIFS($J$2:$J$4115,"successful", $K$2:$K$4115,"&gt;=45000", $K$2:$K$4115, "&lt;=49999")</f>
        <v>6</v>
      </c>
      <c r="C12" s="9">
        <f>COUNTIFS($J$2:$J$4115,"failed", $K$2:$K$4115,"&gt;=45000", $K$2:$K$4115, "&lt;=49999")</f>
        <v>11</v>
      </c>
      <c r="D12" s="9">
        <f>COUNTIFS($J$2:$J$4115,"canceled", $K$2:$K$4115,"&gt;=45000", $K$2:$K$4115, "&lt;=49999")</f>
        <v>4</v>
      </c>
      <c r="E12">
        <f t="shared" si="0"/>
        <v>21</v>
      </c>
      <c r="F12" s="14">
        <f t="shared" si="1"/>
        <v>29</v>
      </c>
      <c r="G12" s="14">
        <f t="shared" si="2"/>
        <v>53</v>
      </c>
      <c r="H12" s="14">
        <f t="shared" si="3"/>
        <v>20</v>
      </c>
      <c r="J12" t="s">
        <v>8219</v>
      </c>
      <c r="K12" s="7">
        <v>3000</v>
      </c>
      <c r="L12" s="7">
        <v>3015</v>
      </c>
    </row>
    <row r="13" spans="1:12" x14ac:dyDescent="0.25">
      <c r="A13" t="s">
        <v>8399</v>
      </c>
      <c r="B13">
        <f>COUNTIFS($J$2:$J$4115, "successful", $K$2:$K$4115, "&gt;=50000")</f>
        <v>86</v>
      </c>
      <c r="C13">
        <f>COUNTIFS($J$2:$J$4115, "failed", $K$2:$K$4115, "&gt;=50000")</f>
        <v>258</v>
      </c>
      <c r="D13">
        <f>COUNTIFS($J$2:$J$4115, "canceled", $K$2:$K$4115, "&gt;=50000")</f>
        <v>100</v>
      </c>
      <c r="E13">
        <f t="shared" si="0"/>
        <v>444</v>
      </c>
      <c r="F13" s="14">
        <f t="shared" si="1"/>
        <v>20</v>
      </c>
      <c r="G13" s="14">
        <f t="shared" si="2"/>
        <v>59</v>
      </c>
      <c r="H13" s="14">
        <f t="shared" si="3"/>
        <v>23</v>
      </c>
      <c r="J13" t="s">
        <v>8219</v>
      </c>
      <c r="K13" s="7">
        <v>5000</v>
      </c>
      <c r="L13" s="7">
        <v>6025</v>
      </c>
    </row>
    <row r="14" spans="1:12" x14ac:dyDescent="0.25">
      <c r="J14" t="s">
        <v>8219</v>
      </c>
      <c r="K14" s="7">
        <v>30000</v>
      </c>
      <c r="L14" s="7">
        <v>49588</v>
      </c>
    </row>
    <row r="15" spans="1:12" x14ac:dyDescent="0.25">
      <c r="J15" t="s">
        <v>8219</v>
      </c>
      <c r="K15" s="7">
        <v>3500</v>
      </c>
      <c r="L15" s="7">
        <v>5599</v>
      </c>
    </row>
    <row r="16" spans="1:12" x14ac:dyDescent="0.25">
      <c r="J16" t="s">
        <v>8219</v>
      </c>
      <c r="K16" s="7">
        <v>6000</v>
      </c>
      <c r="L16" s="7">
        <v>6056</v>
      </c>
    </row>
    <row r="17" spans="10:12" x14ac:dyDescent="0.25">
      <c r="J17" t="s">
        <v>8219</v>
      </c>
      <c r="K17" s="7">
        <v>2000</v>
      </c>
      <c r="L17" s="7">
        <v>2132</v>
      </c>
    </row>
    <row r="18" spans="10:12" x14ac:dyDescent="0.25">
      <c r="J18" t="s">
        <v>8219</v>
      </c>
      <c r="K18" s="7">
        <v>12000</v>
      </c>
      <c r="L18" s="7">
        <v>12029</v>
      </c>
    </row>
    <row r="19" spans="10:12" x14ac:dyDescent="0.25">
      <c r="J19" t="s">
        <v>8219</v>
      </c>
      <c r="K19" s="7">
        <v>1500</v>
      </c>
      <c r="L19" s="7">
        <v>1510</v>
      </c>
    </row>
    <row r="20" spans="10:12" x14ac:dyDescent="0.25">
      <c r="J20" t="s">
        <v>8219</v>
      </c>
      <c r="K20" s="7">
        <v>30000</v>
      </c>
      <c r="L20" s="7">
        <v>31896.33</v>
      </c>
    </row>
    <row r="21" spans="10:12" x14ac:dyDescent="0.25">
      <c r="J21" t="s">
        <v>8219</v>
      </c>
      <c r="K21" s="7">
        <v>850</v>
      </c>
      <c r="L21" s="7">
        <v>1235</v>
      </c>
    </row>
    <row r="22" spans="10:12" x14ac:dyDescent="0.25">
      <c r="J22" t="s">
        <v>8219</v>
      </c>
      <c r="K22" s="7">
        <v>2000</v>
      </c>
      <c r="L22" s="7">
        <v>2004</v>
      </c>
    </row>
    <row r="23" spans="10:12" x14ac:dyDescent="0.25">
      <c r="J23" t="s">
        <v>8219</v>
      </c>
      <c r="K23" s="7">
        <v>18500</v>
      </c>
      <c r="L23" s="7">
        <v>20190</v>
      </c>
    </row>
    <row r="24" spans="10:12" x14ac:dyDescent="0.25">
      <c r="J24" t="s">
        <v>8219</v>
      </c>
      <c r="K24" s="7">
        <v>350</v>
      </c>
      <c r="L24" s="7">
        <v>410</v>
      </c>
    </row>
    <row r="25" spans="10:12" x14ac:dyDescent="0.25">
      <c r="J25" t="s">
        <v>8219</v>
      </c>
      <c r="K25" s="7">
        <v>2000</v>
      </c>
      <c r="L25" s="7">
        <v>2370</v>
      </c>
    </row>
    <row r="26" spans="10:12" x14ac:dyDescent="0.25">
      <c r="J26" t="s">
        <v>8219</v>
      </c>
      <c r="K26" s="7">
        <v>35000</v>
      </c>
      <c r="L26" s="7">
        <v>38082.69</v>
      </c>
    </row>
    <row r="27" spans="10:12" x14ac:dyDescent="0.25">
      <c r="J27" t="s">
        <v>8219</v>
      </c>
      <c r="K27" s="7">
        <v>600</v>
      </c>
      <c r="L27" s="7">
        <v>800</v>
      </c>
    </row>
    <row r="28" spans="10:12" x14ac:dyDescent="0.25">
      <c r="J28" t="s">
        <v>8219</v>
      </c>
      <c r="K28" s="7">
        <v>1250</v>
      </c>
      <c r="L28" s="7">
        <v>1940</v>
      </c>
    </row>
    <row r="29" spans="10:12" x14ac:dyDescent="0.25">
      <c r="J29" t="s">
        <v>8219</v>
      </c>
      <c r="K29" s="7">
        <v>20000</v>
      </c>
      <c r="L29" s="7">
        <v>22345</v>
      </c>
    </row>
    <row r="30" spans="10:12" x14ac:dyDescent="0.25">
      <c r="J30" t="s">
        <v>8219</v>
      </c>
      <c r="K30" s="7">
        <v>12000</v>
      </c>
      <c r="L30" s="7">
        <v>12042</v>
      </c>
    </row>
    <row r="31" spans="10:12" x14ac:dyDescent="0.25">
      <c r="J31" t="s">
        <v>8219</v>
      </c>
      <c r="K31" s="7">
        <v>3000</v>
      </c>
      <c r="L31" s="7">
        <v>3700</v>
      </c>
    </row>
    <row r="32" spans="10:12" x14ac:dyDescent="0.25">
      <c r="J32" t="s">
        <v>8219</v>
      </c>
      <c r="K32" s="7">
        <v>4000</v>
      </c>
      <c r="L32" s="7">
        <v>4051.99</v>
      </c>
    </row>
    <row r="33" spans="10:12" x14ac:dyDescent="0.25">
      <c r="J33" t="s">
        <v>8219</v>
      </c>
      <c r="K33" s="7">
        <v>13</v>
      </c>
      <c r="L33" s="7">
        <v>13</v>
      </c>
    </row>
    <row r="34" spans="10:12" x14ac:dyDescent="0.25">
      <c r="J34" t="s">
        <v>8219</v>
      </c>
      <c r="K34" s="7">
        <v>28450</v>
      </c>
      <c r="L34" s="7">
        <v>28520</v>
      </c>
    </row>
    <row r="35" spans="10:12" x14ac:dyDescent="0.25">
      <c r="J35" t="s">
        <v>8219</v>
      </c>
      <c r="K35" s="7">
        <v>5250</v>
      </c>
      <c r="L35" s="7">
        <v>5360</v>
      </c>
    </row>
    <row r="36" spans="10:12" x14ac:dyDescent="0.25">
      <c r="J36" t="s">
        <v>8219</v>
      </c>
      <c r="K36" s="7">
        <v>2600</v>
      </c>
      <c r="L36" s="7">
        <v>3392</v>
      </c>
    </row>
    <row r="37" spans="10:12" x14ac:dyDescent="0.25">
      <c r="J37" t="s">
        <v>8219</v>
      </c>
      <c r="K37" s="7">
        <v>1000</v>
      </c>
      <c r="L37" s="7">
        <v>1665</v>
      </c>
    </row>
    <row r="38" spans="10:12" x14ac:dyDescent="0.25">
      <c r="J38" t="s">
        <v>8219</v>
      </c>
      <c r="K38" s="7">
        <v>6000</v>
      </c>
      <c r="L38" s="7">
        <v>8529</v>
      </c>
    </row>
    <row r="39" spans="10:12" x14ac:dyDescent="0.25">
      <c r="J39" t="s">
        <v>8219</v>
      </c>
      <c r="K39" s="7">
        <v>22000</v>
      </c>
      <c r="L39" s="7">
        <v>40357</v>
      </c>
    </row>
    <row r="40" spans="10:12" x14ac:dyDescent="0.25">
      <c r="J40" t="s">
        <v>8219</v>
      </c>
      <c r="K40" s="7">
        <v>2500</v>
      </c>
      <c r="L40" s="7">
        <v>2751</v>
      </c>
    </row>
    <row r="41" spans="10:12" x14ac:dyDescent="0.25">
      <c r="J41" t="s">
        <v>8219</v>
      </c>
      <c r="K41" s="7">
        <v>25000</v>
      </c>
      <c r="L41" s="7">
        <v>32745</v>
      </c>
    </row>
    <row r="42" spans="10:12" x14ac:dyDescent="0.25">
      <c r="J42" t="s">
        <v>8219</v>
      </c>
      <c r="K42" s="7">
        <v>2000</v>
      </c>
      <c r="L42" s="7">
        <v>2027</v>
      </c>
    </row>
    <row r="43" spans="10:12" x14ac:dyDescent="0.25">
      <c r="J43" t="s">
        <v>8219</v>
      </c>
      <c r="K43" s="7">
        <v>2000</v>
      </c>
      <c r="L43" s="7">
        <v>2000</v>
      </c>
    </row>
    <row r="44" spans="10:12" x14ac:dyDescent="0.25">
      <c r="J44" t="s">
        <v>8219</v>
      </c>
      <c r="K44" s="7">
        <v>14000</v>
      </c>
      <c r="L44" s="7">
        <v>19860</v>
      </c>
    </row>
    <row r="45" spans="10:12" x14ac:dyDescent="0.25">
      <c r="J45" t="s">
        <v>8219</v>
      </c>
      <c r="K45" s="7">
        <v>10000</v>
      </c>
      <c r="L45" s="7">
        <v>30866</v>
      </c>
    </row>
    <row r="46" spans="10:12" x14ac:dyDescent="0.25">
      <c r="J46" t="s">
        <v>8219</v>
      </c>
      <c r="K46" s="7">
        <v>2000</v>
      </c>
      <c r="L46" s="7">
        <v>2000</v>
      </c>
    </row>
    <row r="47" spans="10:12" x14ac:dyDescent="0.25">
      <c r="J47" t="s">
        <v>8219</v>
      </c>
      <c r="K47" s="7">
        <v>5000</v>
      </c>
      <c r="L47" s="7">
        <v>6000</v>
      </c>
    </row>
    <row r="48" spans="10:12" x14ac:dyDescent="0.25">
      <c r="J48" t="s">
        <v>8219</v>
      </c>
      <c r="K48" s="7">
        <v>8400</v>
      </c>
      <c r="L48" s="7">
        <v>8750</v>
      </c>
    </row>
    <row r="49" spans="10:12" x14ac:dyDescent="0.25">
      <c r="J49" t="s">
        <v>8219</v>
      </c>
      <c r="K49" s="7">
        <v>5000</v>
      </c>
      <c r="L49" s="7">
        <v>5380.55</v>
      </c>
    </row>
    <row r="50" spans="10:12" x14ac:dyDescent="0.25">
      <c r="J50" t="s">
        <v>8219</v>
      </c>
      <c r="K50" s="7">
        <v>2000</v>
      </c>
      <c r="L50" s="7">
        <v>2159</v>
      </c>
    </row>
    <row r="51" spans="10:12" x14ac:dyDescent="0.25">
      <c r="J51" t="s">
        <v>8219</v>
      </c>
      <c r="K51" s="7">
        <v>12000</v>
      </c>
      <c r="L51" s="7">
        <v>12000</v>
      </c>
    </row>
    <row r="52" spans="10:12" x14ac:dyDescent="0.25">
      <c r="J52" t="s">
        <v>8219</v>
      </c>
      <c r="K52" s="7">
        <v>600</v>
      </c>
      <c r="L52" s="7">
        <v>600</v>
      </c>
    </row>
    <row r="53" spans="10:12" x14ac:dyDescent="0.25">
      <c r="J53" t="s">
        <v>8219</v>
      </c>
      <c r="K53" s="7">
        <v>11000</v>
      </c>
      <c r="L53" s="7">
        <v>14082</v>
      </c>
    </row>
    <row r="54" spans="10:12" x14ac:dyDescent="0.25">
      <c r="J54" t="s">
        <v>8219</v>
      </c>
      <c r="K54" s="7">
        <v>10000</v>
      </c>
      <c r="L54" s="7">
        <v>11621</v>
      </c>
    </row>
    <row r="55" spans="10:12" x14ac:dyDescent="0.25">
      <c r="J55" t="s">
        <v>8219</v>
      </c>
      <c r="K55" s="7">
        <v>3000</v>
      </c>
      <c r="L55" s="7">
        <v>3289</v>
      </c>
    </row>
    <row r="56" spans="10:12" x14ac:dyDescent="0.25">
      <c r="J56" t="s">
        <v>8219</v>
      </c>
      <c r="K56" s="7">
        <v>10000</v>
      </c>
      <c r="L56" s="7">
        <v>10100</v>
      </c>
    </row>
    <row r="57" spans="10:12" x14ac:dyDescent="0.25">
      <c r="J57" t="s">
        <v>8219</v>
      </c>
      <c r="K57" s="7">
        <v>8600</v>
      </c>
      <c r="L57" s="7">
        <v>11090</v>
      </c>
    </row>
    <row r="58" spans="10:12" x14ac:dyDescent="0.25">
      <c r="J58" t="s">
        <v>8219</v>
      </c>
      <c r="K58" s="7">
        <v>8000</v>
      </c>
      <c r="L58" s="7">
        <v>8581</v>
      </c>
    </row>
    <row r="59" spans="10:12" x14ac:dyDescent="0.25">
      <c r="J59" t="s">
        <v>8219</v>
      </c>
      <c r="K59" s="7">
        <v>15000</v>
      </c>
      <c r="L59" s="7">
        <v>15285</v>
      </c>
    </row>
    <row r="60" spans="10:12" x14ac:dyDescent="0.25">
      <c r="J60" t="s">
        <v>8219</v>
      </c>
      <c r="K60" s="7">
        <v>10000</v>
      </c>
      <c r="L60" s="7">
        <v>10291</v>
      </c>
    </row>
    <row r="61" spans="10:12" x14ac:dyDescent="0.25">
      <c r="J61" t="s">
        <v>8219</v>
      </c>
      <c r="K61" s="7">
        <v>20000</v>
      </c>
      <c r="L61" s="7">
        <v>20025.14</v>
      </c>
    </row>
    <row r="62" spans="10:12" x14ac:dyDescent="0.25">
      <c r="J62" t="s">
        <v>8219</v>
      </c>
      <c r="K62" s="7">
        <v>4500</v>
      </c>
      <c r="L62" s="7">
        <v>4648.33</v>
      </c>
    </row>
    <row r="63" spans="10:12" x14ac:dyDescent="0.25">
      <c r="J63" t="s">
        <v>8219</v>
      </c>
      <c r="K63" s="7">
        <v>5000</v>
      </c>
      <c r="L63" s="7">
        <v>7415</v>
      </c>
    </row>
    <row r="64" spans="10:12" x14ac:dyDescent="0.25">
      <c r="J64" t="s">
        <v>8219</v>
      </c>
      <c r="K64" s="7">
        <v>3000</v>
      </c>
      <c r="L64" s="7">
        <v>4642</v>
      </c>
    </row>
    <row r="65" spans="10:12" x14ac:dyDescent="0.25">
      <c r="J65" t="s">
        <v>8219</v>
      </c>
      <c r="K65" s="7">
        <v>2000</v>
      </c>
      <c r="L65" s="7">
        <v>2270.37</v>
      </c>
    </row>
    <row r="66" spans="10:12" x14ac:dyDescent="0.25">
      <c r="J66" t="s">
        <v>8219</v>
      </c>
      <c r="K66" s="7">
        <v>1200</v>
      </c>
      <c r="L66" s="7">
        <v>2080</v>
      </c>
    </row>
    <row r="67" spans="10:12" x14ac:dyDescent="0.25">
      <c r="J67" t="s">
        <v>8219</v>
      </c>
      <c r="K67" s="7">
        <v>7000</v>
      </c>
      <c r="L67" s="7">
        <v>7527</v>
      </c>
    </row>
    <row r="68" spans="10:12" x14ac:dyDescent="0.25">
      <c r="J68" t="s">
        <v>8219</v>
      </c>
      <c r="K68" s="7">
        <v>2000</v>
      </c>
      <c r="L68" s="7">
        <v>2372</v>
      </c>
    </row>
    <row r="69" spans="10:12" x14ac:dyDescent="0.25">
      <c r="J69" t="s">
        <v>8219</v>
      </c>
      <c r="K69" s="7">
        <v>2000</v>
      </c>
      <c r="L69" s="7">
        <v>2325</v>
      </c>
    </row>
    <row r="70" spans="10:12" x14ac:dyDescent="0.25">
      <c r="J70" t="s">
        <v>8219</v>
      </c>
      <c r="K70" s="7">
        <v>600</v>
      </c>
      <c r="L70" s="7">
        <v>763</v>
      </c>
    </row>
    <row r="71" spans="10:12" x14ac:dyDescent="0.25">
      <c r="J71" t="s">
        <v>8219</v>
      </c>
      <c r="K71" s="7">
        <v>10000</v>
      </c>
      <c r="L71" s="7">
        <v>11094.23</v>
      </c>
    </row>
    <row r="72" spans="10:12" x14ac:dyDescent="0.25">
      <c r="J72" t="s">
        <v>8219</v>
      </c>
      <c r="K72" s="7">
        <v>500</v>
      </c>
      <c r="L72" s="7">
        <v>636</v>
      </c>
    </row>
    <row r="73" spans="10:12" x14ac:dyDescent="0.25">
      <c r="J73" t="s">
        <v>8219</v>
      </c>
      <c r="K73" s="7">
        <v>1800</v>
      </c>
      <c r="L73" s="7">
        <v>2231</v>
      </c>
    </row>
    <row r="74" spans="10:12" x14ac:dyDescent="0.25">
      <c r="J74" t="s">
        <v>8219</v>
      </c>
      <c r="K74" s="7">
        <v>2200</v>
      </c>
      <c r="L74" s="7">
        <v>2385</v>
      </c>
    </row>
    <row r="75" spans="10:12" x14ac:dyDescent="0.25">
      <c r="J75" t="s">
        <v>8219</v>
      </c>
      <c r="K75" s="7">
        <v>900</v>
      </c>
      <c r="L75" s="7">
        <v>900</v>
      </c>
    </row>
    <row r="76" spans="10:12" x14ac:dyDescent="0.25">
      <c r="J76" t="s">
        <v>8219</v>
      </c>
      <c r="K76" s="7">
        <v>500</v>
      </c>
      <c r="L76" s="7">
        <v>564.66</v>
      </c>
    </row>
    <row r="77" spans="10:12" x14ac:dyDescent="0.25">
      <c r="J77" t="s">
        <v>8219</v>
      </c>
      <c r="K77" s="7">
        <v>3500</v>
      </c>
      <c r="L77" s="7">
        <v>4040</v>
      </c>
    </row>
    <row r="78" spans="10:12" x14ac:dyDescent="0.25">
      <c r="J78" t="s">
        <v>8219</v>
      </c>
      <c r="K78" s="7">
        <v>300</v>
      </c>
      <c r="L78" s="7">
        <v>460</v>
      </c>
    </row>
    <row r="79" spans="10:12" x14ac:dyDescent="0.25">
      <c r="J79" t="s">
        <v>8219</v>
      </c>
      <c r="K79" s="7">
        <v>400</v>
      </c>
      <c r="L79" s="7">
        <v>1570</v>
      </c>
    </row>
    <row r="80" spans="10:12" x14ac:dyDescent="0.25">
      <c r="J80" t="s">
        <v>8219</v>
      </c>
      <c r="K80" s="7">
        <v>50</v>
      </c>
      <c r="L80" s="7">
        <v>1351</v>
      </c>
    </row>
    <row r="81" spans="10:12" x14ac:dyDescent="0.25">
      <c r="J81" t="s">
        <v>8219</v>
      </c>
      <c r="K81" s="7">
        <v>1300</v>
      </c>
      <c r="L81" s="7">
        <v>1651</v>
      </c>
    </row>
    <row r="82" spans="10:12" x14ac:dyDescent="0.25">
      <c r="J82" t="s">
        <v>8219</v>
      </c>
      <c r="K82" s="7">
        <v>12000</v>
      </c>
      <c r="L82" s="7">
        <v>12870</v>
      </c>
    </row>
    <row r="83" spans="10:12" x14ac:dyDescent="0.25">
      <c r="J83" t="s">
        <v>8219</v>
      </c>
      <c r="K83" s="7">
        <v>750</v>
      </c>
      <c r="L83" s="7">
        <v>1485</v>
      </c>
    </row>
    <row r="84" spans="10:12" x14ac:dyDescent="0.25">
      <c r="J84" t="s">
        <v>8219</v>
      </c>
      <c r="K84" s="7">
        <v>4000</v>
      </c>
      <c r="L84" s="7">
        <v>4000.5</v>
      </c>
    </row>
    <row r="85" spans="10:12" x14ac:dyDescent="0.25">
      <c r="J85" t="s">
        <v>8219</v>
      </c>
      <c r="K85" s="7">
        <v>200</v>
      </c>
      <c r="L85" s="7">
        <v>205</v>
      </c>
    </row>
    <row r="86" spans="10:12" x14ac:dyDescent="0.25">
      <c r="J86" t="s">
        <v>8219</v>
      </c>
      <c r="K86" s="7">
        <v>500</v>
      </c>
      <c r="L86" s="7">
        <v>500</v>
      </c>
    </row>
    <row r="87" spans="10:12" x14ac:dyDescent="0.25">
      <c r="J87" t="s">
        <v>8219</v>
      </c>
      <c r="K87" s="7">
        <v>1200</v>
      </c>
      <c r="L87" s="7">
        <v>1506</v>
      </c>
    </row>
    <row r="88" spans="10:12" x14ac:dyDescent="0.25">
      <c r="J88" t="s">
        <v>8219</v>
      </c>
      <c r="K88" s="7">
        <v>6000</v>
      </c>
      <c r="L88" s="7">
        <v>6388</v>
      </c>
    </row>
    <row r="89" spans="10:12" x14ac:dyDescent="0.25">
      <c r="J89" t="s">
        <v>8219</v>
      </c>
      <c r="K89" s="7">
        <v>2500</v>
      </c>
      <c r="L89" s="7">
        <v>2615</v>
      </c>
    </row>
    <row r="90" spans="10:12" x14ac:dyDescent="0.25">
      <c r="J90" t="s">
        <v>8219</v>
      </c>
      <c r="K90" s="7">
        <v>3500</v>
      </c>
      <c r="L90" s="7">
        <v>3600</v>
      </c>
    </row>
    <row r="91" spans="10:12" x14ac:dyDescent="0.25">
      <c r="J91" t="s">
        <v>8219</v>
      </c>
      <c r="K91" s="7">
        <v>6000</v>
      </c>
      <c r="L91" s="7">
        <v>6904</v>
      </c>
    </row>
    <row r="92" spans="10:12" x14ac:dyDescent="0.25">
      <c r="J92" t="s">
        <v>8219</v>
      </c>
      <c r="K92" s="7">
        <v>500</v>
      </c>
      <c r="L92" s="7">
        <v>502</v>
      </c>
    </row>
    <row r="93" spans="10:12" x14ac:dyDescent="0.25">
      <c r="J93" t="s">
        <v>8219</v>
      </c>
      <c r="K93" s="7">
        <v>3000</v>
      </c>
      <c r="L93" s="7">
        <v>3600</v>
      </c>
    </row>
    <row r="94" spans="10:12" x14ac:dyDescent="0.25">
      <c r="J94" t="s">
        <v>8219</v>
      </c>
      <c r="K94" s="7">
        <v>5000</v>
      </c>
      <c r="L94" s="7">
        <v>5260</v>
      </c>
    </row>
    <row r="95" spans="10:12" x14ac:dyDescent="0.25">
      <c r="J95" t="s">
        <v>8219</v>
      </c>
      <c r="K95" s="7">
        <v>1000</v>
      </c>
      <c r="L95" s="7">
        <v>1106</v>
      </c>
    </row>
    <row r="96" spans="10:12" x14ac:dyDescent="0.25">
      <c r="J96" t="s">
        <v>8219</v>
      </c>
      <c r="K96" s="7">
        <v>250</v>
      </c>
      <c r="L96" s="7">
        <v>260</v>
      </c>
    </row>
    <row r="97" spans="10:12" x14ac:dyDescent="0.25">
      <c r="J97" t="s">
        <v>8219</v>
      </c>
      <c r="K97" s="7">
        <v>350</v>
      </c>
      <c r="L97" s="7">
        <v>460</v>
      </c>
    </row>
    <row r="98" spans="10:12" x14ac:dyDescent="0.25">
      <c r="J98" t="s">
        <v>8219</v>
      </c>
      <c r="K98" s="7">
        <v>1500</v>
      </c>
      <c r="L98" s="7">
        <v>1720</v>
      </c>
    </row>
    <row r="99" spans="10:12" x14ac:dyDescent="0.25">
      <c r="J99" t="s">
        <v>8219</v>
      </c>
      <c r="K99" s="7">
        <v>400</v>
      </c>
      <c r="L99" s="7">
        <v>425</v>
      </c>
    </row>
    <row r="100" spans="10:12" x14ac:dyDescent="0.25">
      <c r="J100" t="s">
        <v>8219</v>
      </c>
      <c r="K100" s="7">
        <v>3200</v>
      </c>
      <c r="L100" s="7">
        <v>3400</v>
      </c>
    </row>
    <row r="101" spans="10:12" x14ac:dyDescent="0.25">
      <c r="J101" t="s">
        <v>8219</v>
      </c>
      <c r="K101" s="7">
        <v>1500</v>
      </c>
      <c r="L101" s="7">
        <v>1590.29</v>
      </c>
    </row>
    <row r="102" spans="10:12" x14ac:dyDescent="0.25">
      <c r="J102" t="s">
        <v>8219</v>
      </c>
      <c r="K102" s="7">
        <v>5000</v>
      </c>
      <c r="L102" s="7">
        <v>5000</v>
      </c>
    </row>
    <row r="103" spans="10:12" x14ac:dyDescent="0.25">
      <c r="J103" t="s">
        <v>8219</v>
      </c>
      <c r="K103" s="7">
        <v>3500</v>
      </c>
      <c r="L103" s="7">
        <v>3500</v>
      </c>
    </row>
    <row r="104" spans="10:12" x14ac:dyDescent="0.25">
      <c r="J104" t="s">
        <v>8219</v>
      </c>
      <c r="K104" s="7">
        <v>6000</v>
      </c>
      <c r="L104" s="7">
        <v>7665</v>
      </c>
    </row>
    <row r="105" spans="10:12" x14ac:dyDescent="0.25">
      <c r="J105" t="s">
        <v>8219</v>
      </c>
      <c r="K105" s="7">
        <v>1300</v>
      </c>
      <c r="L105" s="7">
        <v>1367</v>
      </c>
    </row>
    <row r="106" spans="10:12" x14ac:dyDescent="0.25">
      <c r="J106" t="s">
        <v>8219</v>
      </c>
      <c r="K106" s="7">
        <v>500</v>
      </c>
      <c r="L106" s="7">
        <v>600</v>
      </c>
    </row>
    <row r="107" spans="10:12" x14ac:dyDescent="0.25">
      <c r="J107" t="s">
        <v>8219</v>
      </c>
      <c r="K107" s="7">
        <v>2200</v>
      </c>
      <c r="L107" s="7">
        <v>2363</v>
      </c>
    </row>
    <row r="108" spans="10:12" x14ac:dyDescent="0.25">
      <c r="J108" t="s">
        <v>8219</v>
      </c>
      <c r="K108" s="7">
        <v>5000</v>
      </c>
      <c r="L108" s="7">
        <v>5025</v>
      </c>
    </row>
    <row r="109" spans="10:12" x14ac:dyDescent="0.25">
      <c r="J109" t="s">
        <v>8219</v>
      </c>
      <c r="K109" s="7">
        <v>7500</v>
      </c>
      <c r="L109" s="7">
        <v>7685</v>
      </c>
    </row>
    <row r="110" spans="10:12" x14ac:dyDescent="0.25">
      <c r="J110" t="s">
        <v>8219</v>
      </c>
      <c r="K110" s="7">
        <v>1500</v>
      </c>
      <c r="L110" s="7">
        <v>3700</v>
      </c>
    </row>
    <row r="111" spans="10:12" x14ac:dyDescent="0.25">
      <c r="J111" t="s">
        <v>8219</v>
      </c>
      <c r="K111" s="7">
        <v>1000</v>
      </c>
      <c r="L111" s="7">
        <v>2195</v>
      </c>
    </row>
    <row r="112" spans="10:12" x14ac:dyDescent="0.25">
      <c r="J112" t="s">
        <v>8219</v>
      </c>
      <c r="K112" s="7">
        <v>1300</v>
      </c>
      <c r="L112" s="7">
        <v>1700</v>
      </c>
    </row>
    <row r="113" spans="10:12" x14ac:dyDescent="0.25">
      <c r="J113" t="s">
        <v>8219</v>
      </c>
      <c r="K113" s="7">
        <v>3500</v>
      </c>
      <c r="L113" s="7">
        <v>5410</v>
      </c>
    </row>
    <row r="114" spans="10:12" x14ac:dyDescent="0.25">
      <c r="J114" t="s">
        <v>8219</v>
      </c>
      <c r="K114" s="7">
        <v>5000</v>
      </c>
      <c r="L114" s="7">
        <v>5200</v>
      </c>
    </row>
    <row r="115" spans="10:12" x14ac:dyDescent="0.25">
      <c r="J115" t="s">
        <v>8219</v>
      </c>
      <c r="K115" s="7">
        <v>5000</v>
      </c>
      <c r="L115" s="7">
        <v>7050</v>
      </c>
    </row>
    <row r="116" spans="10:12" x14ac:dyDescent="0.25">
      <c r="J116" t="s">
        <v>8219</v>
      </c>
      <c r="K116" s="7">
        <v>3000</v>
      </c>
      <c r="L116" s="7">
        <v>3100</v>
      </c>
    </row>
    <row r="117" spans="10:12" x14ac:dyDescent="0.25">
      <c r="J117" t="s">
        <v>8219</v>
      </c>
      <c r="K117" s="7">
        <v>450</v>
      </c>
      <c r="L117" s="7">
        <v>632</v>
      </c>
    </row>
    <row r="118" spans="10:12" x14ac:dyDescent="0.25">
      <c r="J118" t="s">
        <v>8219</v>
      </c>
      <c r="K118" s="7">
        <v>3500</v>
      </c>
      <c r="L118" s="7">
        <v>3978</v>
      </c>
    </row>
    <row r="119" spans="10:12" x14ac:dyDescent="0.25">
      <c r="J119" t="s">
        <v>8219</v>
      </c>
      <c r="K119" s="7">
        <v>4500</v>
      </c>
      <c r="L119" s="7">
        <v>4522.22</v>
      </c>
    </row>
    <row r="120" spans="10:12" x14ac:dyDescent="0.25">
      <c r="J120" t="s">
        <v>8219</v>
      </c>
      <c r="K120" s="7">
        <v>5000</v>
      </c>
      <c r="L120" s="7">
        <v>5651.58</v>
      </c>
    </row>
    <row r="121" spans="10:12" x14ac:dyDescent="0.25">
      <c r="J121" t="s">
        <v>8219</v>
      </c>
      <c r="K121" s="7">
        <v>3250</v>
      </c>
      <c r="L121" s="7">
        <v>3398.1</v>
      </c>
    </row>
    <row r="122" spans="10:12" x14ac:dyDescent="0.25">
      <c r="J122" t="s">
        <v>8220</v>
      </c>
      <c r="K122" s="7">
        <v>70000</v>
      </c>
      <c r="L122" s="7">
        <v>10</v>
      </c>
    </row>
    <row r="123" spans="10:12" x14ac:dyDescent="0.25">
      <c r="J123" t="s">
        <v>8220</v>
      </c>
      <c r="K123" s="7">
        <v>3000</v>
      </c>
      <c r="L123" s="7">
        <v>1</v>
      </c>
    </row>
    <row r="124" spans="10:12" x14ac:dyDescent="0.25">
      <c r="J124" t="s">
        <v>8220</v>
      </c>
      <c r="K124" s="7">
        <v>100000000</v>
      </c>
      <c r="L124" s="7">
        <v>0</v>
      </c>
    </row>
    <row r="125" spans="10:12" x14ac:dyDescent="0.25">
      <c r="J125" t="s">
        <v>8220</v>
      </c>
      <c r="K125" s="7">
        <v>55000</v>
      </c>
      <c r="L125" s="7">
        <v>151</v>
      </c>
    </row>
    <row r="126" spans="10:12" x14ac:dyDescent="0.25">
      <c r="J126" t="s">
        <v>8220</v>
      </c>
      <c r="K126" s="7">
        <v>4000</v>
      </c>
      <c r="L126" s="7">
        <v>0</v>
      </c>
    </row>
    <row r="127" spans="10:12" x14ac:dyDescent="0.25">
      <c r="J127" t="s">
        <v>8220</v>
      </c>
      <c r="K127" s="7">
        <v>500</v>
      </c>
      <c r="L127" s="7">
        <v>70</v>
      </c>
    </row>
    <row r="128" spans="10:12" x14ac:dyDescent="0.25">
      <c r="J128" t="s">
        <v>8220</v>
      </c>
      <c r="K128" s="7">
        <v>25000</v>
      </c>
      <c r="L128" s="7">
        <v>1387</v>
      </c>
    </row>
    <row r="129" spans="10:12" x14ac:dyDescent="0.25">
      <c r="J129" t="s">
        <v>8220</v>
      </c>
      <c r="K129" s="7">
        <v>8000</v>
      </c>
      <c r="L129" s="7">
        <v>190</v>
      </c>
    </row>
    <row r="130" spans="10:12" x14ac:dyDescent="0.25">
      <c r="J130" t="s">
        <v>8220</v>
      </c>
      <c r="K130" s="7">
        <v>100000</v>
      </c>
      <c r="L130" s="7">
        <v>1867</v>
      </c>
    </row>
    <row r="131" spans="10:12" x14ac:dyDescent="0.25">
      <c r="J131" t="s">
        <v>8220</v>
      </c>
      <c r="K131" s="7">
        <v>20000</v>
      </c>
      <c r="L131" s="7">
        <v>0</v>
      </c>
    </row>
    <row r="132" spans="10:12" x14ac:dyDescent="0.25">
      <c r="J132" t="s">
        <v>8220</v>
      </c>
      <c r="K132" s="7">
        <v>600</v>
      </c>
      <c r="L132" s="7">
        <v>0</v>
      </c>
    </row>
    <row r="133" spans="10:12" x14ac:dyDescent="0.25">
      <c r="J133" t="s">
        <v>8220</v>
      </c>
      <c r="K133" s="7">
        <v>1200</v>
      </c>
      <c r="L133" s="7">
        <v>0</v>
      </c>
    </row>
    <row r="134" spans="10:12" x14ac:dyDescent="0.25">
      <c r="J134" t="s">
        <v>8220</v>
      </c>
      <c r="K134" s="7">
        <v>80000</v>
      </c>
      <c r="L134" s="7">
        <v>7655</v>
      </c>
    </row>
    <row r="135" spans="10:12" x14ac:dyDescent="0.25">
      <c r="J135" t="s">
        <v>8220</v>
      </c>
      <c r="K135" s="7">
        <v>71764</v>
      </c>
      <c r="L135" s="7">
        <v>0</v>
      </c>
    </row>
    <row r="136" spans="10:12" x14ac:dyDescent="0.25">
      <c r="J136" t="s">
        <v>8220</v>
      </c>
      <c r="K136" s="7">
        <v>5000</v>
      </c>
      <c r="L136" s="7">
        <v>0</v>
      </c>
    </row>
    <row r="137" spans="10:12" x14ac:dyDescent="0.25">
      <c r="J137" t="s">
        <v>8220</v>
      </c>
      <c r="K137" s="7">
        <v>3000</v>
      </c>
      <c r="L137" s="7">
        <v>403</v>
      </c>
    </row>
    <row r="138" spans="10:12" x14ac:dyDescent="0.25">
      <c r="J138" t="s">
        <v>8220</v>
      </c>
      <c r="K138" s="7">
        <v>3000</v>
      </c>
      <c r="L138" s="7">
        <v>0</v>
      </c>
    </row>
    <row r="139" spans="10:12" x14ac:dyDescent="0.25">
      <c r="J139" t="s">
        <v>8220</v>
      </c>
      <c r="K139" s="7">
        <v>55000</v>
      </c>
      <c r="L139" s="7">
        <v>0</v>
      </c>
    </row>
    <row r="140" spans="10:12" x14ac:dyDescent="0.25">
      <c r="J140" t="s">
        <v>8220</v>
      </c>
      <c r="K140" s="7">
        <v>150000</v>
      </c>
      <c r="L140" s="7">
        <v>4712</v>
      </c>
    </row>
    <row r="141" spans="10:12" x14ac:dyDescent="0.25">
      <c r="J141" t="s">
        <v>8220</v>
      </c>
      <c r="K141" s="7">
        <v>500</v>
      </c>
      <c r="L141" s="7">
        <v>500</v>
      </c>
    </row>
    <row r="142" spans="10:12" x14ac:dyDescent="0.25">
      <c r="J142" t="s">
        <v>8220</v>
      </c>
      <c r="K142" s="7">
        <v>200000</v>
      </c>
      <c r="L142" s="7">
        <v>0</v>
      </c>
    </row>
    <row r="143" spans="10:12" x14ac:dyDescent="0.25">
      <c r="J143" t="s">
        <v>8220</v>
      </c>
      <c r="K143" s="7">
        <v>12000</v>
      </c>
      <c r="L143" s="7">
        <v>1293</v>
      </c>
    </row>
    <row r="144" spans="10:12" x14ac:dyDescent="0.25">
      <c r="J144" t="s">
        <v>8220</v>
      </c>
      <c r="K144" s="7">
        <v>3000</v>
      </c>
      <c r="L144" s="7">
        <v>10</v>
      </c>
    </row>
    <row r="145" spans="10:12" x14ac:dyDescent="0.25">
      <c r="J145" t="s">
        <v>8220</v>
      </c>
      <c r="K145" s="7">
        <v>5500</v>
      </c>
      <c r="L145" s="7">
        <v>0</v>
      </c>
    </row>
    <row r="146" spans="10:12" x14ac:dyDescent="0.25">
      <c r="J146" t="s">
        <v>8220</v>
      </c>
      <c r="K146" s="7">
        <v>7500</v>
      </c>
      <c r="L146" s="7">
        <v>2070</v>
      </c>
    </row>
    <row r="147" spans="10:12" x14ac:dyDescent="0.25">
      <c r="J147" t="s">
        <v>8220</v>
      </c>
      <c r="K147" s="7">
        <v>4500</v>
      </c>
      <c r="L147" s="7">
        <v>338</v>
      </c>
    </row>
    <row r="148" spans="10:12" x14ac:dyDescent="0.25">
      <c r="J148" t="s">
        <v>8220</v>
      </c>
      <c r="K148" s="7">
        <v>20000</v>
      </c>
      <c r="L148" s="7">
        <v>115</v>
      </c>
    </row>
    <row r="149" spans="10:12" x14ac:dyDescent="0.25">
      <c r="J149" t="s">
        <v>8220</v>
      </c>
      <c r="K149" s="7">
        <v>7000</v>
      </c>
      <c r="L149" s="7">
        <v>0</v>
      </c>
    </row>
    <row r="150" spans="10:12" x14ac:dyDescent="0.25">
      <c r="J150" t="s">
        <v>8220</v>
      </c>
      <c r="K150" s="7">
        <v>50000</v>
      </c>
      <c r="L150" s="7">
        <v>40</v>
      </c>
    </row>
    <row r="151" spans="10:12" x14ac:dyDescent="0.25">
      <c r="J151" t="s">
        <v>8220</v>
      </c>
      <c r="K151" s="7">
        <v>10000</v>
      </c>
      <c r="L151" s="7">
        <v>92</v>
      </c>
    </row>
    <row r="152" spans="10:12" x14ac:dyDescent="0.25">
      <c r="J152" t="s">
        <v>8220</v>
      </c>
      <c r="K152" s="7">
        <v>130000</v>
      </c>
      <c r="L152" s="7">
        <v>30112</v>
      </c>
    </row>
    <row r="153" spans="10:12" x14ac:dyDescent="0.25">
      <c r="J153" t="s">
        <v>8220</v>
      </c>
      <c r="K153" s="7">
        <v>250000</v>
      </c>
      <c r="L153" s="7">
        <v>140</v>
      </c>
    </row>
    <row r="154" spans="10:12" x14ac:dyDescent="0.25">
      <c r="J154" t="s">
        <v>8220</v>
      </c>
      <c r="K154" s="7">
        <v>380000</v>
      </c>
      <c r="L154" s="7">
        <v>30</v>
      </c>
    </row>
    <row r="155" spans="10:12" x14ac:dyDescent="0.25">
      <c r="J155" t="s">
        <v>8220</v>
      </c>
      <c r="K155" s="7">
        <v>50000</v>
      </c>
      <c r="L155" s="7">
        <v>359</v>
      </c>
    </row>
    <row r="156" spans="10:12" x14ac:dyDescent="0.25">
      <c r="J156" t="s">
        <v>8220</v>
      </c>
      <c r="K156" s="7">
        <v>1500</v>
      </c>
      <c r="L156" s="7">
        <v>40</v>
      </c>
    </row>
    <row r="157" spans="10:12" x14ac:dyDescent="0.25">
      <c r="J157" t="s">
        <v>8220</v>
      </c>
      <c r="K157" s="7">
        <v>1350000</v>
      </c>
      <c r="L157" s="7">
        <v>81</v>
      </c>
    </row>
    <row r="158" spans="10:12" x14ac:dyDescent="0.25">
      <c r="J158" t="s">
        <v>8220</v>
      </c>
      <c r="K158" s="7">
        <v>35000</v>
      </c>
      <c r="L158" s="7">
        <v>1785</v>
      </c>
    </row>
    <row r="159" spans="10:12" x14ac:dyDescent="0.25">
      <c r="J159" t="s">
        <v>8220</v>
      </c>
      <c r="K159" s="7">
        <v>2995</v>
      </c>
      <c r="L159" s="7">
        <v>8</v>
      </c>
    </row>
    <row r="160" spans="10:12" x14ac:dyDescent="0.25">
      <c r="J160" t="s">
        <v>8220</v>
      </c>
      <c r="K160" s="7">
        <v>5000</v>
      </c>
      <c r="L160" s="7">
        <v>0</v>
      </c>
    </row>
    <row r="161" spans="10:12" x14ac:dyDescent="0.25">
      <c r="J161" t="s">
        <v>8220</v>
      </c>
      <c r="K161" s="7">
        <v>500000</v>
      </c>
      <c r="L161" s="7">
        <v>10</v>
      </c>
    </row>
    <row r="162" spans="10:12" x14ac:dyDescent="0.25">
      <c r="J162" t="s">
        <v>8221</v>
      </c>
      <c r="K162" s="7">
        <v>5000</v>
      </c>
      <c r="L162" s="7">
        <v>0</v>
      </c>
    </row>
    <row r="163" spans="10:12" x14ac:dyDescent="0.25">
      <c r="J163" t="s">
        <v>8221</v>
      </c>
      <c r="K163" s="7">
        <v>50000</v>
      </c>
      <c r="L163" s="7">
        <v>5</v>
      </c>
    </row>
    <row r="164" spans="10:12" x14ac:dyDescent="0.25">
      <c r="J164" t="s">
        <v>8221</v>
      </c>
      <c r="K164" s="7">
        <v>2800</v>
      </c>
      <c r="L164" s="7">
        <v>435</v>
      </c>
    </row>
    <row r="165" spans="10:12" x14ac:dyDescent="0.25">
      <c r="J165" t="s">
        <v>8221</v>
      </c>
      <c r="K165" s="7">
        <v>2000000</v>
      </c>
      <c r="L165" s="7">
        <v>0</v>
      </c>
    </row>
    <row r="166" spans="10:12" x14ac:dyDescent="0.25">
      <c r="J166" t="s">
        <v>8221</v>
      </c>
      <c r="K166" s="7">
        <v>120000</v>
      </c>
      <c r="L166" s="7">
        <v>640</v>
      </c>
    </row>
    <row r="167" spans="10:12" x14ac:dyDescent="0.25">
      <c r="J167" t="s">
        <v>8221</v>
      </c>
      <c r="K167" s="7">
        <v>17000</v>
      </c>
      <c r="L167" s="7">
        <v>0</v>
      </c>
    </row>
    <row r="168" spans="10:12" x14ac:dyDescent="0.25">
      <c r="J168" t="s">
        <v>8221</v>
      </c>
      <c r="K168" s="7">
        <v>5000</v>
      </c>
      <c r="L168" s="7">
        <v>3000</v>
      </c>
    </row>
    <row r="169" spans="10:12" x14ac:dyDescent="0.25">
      <c r="J169" t="s">
        <v>8221</v>
      </c>
      <c r="K169" s="7">
        <v>110000</v>
      </c>
      <c r="L169" s="7">
        <v>11</v>
      </c>
    </row>
    <row r="170" spans="10:12" x14ac:dyDescent="0.25">
      <c r="J170" t="s">
        <v>8221</v>
      </c>
      <c r="K170" s="7">
        <v>8000</v>
      </c>
      <c r="L170" s="7">
        <v>325</v>
      </c>
    </row>
    <row r="171" spans="10:12" x14ac:dyDescent="0.25">
      <c r="J171" t="s">
        <v>8221</v>
      </c>
      <c r="K171" s="7">
        <v>2500</v>
      </c>
      <c r="L171" s="7">
        <v>560</v>
      </c>
    </row>
    <row r="172" spans="10:12" x14ac:dyDescent="0.25">
      <c r="J172" t="s">
        <v>8221</v>
      </c>
      <c r="K172" s="7">
        <v>10000</v>
      </c>
      <c r="L172" s="7">
        <v>325</v>
      </c>
    </row>
    <row r="173" spans="10:12" x14ac:dyDescent="0.25">
      <c r="J173" t="s">
        <v>8221</v>
      </c>
      <c r="K173" s="7">
        <v>50000</v>
      </c>
      <c r="L173" s="7">
        <v>1</v>
      </c>
    </row>
    <row r="174" spans="10:12" x14ac:dyDescent="0.25">
      <c r="J174" t="s">
        <v>8221</v>
      </c>
      <c r="K174" s="7">
        <v>95000</v>
      </c>
      <c r="L174" s="7">
        <v>0</v>
      </c>
    </row>
    <row r="175" spans="10:12" x14ac:dyDescent="0.25">
      <c r="J175" t="s">
        <v>8221</v>
      </c>
      <c r="K175" s="7">
        <v>1110</v>
      </c>
      <c r="L175" s="7">
        <v>0</v>
      </c>
    </row>
    <row r="176" spans="10:12" x14ac:dyDescent="0.25">
      <c r="J176" t="s">
        <v>8221</v>
      </c>
      <c r="K176" s="7">
        <v>6000</v>
      </c>
      <c r="L176" s="7">
        <v>0</v>
      </c>
    </row>
    <row r="177" spans="10:12" x14ac:dyDescent="0.25">
      <c r="J177" t="s">
        <v>8221</v>
      </c>
      <c r="K177" s="7">
        <v>20000</v>
      </c>
      <c r="L177" s="7">
        <v>1297</v>
      </c>
    </row>
    <row r="178" spans="10:12" x14ac:dyDescent="0.25">
      <c r="J178" t="s">
        <v>8221</v>
      </c>
      <c r="K178" s="7">
        <v>1500</v>
      </c>
      <c r="L178" s="7">
        <v>0</v>
      </c>
    </row>
    <row r="179" spans="10:12" x14ac:dyDescent="0.25">
      <c r="J179" t="s">
        <v>8221</v>
      </c>
      <c r="K179" s="7">
        <v>450</v>
      </c>
      <c r="L179" s="7">
        <v>180</v>
      </c>
    </row>
    <row r="180" spans="10:12" x14ac:dyDescent="0.25">
      <c r="J180" t="s">
        <v>8221</v>
      </c>
      <c r="K180" s="7">
        <v>500000</v>
      </c>
      <c r="L180" s="7">
        <v>0</v>
      </c>
    </row>
    <row r="181" spans="10:12" x14ac:dyDescent="0.25">
      <c r="J181" t="s">
        <v>8221</v>
      </c>
      <c r="K181" s="7">
        <v>1000</v>
      </c>
      <c r="L181" s="7">
        <v>200</v>
      </c>
    </row>
    <row r="182" spans="10:12" x14ac:dyDescent="0.25">
      <c r="J182" t="s">
        <v>8221</v>
      </c>
      <c r="K182" s="7">
        <v>1200</v>
      </c>
      <c r="L182" s="7">
        <v>401</v>
      </c>
    </row>
    <row r="183" spans="10:12" x14ac:dyDescent="0.25">
      <c r="J183" t="s">
        <v>8221</v>
      </c>
      <c r="K183" s="7">
        <v>3423</v>
      </c>
      <c r="L183" s="7">
        <v>722</v>
      </c>
    </row>
    <row r="184" spans="10:12" x14ac:dyDescent="0.25">
      <c r="J184" t="s">
        <v>8221</v>
      </c>
      <c r="K184" s="7">
        <v>1000</v>
      </c>
      <c r="L184" s="7">
        <v>0</v>
      </c>
    </row>
    <row r="185" spans="10:12" x14ac:dyDescent="0.25">
      <c r="J185" t="s">
        <v>8221</v>
      </c>
      <c r="K185" s="7">
        <v>12500</v>
      </c>
      <c r="L185" s="7">
        <v>4482</v>
      </c>
    </row>
    <row r="186" spans="10:12" x14ac:dyDescent="0.25">
      <c r="J186" t="s">
        <v>8221</v>
      </c>
      <c r="K186" s="7">
        <v>1500</v>
      </c>
      <c r="L186" s="7">
        <v>51</v>
      </c>
    </row>
    <row r="187" spans="10:12" x14ac:dyDescent="0.25">
      <c r="J187" t="s">
        <v>8221</v>
      </c>
      <c r="K187" s="7">
        <v>40000</v>
      </c>
      <c r="L187" s="7">
        <v>2200</v>
      </c>
    </row>
    <row r="188" spans="10:12" x14ac:dyDescent="0.25">
      <c r="J188" t="s">
        <v>8221</v>
      </c>
      <c r="K188" s="7">
        <v>5000</v>
      </c>
      <c r="L188" s="7">
        <v>0</v>
      </c>
    </row>
    <row r="189" spans="10:12" x14ac:dyDescent="0.25">
      <c r="J189" t="s">
        <v>8221</v>
      </c>
      <c r="K189" s="7">
        <v>5000</v>
      </c>
      <c r="L189" s="7">
        <v>800</v>
      </c>
    </row>
    <row r="190" spans="10:12" x14ac:dyDescent="0.25">
      <c r="J190" t="s">
        <v>8221</v>
      </c>
      <c r="K190" s="7">
        <v>1500</v>
      </c>
      <c r="L190" s="7">
        <v>0</v>
      </c>
    </row>
    <row r="191" spans="10:12" x14ac:dyDescent="0.25">
      <c r="J191" t="s">
        <v>8221</v>
      </c>
      <c r="K191" s="7">
        <v>500000</v>
      </c>
      <c r="L191" s="7">
        <v>345</v>
      </c>
    </row>
    <row r="192" spans="10:12" x14ac:dyDescent="0.25">
      <c r="J192" t="s">
        <v>8221</v>
      </c>
      <c r="K192" s="7">
        <v>12000</v>
      </c>
      <c r="L192" s="7">
        <v>50</v>
      </c>
    </row>
    <row r="193" spans="10:12" x14ac:dyDescent="0.25">
      <c r="J193" t="s">
        <v>8221</v>
      </c>
      <c r="K193" s="7">
        <v>5000</v>
      </c>
      <c r="L193" s="7">
        <v>250</v>
      </c>
    </row>
    <row r="194" spans="10:12" x14ac:dyDescent="0.25">
      <c r="J194" t="s">
        <v>8221</v>
      </c>
      <c r="K194" s="7">
        <v>1000000</v>
      </c>
      <c r="L194" s="7">
        <v>17</v>
      </c>
    </row>
    <row r="195" spans="10:12" x14ac:dyDescent="0.25">
      <c r="J195" t="s">
        <v>8221</v>
      </c>
      <c r="K195" s="7">
        <v>1000</v>
      </c>
      <c r="L195" s="7">
        <v>0</v>
      </c>
    </row>
    <row r="196" spans="10:12" x14ac:dyDescent="0.25">
      <c r="J196" t="s">
        <v>8221</v>
      </c>
      <c r="K196" s="7">
        <v>2500</v>
      </c>
      <c r="L196" s="7">
        <v>3</v>
      </c>
    </row>
    <row r="197" spans="10:12" x14ac:dyDescent="0.25">
      <c r="J197" t="s">
        <v>8221</v>
      </c>
      <c r="K197" s="7">
        <v>2000000</v>
      </c>
      <c r="L197" s="7">
        <v>0</v>
      </c>
    </row>
    <row r="198" spans="10:12" x14ac:dyDescent="0.25">
      <c r="J198" t="s">
        <v>8221</v>
      </c>
      <c r="K198" s="7">
        <v>3500</v>
      </c>
      <c r="L198" s="7">
        <v>1465</v>
      </c>
    </row>
    <row r="199" spans="10:12" x14ac:dyDescent="0.25">
      <c r="J199" t="s">
        <v>8221</v>
      </c>
      <c r="K199" s="7">
        <v>2500</v>
      </c>
      <c r="L199" s="7">
        <v>262</v>
      </c>
    </row>
    <row r="200" spans="10:12" x14ac:dyDescent="0.25">
      <c r="J200" t="s">
        <v>8221</v>
      </c>
      <c r="K200" s="7">
        <v>25000</v>
      </c>
      <c r="L200" s="7">
        <v>279</v>
      </c>
    </row>
    <row r="201" spans="10:12" x14ac:dyDescent="0.25">
      <c r="J201" t="s">
        <v>8221</v>
      </c>
      <c r="K201" s="7">
        <v>10000</v>
      </c>
      <c r="L201" s="7">
        <v>0</v>
      </c>
    </row>
    <row r="202" spans="10:12" x14ac:dyDescent="0.25">
      <c r="J202" t="s">
        <v>8221</v>
      </c>
      <c r="K202" s="7">
        <v>6000</v>
      </c>
      <c r="L202" s="7">
        <v>1571.55</v>
      </c>
    </row>
    <row r="203" spans="10:12" x14ac:dyDescent="0.25">
      <c r="J203" t="s">
        <v>8221</v>
      </c>
      <c r="K203" s="7">
        <v>650</v>
      </c>
      <c r="L203" s="7">
        <v>380</v>
      </c>
    </row>
    <row r="204" spans="10:12" x14ac:dyDescent="0.25">
      <c r="J204" t="s">
        <v>8221</v>
      </c>
      <c r="K204" s="7">
        <v>6000</v>
      </c>
      <c r="L204" s="7">
        <v>0</v>
      </c>
    </row>
    <row r="205" spans="10:12" x14ac:dyDescent="0.25">
      <c r="J205" t="s">
        <v>8221</v>
      </c>
      <c r="K205" s="7">
        <v>2500</v>
      </c>
      <c r="L205" s="7">
        <v>746</v>
      </c>
    </row>
    <row r="206" spans="10:12" x14ac:dyDescent="0.25">
      <c r="J206" t="s">
        <v>8221</v>
      </c>
      <c r="K206" s="7">
        <v>300000</v>
      </c>
      <c r="L206" s="7">
        <v>152165</v>
      </c>
    </row>
    <row r="207" spans="10:12" x14ac:dyDescent="0.25">
      <c r="J207" t="s">
        <v>8221</v>
      </c>
      <c r="K207" s="7">
        <v>8000</v>
      </c>
      <c r="L207" s="7">
        <v>1300</v>
      </c>
    </row>
    <row r="208" spans="10:12" x14ac:dyDescent="0.25">
      <c r="J208" t="s">
        <v>8221</v>
      </c>
      <c r="K208" s="7">
        <v>12700</v>
      </c>
      <c r="L208" s="7">
        <v>0</v>
      </c>
    </row>
    <row r="209" spans="10:12" x14ac:dyDescent="0.25">
      <c r="J209" t="s">
        <v>8221</v>
      </c>
      <c r="K209" s="7">
        <v>14000</v>
      </c>
      <c r="L209" s="7">
        <v>2130</v>
      </c>
    </row>
    <row r="210" spans="10:12" x14ac:dyDescent="0.25">
      <c r="J210" t="s">
        <v>8221</v>
      </c>
      <c r="K210" s="7">
        <v>50000</v>
      </c>
      <c r="L210" s="7">
        <v>0</v>
      </c>
    </row>
    <row r="211" spans="10:12" x14ac:dyDescent="0.25">
      <c r="J211" t="s">
        <v>8221</v>
      </c>
      <c r="K211" s="7">
        <v>25000</v>
      </c>
      <c r="L211" s="7">
        <v>0</v>
      </c>
    </row>
    <row r="212" spans="10:12" x14ac:dyDescent="0.25">
      <c r="J212" t="s">
        <v>8221</v>
      </c>
      <c r="K212" s="7">
        <v>12000</v>
      </c>
      <c r="L212" s="7">
        <v>3030</v>
      </c>
    </row>
    <row r="213" spans="10:12" x14ac:dyDescent="0.25">
      <c r="J213" t="s">
        <v>8221</v>
      </c>
      <c r="K213" s="7">
        <v>5000</v>
      </c>
      <c r="L213" s="7">
        <v>2230</v>
      </c>
    </row>
    <row r="214" spans="10:12" x14ac:dyDescent="0.25">
      <c r="J214" t="s">
        <v>8221</v>
      </c>
      <c r="K214" s="7">
        <v>6300</v>
      </c>
      <c r="L214" s="7">
        <v>1</v>
      </c>
    </row>
    <row r="215" spans="10:12" x14ac:dyDescent="0.25">
      <c r="J215" t="s">
        <v>8221</v>
      </c>
      <c r="K215" s="7">
        <v>50000</v>
      </c>
      <c r="L215" s="7">
        <v>20</v>
      </c>
    </row>
    <row r="216" spans="10:12" x14ac:dyDescent="0.25">
      <c r="J216" t="s">
        <v>8221</v>
      </c>
      <c r="K216" s="7">
        <v>12500</v>
      </c>
      <c r="L216" s="7">
        <v>1</v>
      </c>
    </row>
    <row r="217" spans="10:12" x14ac:dyDescent="0.25">
      <c r="J217" t="s">
        <v>8221</v>
      </c>
      <c r="K217" s="7">
        <v>4400</v>
      </c>
      <c r="L217" s="7">
        <v>10</v>
      </c>
    </row>
    <row r="218" spans="10:12" x14ac:dyDescent="0.25">
      <c r="J218" t="s">
        <v>8221</v>
      </c>
      <c r="K218" s="7">
        <v>50000</v>
      </c>
      <c r="L218" s="7">
        <v>27849.22</v>
      </c>
    </row>
    <row r="219" spans="10:12" x14ac:dyDescent="0.25">
      <c r="J219" t="s">
        <v>8221</v>
      </c>
      <c r="K219" s="7">
        <v>100000</v>
      </c>
      <c r="L219" s="7">
        <v>11943</v>
      </c>
    </row>
    <row r="220" spans="10:12" x14ac:dyDescent="0.25">
      <c r="J220" t="s">
        <v>8221</v>
      </c>
      <c r="K220" s="7">
        <v>5000</v>
      </c>
      <c r="L220" s="7">
        <v>100</v>
      </c>
    </row>
    <row r="221" spans="10:12" x14ac:dyDescent="0.25">
      <c r="J221" t="s">
        <v>8221</v>
      </c>
      <c r="K221" s="7">
        <v>50000</v>
      </c>
      <c r="L221" s="7">
        <v>8815</v>
      </c>
    </row>
    <row r="222" spans="10:12" x14ac:dyDescent="0.25">
      <c r="J222" t="s">
        <v>8221</v>
      </c>
      <c r="K222" s="7">
        <v>50000</v>
      </c>
      <c r="L222" s="7">
        <v>360</v>
      </c>
    </row>
    <row r="223" spans="10:12" x14ac:dyDescent="0.25">
      <c r="J223" t="s">
        <v>8221</v>
      </c>
      <c r="K223" s="7">
        <v>50000</v>
      </c>
      <c r="L223" s="7">
        <v>0</v>
      </c>
    </row>
    <row r="224" spans="10:12" x14ac:dyDescent="0.25">
      <c r="J224" t="s">
        <v>8221</v>
      </c>
      <c r="K224" s="7">
        <v>1000</v>
      </c>
      <c r="L224" s="7">
        <v>130</v>
      </c>
    </row>
    <row r="225" spans="10:12" x14ac:dyDescent="0.25">
      <c r="J225" t="s">
        <v>8221</v>
      </c>
      <c r="K225" s="7">
        <v>1500000</v>
      </c>
      <c r="L225" s="7">
        <v>0</v>
      </c>
    </row>
    <row r="226" spans="10:12" x14ac:dyDescent="0.25">
      <c r="J226" t="s">
        <v>8221</v>
      </c>
      <c r="K226" s="7">
        <v>6000000</v>
      </c>
      <c r="L226" s="7">
        <v>0</v>
      </c>
    </row>
    <row r="227" spans="10:12" x14ac:dyDescent="0.25">
      <c r="J227" t="s">
        <v>8221</v>
      </c>
      <c r="K227" s="7">
        <v>200</v>
      </c>
      <c r="L227" s="7">
        <v>0</v>
      </c>
    </row>
    <row r="228" spans="10:12" x14ac:dyDescent="0.25">
      <c r="J228" t="s">
        <v>8221</v>
      </c>
      <c r="K228" s="7">
        <v>29000</v>
      </c>
      <c r="L228" s="7">
        <v>250</v>
      </c>
    </row>
    <row r="229" spans="10:12" x14ac:dyDescent="0.25">
      <c r="J229" t="s">
        <v>8221</v>
      </c>
      <c r="K229" s="7">
        <v>28000</v>
      </c>
      <c r="L229" s="7">
        <v>0</v>
      </c>
    </row>
    <row r="230" spans="10:12" x14ac:dyDescent="0.25">
      <c r="J230" t="s">
        <v>8221</v>
      </c>
      <c r="K230" s="7">
        <v>8000</v>
      </c>
      <c r="L230" s="7">
        <v>0</v>
      </c>
    </row>
    <row r="231" spans="10:12" x14ac:dyDescent="0.25">
      <c r="J231" t="s">
        <v>8221</v>
      </c>
      <c r="K231" s="7">
        <v>3000</v>
      </c>
      <c r="L231" s="7">
        <v>0</v>
      </c>
    </row>
    <row r="232" spans="10:12" x14ac:dyDescent="0.25">
      <c r="J232" t="s">
        <v>8221</v>
      </c>
      <c r="K232" s="7">
        <v>15000</v>
      </c>
      <c r="L232" s="7">
        <v>60</v>
      </c>
    </row>
    <row r="233" spans="10:12" x14ac:dyDescent="0.25">
      <c r="J233" t="s">
        <v>8221</v>
      </c>
      <c r="K233" s="7">
        <v>1500000</v>
      </c>
      <c r="L233" s="7">
        <v>0</v>
      </c>
    </row>
    <row r="234" spans="10:12" x14ac:dyDescent="0.25">
      <c r="J234" t="s">
        <v>8221</v>
      </c>
      <c r="K234" s="7">
        <v>4000</v>
      </c>
      <c r="L234" s="7">
        <v>110</v>
      </c>
    </row>
    <row r="235" spans="10:12" x14ac:dyDescent="0.25">
      <c r="J235" t="s">
        <v>8221</v>
      </c>
      <c r="K235" s="7">
        <v>350000</v>
      </c>
      <c r="L235" s="7">
        <v>0</v>
      </c>
    </row>
    <row r="236" spans="10:12" x14ac:dyDescent="0.25">
      <c r="J236" t="s">
        <v>8221</v>
      </c>
      <c r="K236" s="7">
        <v>1000</v>
      </c>
      <c r="L236" s="7">
        <v>401</v>
      </c>
    </row>
    <row r="237" spans="10:12" x14ac:dyDescent="0.25">
      <c r="J237" t="s">
        <v>8221</v>
      </c>
      <c r="K237" s="7">
        <v>10000</v>
      </c>
      <c r="L237" s="7">
        <v>0</v>
      </c>
    </row>
    <row r="238" spans="10:12" x14ac:dyDescent="0.25">
      <c r="J238" t="s">
        <v>8221</v>
      </c>
      <c r="K238" s="7">
        <v>150000</v>
      </c>
      <c r="L238" s="7">
        <v>0</v>
      </c>
    </row>
    <row r="239" spans="10:12" x14ac:dyDescent="0.25">
      <c r="J239" t="s">
        <v>8221</v>
      </c>
      <c r="K239" s="7">
        <v>15000</v>
      </c>
      <c r="L239" s="7">
        <v>50</v>
      </c>
    </row>
    <row r="240" spans="10:12" x14ac:dyDescent="0.25">
      <c r="J240" t="s">
        <v>8221</v>
      </c>
      <c r="K240" s="7">
        <v>26000</v>
      </c>
      <c r="L240" s="7">
        <v>0</v>
      </c>
    </row>
    <row r="241" spans="10:12" x14ac:dyDescent="0.25">
      <c r="J241" t="s">
        <v>8221</v>
      </c>
      <c r="K241" s="7">
        <v>1000</v>
      </c>
      <c r="L241" s="7">
        <v>250</v>
      </c>
    </row>
    <row r="242" spans="10:12" x14ac:dyDescent="0.25">
      <c r="J242" t="s">
        <v>8219</v>
      </c>
      <c r="K242" s="7">
        <v>15000</v>
      </c>
      <c r="L242" s="7">
        <v>16145.12</v>
      </c>
    </row>
    <row r="243" spans="10:12" x14ac:dyDescent="0.25">
      <c r="J243" t="s">
        <v>8219</v>
      </c>
      <c r="K243" s="7">
        <v>36400</v>
      </c>
      <c r="L243" s="7">
        <v>41000</v>
      </c>
    </row>
    <row r="244" spans="10:12" x14ac:dyDescent="0.25">
      <c r="J244" t="s">
        <v>8219</v>
      </c>
      <c r="K244" s="7">
        <v>13000</v>
      </c>
      <c r="L244" s="7">
        <v>14750</v>
      </c>
    </row>
    <row r="245" spans="10:12" x14ac:dyDescent="0.25">
      <c r="J245" t="s">
        <v>8219</v>
      </c>
      <c r="K245" s="7">
        <v>25000</v>
      </c>
      <c r="L245" s="7">
        <v>25648</v>
      </c>
    </row>
    <row r="246" spans="10:12" x14ac:dyDescent="0.25">
      <c r="J246" t="s">
        <v>8219</v>
      </c>
      <c r="K246" s="7">
        <v>3500</v>
      </c>
      <c r="L246" s="7">
        <v>3981.5</v>
      </c>
    </row>
    <row r="247" spans="10:12" x14ac:dyDescent="0.25">
      <c r="J247" t="s">
        <v>8219</v>
      </c>
      <c r="K247" s="7">
        <v>5000</v>
      </c>
      <c r="L247" s="7">
        <v>5186</v>
      </c>
    </row>
    <row r="248" spans="10:12" x14ac:dyDescent="0.25">
      <c r="J248" t="s">
        <v>8219</v>
      </c>
      <c r="K248" s="7">
        <v>5000</v>
      </c>
      <c r="L248" s="7">
        <v>15273</v>
      </c>
    </row>
    <row r="249" spans="10:12" x14ac:dyDescent="0.25">
      <c r="J249" t="s">
        <v>8219</v>
      </c>
      <c r="K249" s="7">
        <v>5000</v>
      </c>
      <c r="L249" s="7">
        <v>6705</v>
      </c>
    </row>
    <row r="250" spans="10:12" x14ac:dyDescent="0.25">
      <c r="J250" t="s">
        <v>8219</v>
      </c>
      <c r="K250" s="7">
        <v>85000</v>
      </c>
      <c r="L250" s="7">
        <v>86133</v>
      </c>
    </row>
    <row r="251" spans="10:12" x14ac:dyDescent="0.25">
      <c r="J251" t="s">
        <v>8219</v>
      </c>
      <c r="K251" s="7">
        <v>10000</v>
      </c>
      <c r="L251" s="7">
        <v>11292</v>
      </c>
    </row>
    <row r="252" spans="10:12" x14ac:dyDescent="0.25">
      <c r="J252" t="s">
        <v>8219</v>
      </c>
      <c r="K252" s="7">
        <v>30000</v>
      </c>
      <c r="L252" s="7">
        <v>31675</v>
      </c>
    </row>
    <row r="253" spans="10:12" x14ac:dyDescent="0.25">
      <c r="J253" t="s">
        <v>8219</v>
      </c>
      <c r="K253" s="7">
        <v>3500</v>
      </c>
      <c r="L253" s="7">
        <v>4395</v>
      </c>
    </row>
    <row r="254" spans="10:12" x14ac:dyDescent="0.25">
      <c r="J254" t="s">
        <v>8219</v>
      </c>
      <c r="K254" s="7">
        <v>5000</v>
      </c>
      <c r="L254" s="7">
        <v>9228</v>
      </c>
    </row>
    <row r="255" spans="10:12" x14ac:dyDescent="0.25">
      <c r="J255" t="s">
        <v>8219</v>
      </c>
      <c r="K255" s="7">
        <v>1500</v>
      </c>
      <c r="L255" s="7">
        <v>1511</v>
      </c>
    </row>
    <row r="256" spans="10:12" x14ac:dyDescent="0.25">
      <c r="J256" t="s">
        <v>8219</v>
      </c>
      <c r="K256" s="7">
        <v>24000</v>
      </c>
      <c r="L256" s="7">
        <v>28067.34</v>
      </c>
    </row>
    <row r="257" spans="10:12" x14ac:dyDescent="0.25">
      <c r="J257" t="s">
        <v>8219</v>
      </c>
      <c r="K257" s="7">
        <v>8000</v>
      </c>
      <c r="L257" s="7">
        <v>8538.66</v>
      </c>
    </row>
    <row r="258" spans="10:12" x14ac:dyDescent="0.25">
      <c r="J258" t="s">
        <v>8219</v>
      </c>
      <c r="K258" s="7">
        <v>13000</v>
      </c>
      <c r="L258" s="7">
        <v>18083</v>
      </c>
    </row>
    <row r="259" spans="10:12" x14ac:dyDescent="0.25">
      <c r="J259" t="s">
        <v>8219</v>
      </c>
      <c r="K259" s="7">
        <v>35000</v>
      </c>
      <c r="L259" s="7">
        <v>37354.269999999997</v>
      </c>
    </row>
    <row r="260" spans="10:12" x14ac:dyDescent="0.25">
      <c r="J260" t="s">
        <v>8219</v>
      </c>
      <c r="K260" s="7">
        <v>30000</v>
      </c>
      <c r="L260" s="7">
        <v>57342</v>
      </c>
    </row>
    <row r="261" spans="10:12" x14ac:dyDescent="0.25">
      <c r="J261" t="s">
        <v>8219</v>
      </c>
      <c r="K261" s="7">
        <v>75000</v>
      </c>
      <c r="L261" s="7">
        <v>98953.42</v>
      </c>
    </row>
    <row r="262" spans="10:12" x14ac:dyDescent="0.25">
      <c r="J262" t="s">
        <v>8219</v>
      </c>
      <c r="K262" s="7">
        <v>10000</v>
      </c>
      <c r="L262" s="7">
        <v>10640</v>
      </c>
    </row>
    <row r="263" spans="10:12" x14ac:dyDescent="0.25">
      <c r="J263" t="s">
        <v>8219</v>
      </c>
      <c r="K263" s="7">
        <v>20000</v>
      </c>
      <c r="L263" s="7">
        <v>21480</v>
      </c>
    </row>
    <row r="264" spans="10:12" x14ac:dyDescent="0.25">
      <c r="J264" t="s">
        <v>8219</v>
      </c>
      <c r="K264" s="7">
        <v>2500</v>
      </c>
      <c r="L264" s="7">
        <v>6000</v>
      </c>
    </row>
    <row r="265" spans="10:12" x14ac:dyDescent="0.25">
      <c r="J265" t="s">
        <v>8219</v>
      </c>
      <c r="K265" s="7">
        <v>25000</v>
      </c>
      <c r="L265" s="7">
        <v>29520.27</v>
      </c>
    </row>
    <row r="266" spans="10:12" x14ac:dyDescent="0.25">
      <c r="J266" t="s">
        <v>8219</v>
      </c>
      <c r="K266" s="7">
        <v>5000</v>
      </c>
      <c r="L266" s="7">
        <v>5910</v>
      </c>
    </row>
    <row r="267" spans="10:12" x14ac:dyDescent="0.25">
      <c r="J267" t="s">
        <v>8219</v>
      </c>
      <c r="K267" s="7">
        <v>5000</v>
      </c>
      <c r="L267" s="7">
        <v>5555</v>
      </c>
    </row>
    <row r="268" spans="10:12" x14ac:dyDescent="0.25">
      <c r="J268" t="s">
        <v>8219</v>
      </c>
      <c r="K268" s="7">
        <v>1000</v>
      </c>
      <c r="L268" s="7">
        <v>1455</v>
      </c>
    </row>
    <row r="269" spans="10:12" x14ac:dyDescent="0.25">
      <c r="J269" t="s">
        <v>8219</v>
      </c>
      <c r="K269" s="7">
        <v>9850</v>
      </c>
      <c r="L269" s="7">
        <v>12965.44</v>
      </c>
    </row>
    <row r="270" spans="10:12" x14ac:dyDescent="0.25">
      <c r="J270" t="s">
        <v>8219</v>
      </c>
      <c r="K270" s="7">
        <v>5000</v>
      </c>
      <c r="L270" s="7">
        <v>5570</v>
      </c>
    </row>
    <row r="271" spans="10:12" x14ac:dyDescent="0.25">
      <c r="J271" t="s">
        <v>8219</v>
      </c>
      <c r="K271" s="7">
        <v>100000</v>
      </c>
      <c r="L271" s="7">
        <v>147233.76999999999</v>
      </c>
    </row>
    <row r="272" spans="10:12" x14ac:dyDescent="0.25">
      <c r="J272" t="s">
        <v>8219</v>
      </c>
      <c r="K272" s="7">
        <v>2300</v>
      </c>
      <c r="L272" s="7">
        <v>3510</v>
      </c>
    </row>
    <row r="273" spans="10:12" x14ac:dyDescent="0.25">
      <c r="J273" t="s">
        <v>8219</v>
      </c>
      <c r="K273" s="7">
        <v>30000</v>
      </c>
      <c r="L273" s="7">
        <v>31404</v>
      </c>
    </row>
    <row r="274" spans="10:12" x14ac:dyDescent="0.25">
      <c r="J274" t="s">
        <v>8219</v>
      </c>
      <c r="K274" s="7">
        <v>3000</v>
      </c>
      <c r="L274" s="7">
        <v>5323.01</v>
      </c>
    </row>
    <row r="275" spans="10:12" x14ac:dyDescent="0.25">
      <c r="J275" t="s">
        <v>8219</v>
      </c>
      <c r="K275" s="7">
        <v>5000</v>
      </c>
      <c r="L275" s="7">
        <v>5388.79</v>
      </c>
    </row>
    <row r="276" spans="10:12" x14ac:dyDescent="0.25">
      <c r="J276" t="s">
        <v>8219</v>
      </c>
      <c r="K276" s="7">
        <v>4000</v>
      </c>
      <c r="L276" s="7">
        <v>6240</v>
      </c>
    </row>
    <row r="277" spans="10:12" x14ac:dyDescent="0.25">
      <c r="J277" t="s">
        <v>8219</v>
      </c>
      <c r="K277" s="7">
        <v>20000</v>
      </c>
      <c r="L277" s="7">
        <v>21679</v>
      </c>
    </row>
    <row r="278" spans="10:12" x14ac:dyDescent="0.25">
      <c r="J278" t="s">
        <v>8219</v>
      </c>
      <c r="K278" s="7">
        <v>4000</v>
      </c>
      <c r="L278" s="7">
        <v>5904</v>
      </c>
    </row>
    <row r="279" spans="10:12" x14ac:dyDescent="0.25">
      <c r="J279" t="s">
        <v>8219</v>
      </c>
      <c r="K279" s="7">
        <v>65000</v>
      </c>
      <c r="L279" s="7">
        <v>71748</v>
      </c>
    </row>
    <row r="280" spans="10:12" x14ac:dyDescent="0.25">
      <c r="J280" t="s">
        <v>8219</v>
      </c>
      <c r="K280" s="7">
        <v>27000</v>
      </c>
      <c r="L280" s="7">
        <v>40594</v>
      </c>
    </row>
    <row r="281" spans="10:12" x14ac:dyDescent="0.25">
      <c r="J281" t="s">
        <v>8219</v>
      </c>
      <c r="K281" s="7">
        <v>17000</v>
      </c>
      <c r="L281" s="7">
        <v>26744.11</v>
      </c>
    </row>
    <row r="282" spans="10:12" x14ac:dyDescent="0.25">
      <c r="J282" t="s">
        <v>8219</v>
      </c>
      <c r="K282" s="7">
        <v>75000</v>
      </c>
      <c r="L282" s="7">
        <v>117108</v>
      </c>
    </row>
    <row r="283" spans="10:12" x14ac:dyDescent="0.25">
      <c r="J283" t="s">
        <v>8219</v>
      </c>
      <c r="K283" s="7">
        <v>5500</v>
      </c>
      <c r="L283" s="7">
        <v>6632.32</v>
      </c>
    </row>
    <row r="284" spans="10:12" x14ac:dyDescent="0.25">
      <c r="J284" t="s">
        <v>8219</v>
      </c>
      <c r="K284" s="7">
        <v>45000</v>
      </c>
      <c r="L284" s="7">
        <v>45535</v>
      </c>
    </row>
    <row r="285" spans="10:12" x14ac:dyDescent="0.25">
      <c r="J285" t="s">
        <v>8219</v>
      </c>
      <c r="K285" s="7">
        <v>18000</v>
      </c>
      <c r="L285" s="7">
        <v>20569.05</v>
      </c>
    </row>
    <row r="286" spans="10:12" x14ac:dyDescent="0.25">
      <c r="J286" t="s">
        <v>8219</v>
      </c>
      <c r="K286" s="7">
        <v>40000</v>
      </c>
      <c r="L286" s="7">
        <v>41850.46</v>
      </c>
    </row>
    <row r="287" spans="10:12" x14ac:dyDescent="0.25">
      <c r="J287" t="s">
        <v>8219</v>
      </c>
      <c r="K287" s="7">
        <v>14000</v>
      </c>
      <c r="L287" s="7">
        <v>32035.51</v>
      </c>
    </row>
    <row r="288" spans="10:12" x14ac:dyDescent="0.25">
      <c r="J288" t="s">
        <v>8219</v>
      </c>
      <c r="K288" s="7">
        <v>15000</v>
      </c>
      <c r="L288" s="7">
        <v>16373</v>
      </c>
    </row>
    <row r="289" spans="10:12" x14ac:dyDescent="0.25">
      <c r="J289" t="s">
        <v>8219</v>
      </c>
      <c r="K289" s="7">
        <v>15000</v>
      </c>
      <c r="L289" s="7">
        <v>26445</v>
      </c>
    </row>
    <row r="290" spans="10:12" x14ac:dyDescent="0.25">
      <c r="J290" t="s">
        <v>8219</v>
      </c>
      <c r="K290" s="7">
        <v>50000</v>
      </c>
      <c r="L290" s="7">
        <v>51605.31</v>
      </c>
    </row>
    <row r="291" spans="10:12" x14ac:dyDescent="0.25">
      <c r="J291" t="s">
        <v>8219</v>
      </c>
      <c r="K291" s="7">
        <v>15000</v>
      </c>
      <c r="L291" s="7">
        <v>15723</v>
      </c>
    </row>
    <row r="292" spans="10:12" x14ac:dyDescent="0.25">
      <c r="J292" t="s">
        <v>8219</v>
      </c>
      <c r="K292" s="7">
        <v>4500</v>
      </c>
      <c r="L292" s="7">
        <v>4800.8</v>
      </c>
    </row>
    <row r="293" spans="10:12" x14ac:dyDescent="0.25">
      <c r="J293" t="s">
        <v>8219</v>
      </c>
      <c r="K293" s="7">
        <v>5000</v>
      </c>
      <c r="L293" s="7">
        <v>6001</v>
      </c>
    </row>
    <row r="294" spans="10:12" x14ac:dyDescent="0.25">
      <c r="J294" t="s">
        <v>8219</v>
      </c>
      <c r="K294" s="7">
        <v>75000</v>
      </c>
      <c r="L294" s="7">
        <v>76130.2</v>
      </c>
    </row>
    <row r="295" spans="10:12" x14ac:dyDescent="0.25">
      <c r="J295" t="s">
        <v>8219</v>
      </c>
      <c r="K295" s="7">
        <v>26000</v>
      </c>
      <c r="L295" s="7">
        <v>26360</v>
      </c>
    </row>
    <row r="296" spans="10:12" x14ac:dyDescent="0.25">
      <c r="J296" t="s">
        <v>8219</v>
      </c>
      <c r="K296" s="7">
        <v>5000</v>
      </c>
      <c r="L296" s="7">
        <v>5000</v>
      </c>
    </row>
    <row r="297" spans="10:12" x14ac:dyDescent="0.25">
      <c r="J297" t="s">
        <v>8219</v>
      </c>
      <c r="K297" s="7">
        <v>50000</v>
      </c>
      <c r="L297" s="7">
        <v>66554.559999999998</v>
      </c>
    </row>
    <row r="298" spans="10:12" x14ac:dyDescent="0.25">
      <c r="J298" t="s">
        <v>8219</v>
      </c>
      <c r="K298" s="7">
        <v>25000</v>
      </c>
      <c r="L298" s="7">
        <v>29681.55</v>
      </c>
    </row>
    <row r="299" spans="10:12" x14ac:dyDescent="0.25">
      <c r="J299" t="s">
        <v>8219</v>
      </c>
      <c r="K299" s="7">
        <v>20000</v>
      </c>
      <c r="L299" s="7">
        <v>20128</v>
      </c>
    </row>
    <row r="300" spans="10:12" x14ac:dyDescent="0.25">
      <c r="J300" t="s">
        <v>8219</v>
      </c>
      <c r="K300" s="7">
        <v>126000</v>
      </c>
      <c r="L300" s="7">
        <v>137254.84</v>
      </c>
    </row>
    <row r="301" spans="10:12" x14ac:dyDescent="0.25">
      <c r="J301" t="s">
        <v>8219</v>
      </c>
      <c r="K301" s="7">
        <v>10000</v>
      </c>
      <c r="L301" s="7">
        <v>17895.25</v>
      </c>
    </row>
    <row r="302" spans="10:12" x14ac:dyDescent="0.25">
      <c r="J302" t="s">
        <v>8219</v>
      </c>
      <c r="K302" s="7">
        <v>25000</v>
      </c>
      <c r="L302" s="7">
        <v>25430.66</v>
      </c>
    </row>
    <row r="303" spans="10:12" x14ac:dyDescent="0.25">
      <c r="J303" t="s">
        <v>8219</v>
      </c>
      <c r="K303" s="7">
        <v>13000</v>
      </c>
      <c r="L303" s="7">
        <v>15435.55</v>
      </c>
    </row>
    <row r="304" spans="10:12" x14ac:dyDescent="0.25">
      <c r="J304" t="s">
        <v>8219</v>
      </c>
      <c r="K304" s="7">
        <v>10000</v>
      </c>
      <c r="L304" s="7">
        <v>10046</v>
      </c>
    </row>
    <row r="305" spans="10:12" x14ac:dyDescent="0.25">
      <c r="J305" t="s">
        <v>8219</v>
      </c>
      <c r="K305" s="7">
        <v>3000</v>
      </c>
      <c r="L305" s="7">
        <v>4124</v>
      </c>
    </row>
    <row r="306" spans="10:12" x14ac:dyDescent="0.25">
      <c r="J306" t="s">
        <v>8219</v>
      </c>
      <c r="K306" s="7">
        <v>3400</v>
      </c>
      <c r="L306" s="7">
        <v>7876</v>
      </c>
    </row>
    <row r="307" spans="10:12" x14ac:dyDescent="0.25">
      <c r="J307" t="s">
        <v>8219</v>
      </c>
      <c r="K307" s="7">
        <v>7500</v>
      </c>
      <c r="L307" s="7">
        <v>9775</v>
      </c>
    </row>
    <row r="308" spans="10:12" x14ac:dyDescent="0.25">
      <c r="J308" t="s">
        <v>8219</v>
      </c>
      <c r="K308" s="7">
        <v>1000</v>
      </c>
      <c r="L308" s="7">
        <v>2929</v>
      </c>
    </row>
    <row r="309" spans="10:12" x14ac:dyDescent="0.25">
      <c r="J309" t="s">
        <v>8219</v>
      </c>
      <c r="K309" s="7">
        <v>22000</v>
      </c>
      <c r="L309" s="7">
        <v>24490</v>
      </c>
    </row>
    <row r="310" spans="10:12" x14ac:dyDescent="0.25">
      <c r="J310" t="s">
        <v>8219</v>
      </c>
      <c r="K310" s="7">
        <v>12000</v>
      </c>
      <c r="L310" s="7">
        <v>12668</v>
      </c>
    </row>
    <row r="311" spans="10:12" x14ac:dyDescent="0.25">
      <c r="J311" t="s">
        <v>8219</v>
      </c>
      <c r="K311" s="7">
        <v>18000</v>
      </c>
      <c r="L311" s="7">
        <v>21410</v>
      </c>
    </row>
    <row r="312" spans="10:12" x14ac:dyDescent="0.25">
      <c r="J312" t="s">
        <v>8219</v>
      </c>
      <c r="K312" s="7">
        <v>1000</v>
      </c>
      <c r="L312" s="7">
        <v>1041.29</v>
      </c>
    </row>
    <row r="313" spans="10:12" x14ac:dyDescent="0.25">
      <c r="J313" t="s">
        <v>8219</v>
      </c>
      <c r="K313" s="7">
        <v>20000</v>
      </c>
      <c r="L313" s="7">
        <v>20820.330000000002</v>
      </c>
    </row>
    <row r="314" spans="10:12" x14ac:dyDescent="0.25">
      <c r="J314" t="s">
        <v>8219</v>
      </c>
      <c r="K314" s="7">
        <v>8000</v>
      </c>
      <c r="L314" s="7">
        <v>8950</v>
      </c>
    </row>
    <row r="315" spans="10:12" x14ac:dyDescent="0.25">
      <c r="J315" t="s">
        <v>8219</v>
      </c>
      <c r="K315" s="7">
        <v>17000</v>
      </c>
      <c r="L315" s="7">
        <v>17805</v>
      </c>
    </row>
    <row r="316" spans="10:12" x14ac:dyDescent="0.25">
      <c r="J316" t="s">
        <v>8219</v>
      </c>
      <c r="K316" s="7">
        <v>1000</v>
      </c>
      <c r="L316" s="7">
        <v>3851.5</v>
      </c>
    </row>
    <row r="317" spans="10:12" x14ac:dyDescent="0.25">
      <c r="J317" t="s">
        <v>8219</v>
      </c>
      <c r="K317" s="7">
        <v>25000</v>
      </c>
      <c r="L317" s="7">
        <v>25312</v>
      </c>
    </row>
    <row r="318" spans="10:12" x14ac:dyDescent="0.25">
      <c r="J318" t="s">
        <v>8219</v>
      </c>
      <c r="K318" s="7">
        <v>15000</v>
      </c>
      <c r="L318" s="7">
        <v>17066</v>
      </c>
    </row>
    <row r="319" spans="10:12" x14ac:dyDescent="0.25">
      <c r="J319" t="s">
        <v>8219</v>
      </c>
      <c r="K319" s="7">
        <v>30000</v>
      </c>
      <c r="L319" s="7">
        <v>30241</v>
      </c>
    </row>
    <row r="320" spans="10:12" x14ac:dyDescent="0.25">
      <c r="J320" t="s">
        <v>8219</v>
      </c>
      <c r="K320" s="7">
        <v>5000</v>
      </c>
      <c r="L320" s="7">
        <v>14166</v>
      </c>
    </row>
    <row r="321" spans="10:12" x14ac:dyDescent="0.25">
      <c r="J321" t="s">
        <v>8219</v>
      </c>
      <c r="K321" s="7">
        <v>5000</v>
      </c>
      <c r="L321" s="7">
        <v>5634</v>
      </c>
    </row>
    <row r="322" spans="10:12" x14ac:dyDescent="0.25">
      <c r="J322" t="s">
        <v>8219</v>
      </c>
      <c r="K322" s="7">
        <v>20000</v>
      </c>
      <c r="L322" s="7">
        <v>21316</v>
      </c>
    </row>
    <row r="323" spans="10:12" x14ac:dyDescent="0.25">
      <c r="J323" t="s">
        <v>8219</v>
      </c>
      <c r="K323" s="7">
        <v>35000</v>
      </c>
      <c r="L323" s="7">
        <v>35932</v>
      </c>
    </row>
    <row r="324" spans="10:12" x14ac:dyDescent="0.25">
      <c r="J324" t="s">
        <v>8219</v>
      </c>
      <c r="K324" s="7">
        <v>25000</v>
      </c>
      <c r="L324" s="7">
        <v>26978</v>
      </c>
    </row>
    <row r="325" spans="10:12" x14ac:dyDescent="0.25">
      <c r="J325" t="s">
        <v>8219</v>
      </c>
      <c r="K325" s="7">
        <v>5400</v>
      </c>
      <c r="L325" s="7">
        <v>6646</v>
      </c>
    </row>
    <row r="326" spans="10:12" x14ac:dyDescent="0.25">
      <c r="J326" t="s">
        <v>8219</v>
      </c>
      <c r="K326" s="7">
        <v>8500</v>
      </c>
      <c r="L326" s="7">
        <v>8636</v>
      </c>
    </row>
    <row r="327" spans="10:12" x14ac:dyDescent="0.25">
      <c r="J327" t="s">
        <v>8219</v>
      </c>
      <c r="K327" s="7">
        <v>50000</v>
      </c>
      <c r="L327" s="7">
        <v>52198</v>
      </c>
    </row>
    <row r="328" spans="10:12" x14ac:dyDescent="0.25">
      <c r="J328" t="s">
        <v>8219</v>
      </c>
      <c r="K328" s="7">
        <v>150000</v>
      </c>
      <c r="L328" s="7">
        <v>169394.6</v>
      </c>
    </row>
    <row r="329" spans="10:12" x14ac:dyDescent="0.25">
      <c r="J329" t="s">
        <v>8219</v>
      </c>
      <c r="K329" s="7">
        <v>4000</v>
      </c>
      <c r="L329" s="7">
        <v>5456</v>
      </c>
    </row>
    <row r="330" spans="10:12" x14ac:dyDescent="0.25">
      <c r="J330" t="s">
        <v>8219</v>
      </c>
      <c r="K330" s="7">
        <v>75000</v>
      </c>
      <c r="L330" s="7">
        <v>77710.8</v>
      </c>
    </row>
    <row r="331" spans="10:12" x14ac:dyDescent="0.25">
      <c r="J331" t="s">
        <v>8219</v>
      </c>
      <c r="K331" s="7">
        <v>10000</v>
      </c>
      <c r="L331" s="7">
        <v>10550</v>
      </c>
    </row>
    <row r="332" spans="10:12" x14ac:dyDescent="0.25">
      <c r="J332" t="s">
        <v>8219</v>
      </c>
      <c r="K332" s="7">
        <v>35000</v>
      </c>
      <c r="L332" s="7">
        <v>35640</v>
      </c>
    </row>
    <row r="333" spans="10:12" x14ac:dyDescent="0.25">
      <c r="J333" t="s">
        <v>8219</v>
      </c>
      <c r="K333" s="7">
        <v>40000</v>
      </c>
      <c r="L333" s="7">
        <v>42642</v>
      </c>
    </row>
    <row r="334" spans="10:12" x14ac:dyDescent="0.25">
      <c r="J334" t="s">
        <v>8219</v>
      </c>
      <c r="K334" s="7">
        <v>100000</v>
      </c>
      <c r="L334" s="7">
        <v>113015</v>
      </c>
    </row>
    <row r="335" spans="10:12" x14ac:dyDescent="0.25">
      <c r="J335" t="s">
        <v>8219</v>
      </c>
      <c r="K335" s="7">
        <v>40000</v>
      </c>
      <c r="L335" s="7">
        <v>50091</v>
      </c>
    </row>
    <row r="336" spans="10:12" x14ac:dyDescent="0.25">
      <c r="J336" t="s">
        <v>8219</v>
      </c>
      <c r="K336" s="7">
        <v>10000</v>
      </c>
      <c r="L336" s="7">
        <v>10119</v>
      </c>
    </row>
    <row r="337" spans="10:12" x14ac:dyDescent="0.25">
      <c r="J337" t="s">
        <v>8219</v>
      </c>
      <c r="K337" s="7">
        <v>8500</v>
      </c>
      <c r="L337" s="7">
        <v>8735</v>
      </c>
    </row>
    <row r="338" spans="10:12" x14ac:dyDescent="0.25">
      <c r="J338" t="s">
        <v>8219</v>
      </c>
      <c r="K338" s="7">
        <v>25000</v>
      </c>
      <c r="L338" s="7">
        <v>29209.78</v>
      </c>
    </row>
    <row r="339" spans="10:12" x14ac:dyDescent="0.25">
      <c r="J339" t="s">
        <v>8219</v>
      </c>
      <c r="K339" s="7">
        <v>3000</v>
      </c>
      <c r="L339" s="7">
        <v>3035.05</v>
      </c>
    </row>
    <row r="340" spans="10:12" x14ac:dyDescent="0.25">
      <c r="J340" t="s">
        <v>8219</v>
      </c>
      <c r="K340" s="7">
        <v>15000</v>
      </c>
      <c r="L340" s="7">
        <v>16520.04</v>
      </c>
    </row>
    <row r="341" spans="10:12" x14ac:dyDescent="0.25">
      <c r="J341" t="s">
        <v>8219</v>
      </c>
      <c r="K341" s="7">
        <v>6000</v>
      </c>
      <c r="L341" s="7">
        <v>6485</v>
      </c>
    </row>
    <row r="342" spans="10:12" x14ac:dyDescent="0.25">
      <c r="J342" t="s">
        <v>8219</v>
      </c>
      <c r="K342" s="7">
        <v>35000</v>
      </c>
      <c r="L342" s="7">
        <v>43758</v>
      </c>
    </row>
    <row r="343" spans="10:12" x14ac:dyDescent="0.25">
      <c r="J343" t="s">
        <v>8219</v>
      </c>
      <c r="K343" s="7">
        <v>3500</v>
      </c>
      <c r="L343" s="7">
        <v>3735</v>
      </c>
    </row>
    <row r="344" spans="10:12" x14ac:dyDescent="0.25">
      <c r="J344" t="s">
        <v>8219</v>
      </c>
      <c r="K344" s="7">
        <v>55000</v>
      </c>
      <c r="L344" s="7">
        <v>55201.52</v>
      </c>
    </row>
    <row r="345" spans="10:12" x14ac:dyDescent="0.25">
      <c r="J345" t="s">
        <v>8219</v>
      </c>
      <c r="K345" s="7">
        <v>30000</v>
      </c>
      <c r="L345" s="7">
        <v>30608.59</v>
      </c>
    </row>
    <row r="346" spans="10:12" x14ac:dyDescent="0.25">
      <c r="J346" t="s">
        <v>8219</v>
      </c>
      <c r="K346" s="7">
        <v>33500</v>
      </c>
      <c r="L346" s="7">
        <v>34198</v>
      </c>
    </row>
    <row r="347" spans="10:12" x14ac:dyDescent="0.25">
      <c r="J347" t="s">
        <v>8219</v>
      </c>
      <c r="K347" s="7">
        <v>14500</v>
      </c>
      <c r="L347" s="7">
        <v>17875</v>
      </c>
    </row>
    <row r="348" spans="10:12" x14ac:dyDescent="0.25">
      <c r="J348" t="s">
        <v>8219</v>
      </c>
      <c r="K348" s="7">
        <v>10000</v>
      </c>
      <c r="L348" s="7">
        <v>17028.88</v>
      </c>
    </row>
    <row r="349" spans="10:12" x14ac:dyDescent="0.25">
      <c r="J349" t="s">
        <v>8219</v>
      </c>
      <c r="K349" s="7">
        <v>40000</v>
      </c>
      <c r="L349" s="7">
        <v>44636.2</v>
      </c>
    </row>
    <row r="350" spans="10:12" x14ac:dyDescent="0.25">
      <c r="J350" t="s">
        <v>8219</v>
      </c>
      <c r="K350" s="7">
        <v>10000</v>
      </c>
      <c r="L350" s="7">
        <v>10300</v>
      </c>
    </row>
    <row r="351" spans="10:12" x14ac:dyDescent="0.25">
      <c r="J351" t="s">
        <v>8219</v>
      </c>
      <c r="K351" s="7">
        <v>11260</v>
      </c>
      <c r="L351" s="7">
        <v>12007.18</v>
      </c>
    </row>
    <row r="352" spans="10:12" x14ac:dyDescent="0.25">
      <c r="J352" t="s">
        <v>8219</v>
      </c>
      <c r="K352" s="7">
        <v>25000</v>
      </c>
      <c r="L352" s="7">
        <v>28690</v>
      </c>
    </row>
    <row r="353" spans="10:12" x14ac:dyDescent="0.25">
      <c r="J353" t="s">
        <v>8219</v>
      </c>
      <c r="K353" s="7">
        <v>34000</v>
      </c>
      <c r="L353" s="7">
        <v>43296</v>
      </c>
    </row>
    <row r="354" spans="10:12" x14ac:dyDescent="0.25">
      <c r="J354" t="s">
        <v>8219</v>
      </c>
      <c r="K354" s="7">
        <v>10000</v>
      </c>
      <c r="L354" s="7">
        <v>11656</v>
      </c>
    </row>
    <row r="355" spans="10:12" x14ac:dyDescent="0.25">
      <c r="J355" t="s">
        <v>8219</v>
      </c>
      <c r="K355" s="7">
        <v>58425</v>
      </c>
      <c r="L355" s="7">
        <v>63460.18</v>
      </c>
    </row>
    <row r="356" spans="10:12" x14ac:dyDescent="0.25">
      <c r="J356" t="s">
        <v>8219</v>
      </c>
      <c r="K356" s="7">
        <v>3500</v>
      </c>
      <c r="L356" s="7">
        <v>3638</v>
      </c>
    </row>
    <row r="357" spans="10:12" x14ac:dyDescent="0.25">
      <c r="J357" t="s">
        <v>8219</v>
      </c>
      <c r="K357" s="7">
        <v>35000</v>
      </c>
      <c r="L357" s="7">
        <v>40690</v>
      </c>
    </row>
    <row r="358" spans="10:12" x14ac:dyDescent="0.25">
      <c r="J358" t="s">
        <v>8219</v>
      </c>
      <c r="K358" s="7">
        <v>7500</v>
      </c>
      <c r="L358" s="7">
        <v>7701.93</v>
      </c>
    </row>
    <row r="359" spans="10:12" x14ac:dyDescent="0.25">
      <c r="J359" t="s">
        <v>8219</v>
      </c>
      <c r="K359" s="7">
        <v>15000</v>
      </c>
      <c r="L359" s="7">
        <v>26100</v>
      </c>
    </row>
    <row r="360" spans="10:12" x14ac:dyDescent="0.25">
      <c r="J360" t="s">
        <v>8219</v>
      </c>
      <c r="K360" s="7">
        <v>50000</v>
      </c>
      <c r="L360" s="7">
        <v>51544</v>
      </c>
    </row>
    <row r="361" spans="10:12" x14ac:dyDescent="0.25">
      <c r="J361" t="s">
        <v>8219</v>
      </c>
      <c r="K361" s="7">
        <v>24200</v>
      </c>
      <c r="L361" s="7">
        <v>25375</v>
      </c>
    </row>
    <row r="362" spans="10:12" x14ac:dyDescent="0.25">
      <c r="J362" t="s">
        <v>8219</v>
      </c>
      <c r="K362" s="7">
        <v>12000</v>
      </c>
      <c r="L362" s="7">
        <v>12165</v>
      </c>
    </row>
    <row r="363" spans="10:12" x14ac:dyDescent="0.25">
      <c r="J363" t="s">
        <v>8219</v>
      </c>
      <c r="K363" s="7">
        <v>35000</v>
      </c>
      <c r="L363" s="7">
        <v>38876.949999999997</v>
      </c>
    </row>
    <row r="364" spans="10:12" x14ac:dyDescent="0.25">
      <c r="J364" t="s">
        <v>8219</v>
      </c>
      <c r="K364" s="7">
        <v>9665</v>
      </c>
      <c r="L364" s="7">
        <v>12000</v>
      </c>
    </row>
    <row r="365" spans="10:12" x14ac:dyDescent="0.25">
      <c r="J365" t="s">
        <v>8219</v>
      </c>
      <c r="K365" s="7">
        <v>8925</v>
      </c>
      <c r="L365" s="7">
        <v>9044</v>
      </c>
    </row>
    <row r="366" spans="10:12" x14ac:dyDescent="0.25">
      <c r="J366" t="s">
        <v>8219</v>
      </c>
      <c r="K366" s="7">
        <v>7000</v>
      </c>
      <c r="L366" s="7">
        <v>7711.3</v>
      </c>
    </row>
    <row r="367" spans="10:12" x14ac:dyDescent="0.25">
      <c r="J367" t="s">
        <v>8219</v>
      </c>
      <c r="K367" s="7">
        <v>15000</v>
      </c>
      <c r="L367" s="7">
        <v>15596</v>
      </c>
    </row>
    <row r="368" spans="10:12" x14ac:dyDescent="0.25">
      <c r="J368" t="s">
        <v>8219</v>
      </c>
      <c r="K368" s="7">
        <v>38000</v>
      </c>
      <c r="L368" s="7">
        <v>38500</v>
      </c>
    </row>
    <row r="369" spans="10:12" x14ac:dyDescent="0.25">
      <c r="J369" t="s">
        <v>8219</v>
      </c>
      <c r="K369" s="7">
        <v>10000</v>
      </c>
      <c r="L369" s="7">
        <v>10335.01</v>
      </c>
    </row>
    <row r="370" spans="10:12" x14ac:dyDescent="0.25">
      <c r="J370" t="s">
        <v>8219</v>
      </c>
      <c r="K370" s="7">
        <v>12500</v>
      </c>
      <c r="L370" s="7">
        <v>13014</v>
      </c>
    </row>
    <row r="371" spans="10:12" x14ac:dyDescent="0.25">
      <c r="J371" t="s">
        <v>8219</v>
      </c>
      <c r="K371" s="7">
        <v>6500</v>
      </c>
      <c r="L371" s="7">
        <v>7160.12</v>
      </c>
    </row>
    <row r="372" spans="10:12" x14ac:dyDescent="0.25">
      <c r="J372" t="s">
        <v>8219</v>
      </c>
      <c r="K372" s="7">
        <v>25000</v>
      </c>
      <c r="L372" s="7">
        <v>30505</v>
      </c>
    </row>
    <row r="373" spans="10:12" x14ac:dyDescent="0.25">
      <c r="J373" t="s">
        <v>8219</v>
      </c>
      <c r="K373" s="7">
        <v>150000</v>
      </c>
      <c r="L373" s="7">
        <v>171253</v>
      </c>
    </row>
    <row r="374" spans="10:12" x14ac:dyDescent="0.25">
      <c r="J374" t="s">
        <v>8219</v>
      </c>
      <c r="K374" s="7">
        <v>300</v>
      </c>
      <c r="L374" s="7">
        <v>376</v>
      </c>
    </row>
    <row r="375" spans="10:12" x14ac:dyDescent="0.25">
      <c r="J375" t="s">
        <v>8219</v>
      </c>
      <c r="K375" s="7">
        <v>7500</v>
      </c>
      <c r="L375" s="7">
        <v>8000</v>
      </c>
    </row>
    <row r="376" spans="10:12" x14ac:dyDescent="0.25">
      <c r="J376" t="s">
        <v>8219</v>
      </c>
      <c r="K376" s="7">
        <v>6000</v>
      </c>
      <c r="L376" s="7">
        <v>7839</v>
      </c>
    </row>
    <row r="377" spans="10:12" x14ac:dyDescent="0.25">
      <c r="J377" t="s">
        <v>8219</v>
      </c>
      <c r="K377" s="7">
        <v>500</v>
      </c>
      <c r="L377" s="7">
        <v>600</v>
      </c>
    </row>
    <row r="378" spans="10:12" x14ac:dyDescent="0.25">
      <c r="J378" t="s">
        <v>8219</v>
      </c>
      <c r="K378" s="7">
        <v>2450</v>
      </c>
      <c r="L378" s="7">
        <v>2596</v>
      </c>
    </row>
    <row r="379" spans="10:12" x14ac:dyDescent="0.25">
      <c r="J379" t="s">
        <v>8219</v>
      </c>
      <c r="K379" s="7">
        <v>12000</v>
      </c>
      <c r="L379" s="7">
        <v>13728</v>
      </c>
    </row>
    <row r="380" spans="10:12" x14ac:dyDescent="0.25">
      <c r="J380" t="s">
        <v>8219</v>
      </c>
      <c r="K380" s="7">
        <v>3000</v>
      </c>
      <c r="L380" s="7">
        <v>3353</v>
      </c>
    </row>
    <row r="381" spans="10:12" x14ac:dyDescent="0.25">
      <c r="J381" t="s">
        <v>8219</v>
      </c>
      <c r="K381" s="7">
        <v>15000</v>
      </c>
      <c r="L381" s="7">
        <v>17412</v>
      </c>
    </row>
    <row r="382" spans="10:12" x14ac:dyDescent="0.25">
      <c r="J382" t="s">
        <v>8219</v>
      </c>
      <c r="K382" s="7">
        <v>4000</v>
      </c>
      <c r="L382" s="7">
        <v>5660</v>
      </c>
    </row>
    <row r="383" spans="10:12" x14ac:dyDescent="0.25">
      <c r="J383" t="s">
        <v>8219</v>
      </c>
      <c r="K383" s="7">
        <v>25000</v>
      </c>
      <c r="L383" s="7">
        <v>26182.5</v>
      </c>
    </row>
    <row r="384" spans="10:12" x14ac:dyDescent="0.25">
      <c r="J384" t="s">
        <v>8219</v>
      </c>
      <c r="K384" s="7">
        <v>600</v>
      </c>
      <c r="L384" s="7">
        <v>1535</v>
      </c>
    </row>
    <row r="385" spans="10:12" x14ac:dyDescent="0.25">
      <c r="J385" t="s">
        <v>8219</v>
      </c>
      <c r="K385" s="7">
        <v>999</v>
      </c>
      <c r="L385" s="7">
        <v>2065</v>
      </c>
    </row>
    <row r="386" spans="10:12" x14ac:dyDescent="0.25">
      <c r="J386" t="s">
        <v>8219</v>
      </c>
      <c r="K386" s="7">
        <v>20000</v>
      </c>
      <c r="L386" s="7">
        <v>22421</v>
      </c>
    </row>
    <row r="387" spans="10:12" x14ac:dyDescent="0.25">
      <c r="J387" t="s">
        <v>8219</v>
      </c>
      <c r="K387" s="7">
        <v>25000</v>
      </c>
      <c r="L387" s="7">
        <v>26495.5</v>
      </c>
    </row>
    <row r="388" spans="10:12" x14ac:dyDescent="0.25">
      <c r="J388" t="s">
        <v>8219</v>
      </c>
      <c r="K388" s="7">
        <v>600</v>
      </c>
      <c r="L388" s="7">
        <v>601</v>
      </c>
    </row>
    <row r="389" spans="10:12" x14ac:dyDescent="0.25">
      <c r="J389" t="s">
        <v>8219</v>
      </c>
      <c r="K389" s="7">
        <v>38000</v>
      </c>
      <c r="L389" s="7">
        <v>81316</v>
      </c>
    </row>
    <row r="390" spans="10:12" x14ac:dyDescent="0.25">
      <c r="J390" t="s">
        <v>8219</v>
      </c>
      <c r="K390" s="7">
        <v>5000</v>
      </c>
      <c r="L390" s="7">
        <v>6308</v>
      </c>
    </row>
    <row r="391" spans="10:12" x14ac:dyDescent="0.25">
      <c r="J391" t="s">
        <v>8219</v>
      </c>
      <c r="K391" s="7">
        <v>68000</v>
      </c>
      <c r="L391" s="7">
        <v>123444.12</v>
      </c>
    </row>
    <row r="392" spans="10:12" x14ac:dyDescent="0.25">
      <c r="J392" t="s">
        <v>8219</v>
      </c>
      <c r="K392" s="7">
        <v>1000</v>
      </c>
      <c r="L392" s="7">
        <v>1000</v>
      </c>
    </row>
    <row r="393" spans="10:12" x14ac:dyDescent="0.25">
      <c r="J393" t="s">
        <v>8219</v>
      </c>
      <c r="K393" s="7">
        <v>20000</v>
      </c>
      <c r="L393" s="7">
        <v>20122</v>
      </c>
    </row>
    <row r="394" spans="10:12" x14ac:dyDescent="0.25">
      <c r="J394" t="s">
        <v>8219</v>
      </c>
      <c r="K394" s="7">
        <v>18500</v>
      </c>
      <c r="L394" s="7">
        <v>18667</v>
      </c>
    </row>
    <row r="395" spans="10:12" x14ac:dyDescent="0.25">
      <c r="J395" t="s">
        <v>8219</v>
      </c>
      <c r="K395" s="7">
        <v>50000</v>
      </c>
      <c r="L395" s="7">
        <v>55223</v>
      </c>
    </row>
    <row r="396" spans="10:12" x14ac:dyDescent="0.25">
      <c r="J396" t="s">
        <v>8219</v>
      </c>
      <c r="K396" s="7">
        <v>4700</v>
      </c>
      <c r="L396" s="7">
        <v>5259</v>
      </c>
    </row>
    <row r="397" spans="10:12" x14ac:dyDescent="0.25">
      <c r="J397" t="s">
        <v>8219</v>
      </c>
      <c r="K397" s="7">
        <v>10000</v>
      </c>
      <c r="L397" s="7">
        <v>10804.45</v>
      </c>
    </row>
    <row r="398" spans="10:12" x14ac:dyDescent="0.25">
      <c r="J398" t="s">
        <v>8219</v>
      </c>
      <c r="K398" s="7">
        <v>15000</v>
      </c>
      <c r="L398" s="7">
        <v>16000</v>
      </c>
    </row>
    <row r="399" spans="10:12" x14ac:dyDescent="0.25">
      <c r="J399" t="s">
        <v>8219</v>
      </c>
      <c r="K399" s="7">
        <v>12444</v>
      </c>
      <c r="L399" s="7">
        <v>12929.35</v>
      </c>
    </row>
    <row r="400" spans="10:12" x14ac:dyDescent="0.25">
      <c r="J400" t="s">
        <v>8219</v>
      </c>
      <c r="K400" s="7">
        <v>7500</v>
      </c>
      <c r="L400" s="7">
        <v>9387</v>
      </c>
    </row>
    <row r="401" spans="10:12" x14ac:dyDescent="0.25">
      <c r="J401" t="s">
        <v>8219</v>
      </c>
      <c r="K401" s="7">
        <v>20000</v>
      </c>
      <c r="L401" s="7">
        <v>21361</v>
      </c>
    </row>
    <row r="402" spans="10:12" x14ac:dyDescent="0.25">
      <c r="J402" t="s">
        <v>8219</v>
      </c>
      <c r="K402" s="7">
        <v>10000</v>
      </c>
      <c r="L402" s="7">
        <v>11230.25</v>
      </c>
    </row>
    <row r="403" spans="10:12" x14ac:dyDescent="0.25">
      <c r="J403" t="s">
        <v>8219</v>
      </c>
      <c r="K403" s="7">
        <v>50000</v>
      </c>
      <c r="L403" s="7">
        <v>51906</v>
      </c>
    </row>
    <row r="404" spans="10:12" x14ac:dyDescent="0.25">
      <c r="J404" t="s">
        <v>8219</v>
      </c>
      <c r="K404" s="7">
        <v>2000</v>
      </c>
      <c r="L404" s="7">
        <v>2833</v>
      </c>
    </row>
    <row r="405" spans="10:12" x14ac:dyDescent="0.25">
      <c r="J405" t="s">
        <v>8219</v>
      </c>
      <c r="K405" s="7">
        <v>5000</v>
      </c>
      <c r="L405" s="7">
        <v>5263</v>
      </c>
    </row>
    <row r="406" spans="10:12" x14ac:dyDescent="0.25">
      <c r="J406" t="s">
        <v>8219</v>
      </c>
      <c r="K406" s="7">
        <v>35000</v>
      </c>
      <c r="L406" s="7">
        <v>36082</v>
      </c>
    </row>
    <row r="407" spans="10:12" x14ac:dyDescent="0.25">
      <c r="J407" t="s">
        <v>8219</v>
      </c>
      <c r="K407" s="7">
        <v>2820</v>
      </c>
      <c r="L407" s="7">
        <v>3036</v>
      </c>
    </row>
    <row r="408" spans="10:12" x14ac:dyDescent="0.25">
      <c r="J408" t="s">
        <v>8219</v>
      </c>
      <c r="K408" s="7">
        <v>2800</v>
      </c>
      <c r="L408" s="7">
        <v>3015.73</v>
      </c>
    </row>
    <row r="409" spans="10:12" x14ac:dyDescent="0.25">
      <c r="J409" t="s">
        <v>8219</v>
      </c>
      <c r="K409" s="7">
        <v>2000</v>
      </c>
      <c r="L409" s="7">
        <v>2031</v>
      </c>
    </row>
    <row r="410" spans="10:12" x14ac:dyDescent="0.25">
      <c r="J410" t="s">
        <v>8219</v>
      </c>
      <c r="K410" s="7">
        <v>6000</v>
      </c>
      <c r="L410" s="7">
        <v>6086.26</v>
      </c>
    </row>
    <row r="411" spans="10:12" x14ac:dyDescent="0.25">
      <c r="J411" t="s">
        <v>8219</v>
      </c>
      <c r="K411" s="7">
        <v>500</v>
      </c>
      <c r="L411" s="7">
        <v>684</v>
      </c>
    </row>
    <row r="412" spans="10:12" x14ac:dyDescent="0.25">
      <c r="J412" t="s">
        <v>8219</v>
      </c>
      <c r="K412" s="7">
        <v>1000</v>
      </c>
      <c r="L412" s="7">
        <v>1283</v>
      </c>
    </row>
    <row r="413" spans="10:12" x14ac:dyDescent="0.25">
      <c r="J413" t="s">
        <v>8219</v>
      </c>
      <c r="K413" s="7">
        <v>30000</v>
      </c>
      <c r="L413" s="7">
        <v>30315</v>
      </c>
    </row>
    <row r="414" spans="10:12" x14ac:dyDescent="0.25">
      <c r="J414" t="s">
        <v>8219</v>
      </c>
      <c r="K414" s="7">
        <v>2500</v>
      </c>
      <c r="L414" s="7">
        <v>3171</v>
      </c>
    </row>
    <row r="415" spans="10:12" x14ac:dyDescent="0.25">
      <c r="J415" t="s">
        <v>8219</v>
      </c>
      <c r="K415" s="7">
        <v>12800</v>
      </c>
      <c r="L415" s="7">
        <v>13451</v>
      </c>
    </row>
    <row r="416" spans="10:12" x14ac:dyDescent="0.25">
      <c r="J416" t="s">
        <v>8219</v>
      </c>
      <c r="K416" s="7">
        <v>18500</v>
      </c>
      <c r="L416" s="7">
        <v>19028</v>
      </c>
    </row>
    <row r="417" spans="10:12" x14ac:dyDescent="0.25">
      <c r="J417" t="s">
        <v>8219</v>
      </c>
      <c r="K417" s="7">
        <v>1400</v>
      </c>
      <c r="L417" s="7">
        <v>1430.06</v>
      </c>
    </row>
    <row r="418" spans="10:12" x14ac:dyDescent="0.25">
      <c r="J418" t="s">
        <v>8219</v>
      </c>
      <c r="K418" s="7">
        <v>1000</v>
      </c>
      <c r="L418" s="7">
        <v>1202.17</v>
      </c>
    </row>
    <row r="419" spans="10:12" x14ac:dyDescent="0.25">
      <c r="J419" t="s">
        <v>8219</v>
      </c>
      <c r="K419" s="7">
        <v>10500</v>
      </c>
      <c r="L419" s="7">
        <v>10526</v>
      </c>
    </row>
    <row r="420" spans="10:12" x14ac:dyDescent="0.25">
      <c r="J420" t="s">
        <v>8219</v>
      </c>
      <c r="K420" s="7">
        <v>22400</v>
      </c>
      <c r="L420" s="7">
        <v>22542</v>
      </c>
    </row>
    <row r="421" spans="10:12" x14ac:dyDescent="0.25">
      <c r="J421" t="s">
        <v>8219</v>
      </c>
      <c r="K421" s="7">
        <v>8000</v>
      </c>
      <c r="L421" s="7">
        <v>8035</v>
      </c>
    </row>
    <row r="422" spans="10:12" x14ac:dyDescent="0.25">
      <c r="J422" t="s">
        <v>8221</v>
      </c>
      <c r="K422" s="7">
        <v>3300</v>
      </c>
      <c r="L422" s="7">
        <v>14.5</v>
      </c>
    </row>
    <row r="423" spans="10:12" x14ac:dyDescent="0.25">
      <c r="J423" t="s">
        <v>8221</v>
      </c>
      <c r="K423" s="7">
        <v>15000</v>
      </c>
      <c r="L423" s="7">
        <v>301</v>
      </c>
    </row>
    <row r="424" spans="10:12" x14ac:dyDescent="0.25">
      <c r="J424" t="s">
        <v>8221</v>
      </c>
      <c r="K424" s="7">
        <v>40000</v>
      </c>
      <c r="L424" s="7">
        <v>430</v>
      </c>
    </row>
    <row r="425" spans="10:12" x14ac:dyDescent="0.25">
      <c r="J425" t="s">
        <v>8221</v>
      </c>
      <c r="K425" s="7">
        <v>20000</v>
      </c>
      <c r="L425" s="7">
        <v>153</v>
      </c>
    </row>
    <row r="426" spans="10:12" x14ac:dyDescent="0.25">
      <c r="J426" t="s">
        <v>8221</v>
      </c>
      <c r="K426" s="7">
        <v>3000</v>
      </c>
      <c r="L426" s="7">
        <v>203.9</v>
      </c>
    </row>
    <row r="427" spans="10:12" x14ac:dyDescent="0.25">
      <c r="J427" t="s">
        <v>8221</v>
      </c>
      <c r="K427" s="7">
        <v>50000</v>
      </c>
      <c r="L427" s="7">
        <v>6</v>
      </c>
    </row>
    <row r="428" spans="10:12" x14ac:dyDescent="0.25">
      <c r="J428" t="s">
        <v>8221</v>
      </c>
      <c r="K428" s="7">
        <v>10000</v>
      </c>
      <c r="L428" s="7">
        <v>133</v>
      </c>
    </row>
    <row r="429" spans="10:12" x14ac:dyDescent="0.25">
      <c r="J429" t="s">
        <v>8221</v>
      </c>
      <c r="K429" s="7">
        <v>6500</v>
      </c>
      <c r="L429" s="7">
        <v>0</v>
      </c>
    </row>
    <row r="430" spans="10:12" x14ac:dyDescent="0.25">
      <c r="J430" t="s">
        <v>8221</v>
      </c>
      <c r="K430" s="7">
        <v>12000</v>
      </c>
      <c r="L430" s="7">
        <v>676</v>
      </c>
    </row>
    <row r="431" spans="10:12" x14ac:dyDescent="0.25">
      <c r="J431" t="s">
        <v>8221</v>
      </c>
      <c r="K431" s="7">
        <v>5000</v>
      </c>
      <c r="L431" s="7">
        <v>0</v>
      </c>
    </row>
    <row r="432" spans="10:12" x14ac:dyDescent="0.25">
      <c r="J432" t="s">
        <v>8221</v>
      </c>
      <c r="K432" s="7">
        <v>1000</v>
      </c>
      <c r="L432" s="7">
        <v>24</v>
      </c>
    </row>
    <row r="433" spans="10:12" x14ac:dyDescent="0.25">
      <c r="J433" t="s">
        <v>8221</v>
      </c>
      <c r="K433" s="7">
        <v>3000</v>
      </c>
      <c r="L433" s="7">
        <v>415</v>
      </c>
    </row>
    <row r="434" spans="10:12" x14ac:dyDescent="0.25">
      <c r="J434" t="s">
        <v>8221</v>
      </c>
      <c r="K434" s="7">
        <v>6000</v>
      </c>
      <c r="L434" s="7">
        <v>570</v>
      </c>
    </row>
    <row r="435" spans="10:12" x14ac:dyDescent="0.25">
      <c r="J435" t="s">
        <v>8221</v>
      </c>
      <c r="K435" s="7">
        <v>3000</v>
      </c>
      <c r="L435" s="7">
        <v>0</v>
      </c>
    </row>
    <row r="436" spans="10:12" x14ac:dyDescent="0.25">
      <c r="J436" t="s">
        <v>8221</v>
      </c>
      <c r="K436" s="7">
        <v>2500</v>
      </c>
      <c r="L436" s="7">
        <v>125</v>
      </c>
    </row>
    <row r="437" spans="10:12" x14ac:dyDescent="0.25">
      <c r="J437" t="s">
        <v>8221</v>
      </c>
      <c r="K437" s="7">
        <v>110000</v>
      </c>
      <c r="L437" s="7">
        <v>3</v>
      </c>
    </row>
    <row r="438" spans="10:12" x14ac:dyDescent="0.25">
      <c r="J438" t="s">
        <v>8221</v>
      </c>
      <c r="K438" s="7">
        <v>1000</v>
      </c>
      <c r="L438" s="7">
        <v>0</v>
      </c>
    </row>
    <row r="439" spans="10:12" x14ac:dyDescent="0.25">
      <c r="J439" t="s">
        <v>8221</v>
      </c>
      <c r="K439" s="7">
        <v>7000</v>
      </c>
      <c r="L439" s="7">
        <v>0</v>
      </c>
    </row>
    <row r="440" spans="10:12" x14ac:dyDescent="0.25">
      <c r="J440" t="s">
        <v>8221</v>
      </c>
      <c r="K440" s="7">
        <v>20000</v>
      </c>
      <c r="L440" s="7">
        <v>1876</v>
      </c>
    </row>
    <row r="441" spans="10:12" x14ac:dyDescent="0.25">
      <c r="J441" t="s">
        <v>8221</v>
      </c>
      <c r="K441" s="7">
        <v>450</v>
      </c>
      <c r="L441" s="7">
        <v>0</v>
      </c>
    </row>
    <row r="442" spans="10:12" x14ac:dyDescent="0.25">
      <c r="J442" t="s">
        <v>8221</v>
      </c>
      <c r="K442" s="7">
        <v>5000</v>
      </c>
      <c r="L442" s="7">
        <v>5</v>
      </c>
    </row>
    <row r="443" spans="10:12" x14ac:dyDescent="0.25">
      <c r="J443" t="s">
        <v>8221</v>
      </c>
      <c r="K443" s="7">
        <v>400</v>
      </c>
      <c r="L443" s="7">
        <v>0</v>
      </c>
    </row>
    <row r="444" spans="10:12" x14ac:dyDescent="0.25">
      <c r="J444" t="s">
        <v>8221</v>
      </c>
      <c r="K444" s="7">
        <v>17000</v>
      </c>
      <c r="L444" s="7">
        <v>6691</v>
      </c>
    </row>
    <row r="445" spans="10:12" x14ac:dyDescent="0.25">
      <c r="J445" t="s">
        <v>8221</v>
      </c>
      <c r="K445" s="7">
        <v>10000</v>
      </c>
      <c r="L445" s="7">
        <v>10</v>
      </c>
    </row>
    <row r="446" spans="10:12" x14ac:dyDescent="0.25">
      <c r="J446" t="s">
        <v>8221</v>
      </c>
      <c r="K446" s="7">
        <v>1000</v>
      </c>
      <c r="L446" s="7">
        <v>50</v>
      </c>
    </row>
    <row r="447" spans="10:12" x14ac:dyDescent="0.25">
      <c r="J447" t="s">
        <v>8221</v>
      </c>
      <c r="K447" s="7">
        <v>60000</v>
      </c>
      <c r="L447" s="7">
        <v>2</v>
      </c>
    </row>
    <row r="448" spans="10:12" x14ac:dyDescent="0.25">
      <c r="J448" t="s">
        <v>8221</v>
      </c>
      <c r="K448" s="7">
        <v>10500</v>
      </c>
      <c r="L448" s="7">
        <v>766</v>
      </c>
    </row>
    <row r="449" spans="10:12" x14ac:dyDescent="0.25">
      <c r="J449" t="s">
        <v>8221</v>
      </c>
      <c r="K449" s="7">
        <v>30000</v>
      </c>
      <c r="L449" s="7">
        <v>5</v>
      </c>
    </row>
    <row r="450" spans="10:12" x14ac:dyDescent="0.25">
      <c r="J450" t="s">
        <v>8221</v>
      </c>
      <c r="K450" s="7">
        <v>2500</v>
      </c>
      <c r="L450" s="7">
        <v>82.01</v>
      </c>
    </row>
    <row r="451" spans="10:12" x14ac:dyDescent="0.25">
      <c r="J451" t="s">
        <v>8221</v>
      </c>
      <c r="K451" s="7">
        <v>2000</v>
      </c>
      <c r="L451" s="7">
        <v>45</v>
      </c>
    </row>
    <row r="452" spans="10:12" x14ac:dyDescent="0.25">
      <c r="J452" t="s">
        <v>8221</v>
      </c>
      <c r="K452" s="7">
        <v>50000</v>
      </c>
      <c r="L452" s="7">
        <v>396</v>
      </c>
    </row>
    <row r="453" spans="10:12" x14ac:dyDescent="0.25">
      <c r="J453" t="s">
        <v>8221</v>
      </c>
      <c r="K453" s="7">
        <v>20000</v>
      </c>
      <c r="L453" s="7">
        <v>0</v>
      </c>
    </row>
    <row r="454" spans="10:12" x14ac:dyDescent="0.25">
      <c r="J454" t="s">
        <v>8221</v>
      </c>
      <c r="K454" s="7">
        <v>750</v>
      </c>
      <c r="L454" s="7">
        <v>480</v>
      </c>
    </row>
    <row r="455" spans="10:12" x14ac:dyDescent="0.25">
      <c r="J455" t="s">
        <v>8221</v>
      </c>
      <c r="K455" s="7">
        <v>94875</v>
      </c>
      <c r="L455" s="7">
        <v>26</v>
      </c>
    </row>
    <row r="456" spans="10:12" x14ac:dyDescent="0.25">
      <c r="J456" t="s">
        <v>8221</v>
      </c>
      <c r="K456" s="7">
        <v>10000</v>
      </c>
      <c r="L456" s="7">
        <v>82</v>
      </c>
    </row>
    <row r="457" spans="10:12" x14ac:dyDescent="0.25">
      <c r="J457" t="s">
        <v>8221</v>
      </c>
      <c r="K457" s="7">
        <v>65000</v>
      </c>
      <c r="L457" s="7">
        <v>45</v>
      </c>
    </row>
    <row r="458" spans="10:12" x14ac:dyDescent="0.25">
      <c r="J458" t="s">
        <v>8221</v>
      </c>
      <c r="K458" s="7">
        <v>8888</v>
      </c>
      <c r="L458" s="7">
        <v>61</v>
      </c>
    </row>
    <row r="459" spans="10:12" x14ac:dyDescent="0.25">
      <c r="J459" t="s">
        <v>8221</v>
      </c>
      <c r="K459" s="7">
        <v>20000</v>
      </c>
      <c r="L459" s="7">
        <v>0</v>
      </c>
    </row>
    <row r="460" spans="10:12" x14ac:dyDescent="0.25">
      <c r="J460" t="s">
        <v>8221</v>
      </c>
      <c r="K460" s="7">
        <v>10000</v>
      </c>
      <c r="L460" s="7">
        <v>821</v>
      </c>
    </row>
    <row r="461" spans="10:12" x14ac:dyDescent="0.25">
      <c r="J461" t="s">
        <v>8221</v>
      </c>
      <c r="K461" s="7">
        <v>39000</v>
      </c>
      <c r="L461" s="7">
        <v>25</v>
      </c>
    </row>
    <row r="462" spans="10:12" x14ac:dyDescent="0.25">
      <c r="J462" t="s">
        <v>8221</v>
      </c>
      <c r="K462" s="7">
        <v>8500</v>
      </c>
      <c r="L462" s="7">
        <v>25</v>
      </c>
    </row>
    <row r="463" spans="10:12" x14ac:dyDescent="0.25">
      <c r="J463" t="s">
        <v>8221</v>
      </c>
      <c r="K463" s="7">
        <v>550</v>
      </c>
      <c r="L463" s="7">
        <v>0</v>
      </c>
    </row>
    <row r="464" spans="10:12" x14ac:dyDescent="0.25">
      <c r="J464" t="s">
        <v>8221</v>
      </c>
      <c r="K464" s="7">
        <v>100000</v>
      </c>
      <c r="L464" s="7">
        <v>0</v>
      </c>
    </row>
    <row r="465" spans="10:12" x14ac:dyDescent="0.25">
      <c r="J465" t="s">
        <v>8221</v>
      </c>
      <c r="K465" s="7">
        <v>55000</v>
      </c>
      <c r="L465" s="7">
        <v>1250</v>
      </c>
    </row>
    <row r="466" spans="10:12" x14ac:dyDescent="0.25">
      <c r="J466" t="s">
        <v>8221</v>
      </c>
      <c r="K466" s="7">
        <v>1010</v>
      </c>
      <c r="L466" s="7">
        <v>1</v>
      </c>
    </row>
    <row r="467" spans="10:12" x14ac:dyDescent="0.25">
      <c r="J467" t="s">
        <v>8221</v>
      </c>
      <c r="K467" s="7">
        <v>512</v>
      </c>
      <c r="L467" s="7">
        <v>138</v>
      </c>
    </row>
    <row r="468" spans="10:12" x14ac:dyDescent="0.25">
      <c r="J468" t="s">
        <v>8221</v>
      </c>
      <c r="K468" s="7">
        <v>10000</v>
      </c>
      <c r="L468" s="7">
        <v>76</v>
      </c>
    </row>
    <row r="469" spans="10:12" x14ac:dyDescent="0.25">
      <c r="J469" t="s">
        <v>8221</v>
      </c>
      <c r="K469" s="7">
        <v>20000</v>
      </c>
      <c r="L469" s="7">
        <v>4315</v>
      </c>
    </row>
    <row r="470" spans="10:12" x14ac:dyDescent="0.25">
      <c r="J470" t="s">
        <v>8221</v>
      </c>
      <c r="K470" s="7">
        <v>7500</v>
      </c>
      <c r="L470" s="7">
        <v>0</v>
      </c>
    </row>
    <row r="471" spans="10:12" x14ac:dyDescent="0.25">
      <c r="J471" t="s">
        <v>8221</v>
      </c>
      <c r="K471" s="7">
        <v>6000</v>
      </c>
      <c r="L471" s="7">
        <v>0</v>
      </c>
    </row>
    <row r="472" spans="10:12" x14ac:dyDescent="0.25">
      <c r="J472" t="s">
        <v>8221</v>
      </c>
      <c r="K472" s="7">
        <v>5000</v>
      </c>
      <c r="L472" s="7">
        <v>51</v>
      </c>
    </row>
    <row r="473" spans="10:12" x14ac:dyDescent="0.25">
      <c r="J473" t="s">
        <v>8221</v>
      </c>
      <c r="K473" s="7">
        <v>55000</v>
      </c>
      <c r="L473" s="7">
        <v>6541</v>
      </c>
    </row>
    <row r="474" spans="10:12" x14ac:dyDescent="0.25">
      <c r="J474" t="s">
        <v>8221</v>
      </c>
      <c r="K474" s="7">
        <v>800</v>
      </c>
      <c r="L474" s="7">
        <v>141</v>
      </c>
    </row>
    <row r="475" spans="10:12" x14ac:dyDescent="0.25">
      <c r="J475" t="s">
        <v>8221</v>
      </c>
      <c r="K475" s="7">
        <v>30000</v>
      </c>
      <c r="L475" s="7">
        <v>861</v>
      </c>
    </row>
    <row r="476" spans="10:12" x14ac:dyDescent="0.25">
      <c r="J476" t="s">
        <v>8221</v>
      </c>
      <c r="K476" s="7">
        <v>3300</v>
      </c>
      <c r="L476" s="7">
        <v>1</v>
      </c>
    </row>
    <row r="477" spans="10:12" x14ac:dyDescent="0.25">
      <c r="J477" t="s">
        <v>8221</v>
      </c>
      <c r="K477" s="7">
        <v>2000</v>
      </c>
      <c r="L477" s="7">
        <v>0</v>
      </c>
    </row>
    <row r="478" spans="10:12" x14ac:dyDescent="0.25">
      <c r="J478" t="s">
        <v>8221</v>
      </c>
      <c r="K478" s="7">
        <v>220000</v>
      </c>
      <c r="L478" s="7">
        <v>4906.59</v>
      </c>
    </row>
    <row r="479" spans="10:12" x14ac:dyDescent="0.25">
      <c r="J479" t="s">
        <v>8221</v>
      </c>
      <c r="K479" s="7">
        <v>1500</v>
      </c>
      <c r="L479" s="7">
        <v>0</v>
      </c>
    </row>
    <row r="480" spans="10:12" x14ac:dyDescent="0.25">
      <c r="J480" t="s">
        <v>8221</v>
      </c>
      <c r="K480" s="7">
        <v>10000</v>
      </c>
      <c r="L480" s="7">
        <v>0</v>
      </c>
    </row>
    <row r="481" spans="10:12" x14ac:dyDescent="0.25">
      <c r="J481" t="s">
        <v>8221</v>
      </c>
      <c r="K481" s="7">
        <v>15000</v>
      </c>
      <c r="L481" s="7">
        <v>4884</v>
      </c>
    </row>
    <row r="482" spans="10:12" x14ac:dyDescent="0.25">
      <c r="J482" t="s">
        <v>8221</v>
      </c>
      <c r="K482" s="7">
        <v>40000</v>
      </c>
      <c r="L482" s="7">
        <v>7764</v>
      </c>
    </row>
    <row r="483" spans="10:12" x14ac:dyDescent="0.25">
      <c r="J483" t="s">
        <v>8221</v>
      </c>
      <c r="K483" s="7">
        <v>30000</v>
      </c>
      <c r="L483" s="7">
        <v>1830</v>
      </c>
    </row>
    <row r="484" spans="10:12" x14ac:dyDescent="0.25">
      <c r="J484" t="s">
        <v>8221</v>
      </c>
      <c r="K484" s="7">
        <v>10000</v>
      </c>
      <c r="L484" s="7">
        <v>10</v>
      </c>
    </row>
    <row r="485" spans="10:12" x14ac:dyDescent="0.25">
      <c r="J485" t="s">
        <v>8221</v>
      </c>
      <c r="K485" s="7">
        <v>15000</v>
      </c>
      <c r="L485" s="7">
        <v>7530</v>
      </c>
    </row>
    <row r="486" spans="10:12" x14ac:dyDescent="0.25">
      <c r="J486" t="s">
        <v>8221</v>
      </c>
      <c r="K486" s="7">
        <v>80000</v>
      </c>
      <c r="L486" s="7">
        <v>149</v>
      </c>
    </row>
    <row r="487" spans="10:12" x14ac:dyDescent="0.25">
      <c r="J487" t="s">
        <v>8221</v>
      </c>
      <c r="K487" s="7">
        <v>37956</v>
      </c>
      <c r="L487" s="7">
        <v>8315.01</v>
      </c>
    </row>
    <row r="488" spans="10:12" x14ac:dyDescent="0.25">
      <c r="J488" t="s">
        <v>8221</v>
      </c>
      <c r="K488" s="7">
        <v>550000</v>
      </c>
      <c r="L488" s="7">
        <v>50</v>
      </c>
    </row>
    <row r="489" spans="10:12" x14ac:dyDescent="0.25">
      <c r="J489" t="s">
        <v>8221</v>
      </c>
      <c r="K489" s="7">
        <v>50000</v>
      </c>
      <c r="L489" s="7">
        <v>0</v>
      </c>
    </row>
    <row r="490" spans="10:12" x14ac:dyDescent="0.25">
      <c r="J490" t="s">
        <v>8221</v>
      </c>
      <c r="K490" s="7">
        <v>12000</v>
      </c>
      <c r="L490" s="7">
        <v>0</v>
      </c>
    </row>
    <row r="491" spans="10:12" x14ac:dyDescent="0.25">
      <c r="J491" t="s">
        <v>8221</v>
      </c>
      <c r="K491" s="7">
        <v>74997</v>
      </c>
      <c r="L491" s="7">
        <v>215</v>
      </c>
    </row>
    <row r="492" spans="10:12" x14ac:dyDescent="0.25">
      <c r="J492" t="s">
        <v>8221</v>
      </c>
      <c r="K492" s="7">
        <v>1000</v>
      </c>
      <c r="L492" s="7">
        <v>0</v>
      </c>
    </row>
    <row r="493" spans="10:12" x14ac:dyDescent="0.25">
      <c r="J493" t="s">
        <v>8221</v>
      </c>
      <c r="K493" s="7">
        <v>10000</v>
      </c>
      <c r="L493" s="7">
        <v>0</v>
      </c>
    </row>
    <row r="494" spans="10:12" x14ac:dyDescent="0.25">
      <c r="J494" t="s">
        <v>8221</v>
      </c>
      <c r="K494" s="7">
        <v>10000000</v>
      </c>
      <c r="L494" s="7">
        <v>0</v>
      </c>
    </row>
    <row r="495" spans="10:12" x14ac:dyDescent="0.25">
      <c r="J495" t="s">
        <v>8221</v>
      </c>
      <c r="K495" s="7">
        <v>30000</v>
      </c>
      <c r="L495" s="7">
        <v>0</v>
      </c>
    </row>
    <row r="496" spans="10:12" x14ac:dyDescent="0.25">
      <c r="J496" t="s">
        <v>8221</v>
      </c>
      <c r="K496" s="7">
        <v>20000</v>
      </c>
      <c r="L496" s="7">
        <v>31</v>
      </c>
    </row>
    <row r="497" spans="10:12" x14ac:dyDescent="0.25">
      <c r="J497" t="s">
        <v>8221</v>
      </c>
      <c r="K497" s="7">
        <v>7000</v>
      </c>
      <c r="L497" s="7">
        <v>0</v>
      </c>
    </row>
    <row r="498" spans="10:12" x14ac:dyDescent="0.25">
      <c r="J498" t="s">
        <v>8221</v>
      </c>
      <c r="K498" s="7">
        <v>60000</v>
      </c>
      <c r="L498" s="7">
        <v>1</v>
      </c>
    </row>
    <row r="499" spans="10:12" x14ac:dyDescent="0.25">
      <c r="J499" t="s">
        <v>8221</v>
      </c>
      <c r="K499" s="7">
        <v>4480</v>
      </c>
      <c r="L499" s="7">
        <v>30</v>
      </c>
    </row>
    <row r="500" spans="10:12" x14ac:dyDescent="0.25">
      <c r="J500" t="s">
        <v>8221</v>
      </c>
      <c r="K500" s="7">
        <v>65108</v>
      </c>
      <c r="L500" s="7">
        <v>2994</v>
      </c>
    </row>
    <row r="501" spans="10:12" x14ac:dyDescent="0.25">
      <c r="J501" t="s">
        <v>8221</v>
      </c>
      <c r="K501" s="7">
        <v>20000</v>
      </c>
      <c r="L501" s="7">
        <v>1910</v>
      </c>
    </row>
    <row r="502" spans="10:12" x14ac:dyDescent="0.25">
      <c r="J502" t="s">
        <v>8221</v>
      </c>
      <c r="K502" s="7">
        <v>6500</v>
      </c>
      <c r="L502" s="7">
        <v>215</v>
      </c>
    </row>
    <row r="503" spans="10:12" x14ac:dyDescent="0.25">
      <c r="J503" t="s">
        <v>8221</v>
      </c>
      <c r="K503" s="7">
        <v>10000</v>
      </c>
      <c r="L503" s="7">
        <v>0</v>
      </c>
    </row>
    <row r="504" spans="10:12" x14ac:dyDescent="0.25">
      <c r="J504" t="s">
        <v>8221</v>
      </c>
      <c r="K504" s="7">
        <v>20000</v>
      </c>
      <c r="L504" s="7">
        <v>230</v>
      </c>
    </row>
    <row r="505" spans="10:12" x14ac:dyDescent="0.25">
      <c r="J505" t="s">
        <v>8221</v>
      </c>
      <c r="K505" s="7">
        <v>6500</v>
      </c>
      <c r="L505" s="7">
        <v>114</v>
      </c>
    </row>
    <row r="506" spans="10:12" x14ac:dyDescent="0.25">
      <c r="J506" t="s">
        <v>8221</v>
      </c>
      <c r="K506" s="7">
        <v>24500</v>
      </c>
      <c r="L506" s="7">
        <v>335</v>
      </c>
    </row>
    <row r="507" spans="10:12" x14ac:dyDescent="0.25">
      <c r="J507" t="s">
        <v>8221</v>
      </c>
      <c r="K507" s="7">
        <v>12000</v>
      </c>
      <c r="L507" s="7">
        <v>52</v>
      </c>
    </row>
    <row r="508" spans="10:12" x14ac:dyDescent="0.25">
      <c r="J508" t="s">
        <v>8221</v>
      </c>
      <c r="K508" s="7">
        <v>200000</v>
      </c>
      <c r="L508" s="7">
        <v>250</v>
      </c>
    </row>
    <row r="509" spans="10:12" x14ac:dyDescent="0.25">
      <c r="J509" t="s">
        <v>8221</v>
      </c>
      <c r="K509" s="7">
        <v>20000</v>
      </c>
      <c r="L509" s="7">
        <v>640</v>
      </c>
    </row>
    <row r="510" spans="10:12" x14ac:dyDescent="0.25">
      <c r="J510" t="s">
        <v>8221</v>
      </c>
      <c r="K510" s="7">
        <v>50000</v>
      </c>
      <c r="L510" s="7">
        <v>400</v>
      </c>
    </row>
    <row r="511" spans="10:12" x14ac:dyDescent="0.25">
      <c r="J511" t="s">
        <v>8221</v>
      </c>
      <c r="K511" s="7">
        <v>5000</v>
      </c>
      <c r="L511" s="7">
        <v>10</v>
      </c>
    </row>
    <row r="512" spans="10:12" x14ac:dyDescent="0.25">
      <c r="J512" t="s">
        <v>8221</v>
      </c>
      <c r="K512" s="7">
        <v>14000</v>
      </c>
      <c r="L512" s="7">
        <v>0</v>
      </c>
    </row>
    <row r="513" spans="10:12" x14ac:dyDescent="0.25">
      <c r="J513" t="s">
        <v>8221</v>
      </c>
      <c r="K513" s="7">
        <v>5000</v>
      </c>
      <c r="L513" s="7">
        <v>150</v>
      </c>
    </row>
    <row r="514" spans="10:12" x14ac:dyDescent="0.25">
      <c r="J514" t="s">
        <v>8221</v>
      </c>
      <c r="K514" s="7">
        <v>8000</v>
      </c>
      <c r="L514" s="7">
        <v>11</v>
      </c>
    </row>
    <row r="515" spans="10:12" x14ac:dyDescent="0.25">
      <c r="J515" t="s">
        <v>8221</v>
      </c>
      <c r="K515" s="7">
        <v>50000</v>
      </c>
      <c r="L515" s="7">
        <v>6962</v>
      </c>
    </row>
    <row r="516" spans="10:12" x14ac:dyDescent="0.25">
      <c r="J516" t="s">
        <v>8221</v>
      </c>
      <c r="K516" s="7">
        <v>1500</v>
      </c>
      <c r="L516" s="7">
        <v>50</v>
      </c>
    </row>
    <row r="517" spans="10:12" x14ac:dyDescent="0.25">
      <c r="J517" t="s">
        <v>8221</v>
      </c>
      <c r="K517" s="7">
        <v>97000</v>
      </c>
      <c r="L517" s="7">
        <v>24651</v>
      </c>
    </row>
    <row r="518" spans="10:12" x14ac:dyDescent="0.25">
      <c r="J518" t="s">
        <v>8221</v>
      </c>
      <c r="K518" s="7">
        <v>5000</v>
      </c>
      <c r="L518" s="7">
        <v>0</v>
      </c>
    </row>
    <row r="519" spans="10:12" x14ac:dyDescent="0.25">
      <c r="J519" t="s">
        <v>8221</v>
      </c>
      <c r="K519" s="7">
        <v>15000</v>
      </c>
      <c r="L519" s="7">
        <v>205</v>
      </c>
    </row>
    <row r="520" spans="10:12" x14ac:dyDescent="0.25">
      <c r="J520" t="s">
        <v>8221</v>
      </c>
      <c r="K520" s="7">
        <v>7175</v>
      </c>
      <c r="L520" s="7">
        <v>0</v>
      </c>
    </row>
    <row r="521" spans="10:12" x14ac:dyDescent="0.25">
      <c r="J521" t="s">
        <v>8221</v>
      </c>
      <c r="K521" s="7">
        <v>12001</v>
      </c>
      <c r="L521" s="7">
        <v>2746</v>
      </c>
    </row>
    <row r="522" spans="10:12" x14ac:dyDescent="0.25">
      <c r="J522" t="s">
        <v>8219</v>
      </c>
      <c r="K522" s="7">
        <v>5000</v>
      </c>
      <c r="L522" s="7">
        <v>5105</v>
      </c>
    </row>
    <row r="523" spans="10:12" x14ac:dyDescent="0.25">
      <c r="J523" t="s">
        <v>8219</v>
      </c>
      <c r="K523" s="7">
        <v>5000</v>
      </c>
      <c r="L523" s="7">
        <v>5232</v>
      </c>
    </row>
    <row r="524" spans="10:12" x14ac:dyDescent="0.25">
      <c r="J524" t="s">
        <v>8219</v>
      </c>
      <c r="K524" s="7">
        <v>3000</v>
      </c>
      <c r="L524" s="7">
        <v>3440</v>
      </c>
    </row>
    <row r="525" spans="10:12" x14ac:dyDescent="0.25">
      <c r="J525" t="s">
        <v>8219</v>
      </c>
      <c r="K525" s="7">
        <v>5000</v>
      </c>
      <c r="L525" s="7">
        <v>6030</v>
      </c>
    </row>
    <row r="526" spans="10:12" x14ac:dyDescent="0.25">
      <c r="J526" t="s">
        <v>8219</v>
      </c>
      <c r="K526" s="7">
        <v>3500</v>
      </c>
      <c r="L526" s="7">
        <v>3803.55</v>
      </c>
    </row>
    <row r="527" spans="10:12" x14ac:dyDescent="0.25">
      <c r="J527" t="s">
        <v>8219</v>
      </c>
      <c r="K527" s="7">
        <v>12000</v>
      </c>
      <c r="L527" s="7">
        <v>12000</v>
      </c>
    </row>
    <row r="528" spans="10:12" x14ac:dyDescent="0.25">
      <c r="J528" t="s">
        <v>8219</v>
      </c>
      <c r="K528" s="7">
        <v>1500</v>
      </c>
      <c r="L528" s="7">
        <v>1710</v>
      </c>
    </row>
    <row r="529" spans="10:12" x14ac:dyDescent="0.25">
      <c r="J529" t="s">
        <v>8219</v>
      </c>
      <c r="K529" s="7">
        <v>10000</v>
      </c>
      <c r="L529" s="7">
        <v>10085</v>
      </c>
    </row>
    <row r="530" spans="10:12" x14ac:dyDescent="0.25">
      <c r="J530" t="s">
        <v>8219</v>
      </c>
      <c r="K530" s="7">
        <v>1150</v>
      </c>
      <c r="L530" s="7">
        <v>1330</v>
      </c>
    </row>
    <row r="531" spans="10:12" x14ac:dyDescent="0.25">
      <c r="J531" t="s">
        <v>8219</v>
      </c>
      <c r="K531" s="7">
        <v>1200</v>
      </c>
      <c r="L531" s="7">
        <v>1565</v>
      </c>
    </row>
    <row r="532" spans="10:12" x14ac:dyDescent="0.25">
      <c r="J532" t="s">
        <v>8219</v>
      </c>
      <c r="K532" s="7">
        <v>3405</v>
      </c>
      <c r="L532" s="7">
        <v>3670</v>
      </c>
    </row>
    <row r="533" spans="10:12" x14ac:dyDescent="0.25">
      <c r="J533" t="s">
        <v>8219</v>
      </c>
      <c r="K533" s="7">
        <v>4000</v>
      </c>
      <c r="L533" s="7">
        <v>4000</v>
      </c>
    </row>
    <row r="534" spans="10:12" x14ac:dyDescent="0.25">
      <c r="J534" t="s">
        <v>8219</v>
      </c>
      <c r="K534" s="7">
        <v>10000</v>
      </c>
      <c r="L534" s="7">
        <v>12325</v>
      </c>
    </row>
    <row r="535" spans="10:12" x14ac:dyDescent="0.25">
      <c r="J535" t="s">
        <v>8219</v>
      </c>
      <c r="K535" s="7">
        <v>2000</v>
      </c>
      <c r="L535" s="7">
        <v>2004</v>
      </c>
    </row>
    <row r="536" spans="10:12" x14ac:dyDescent="0.25">
      <c r="J536" t="s">
        <v>8219</v>
      </c>
      <c r="K536" s="7">
        <v>15000</v>
      </c>
      <c r="L536" s="7">
        <v>15700</v>
      </c>
    </row>
    <row r="537" spans="10:12" x14ac:dyDescent="0.25">
      <c r="J537" t="s">
        <v>8219</v>
      </c>
      <c r="K537" s="7">
        <v>2000</v>
      </c>
      <c r="L537" s="7">
        <v>2050</v>
      </c>
    </row>
    <row r="538" spans="10:12" x14ac:dyDescent="0.25">
      <c r="J538" t="s">
        <v>8219</v>
      </c>
      <c r="K538" s="7">
        <v>3300</v>
      </c>
      <c r="L538" s="7">
        <v>3902.5</v>
      </c>
    </row>
    <row r="539" spans="10:12" x14ac:dyDescent="0.25">
      <c r="J539" t="s">
        <v>8219</v>
      </c>
      <c r="K539" s="7">
        <v>2000</v>
      </c>
      <c r="L539" s="7">
        <v>2410</v>
      </c>
    </row>
    <row r="540" spans="10:12" x14ac:dyDescent="0.25">
      <c r="J540" t="s">
        <v>8219</v>
      </c>
      <c r="K540" s="7">
        <v>5000</v>
      </c>
      <c r="L540" s="7">
        <v>15121</v>
      </c>
    </row>
    <row r="541" spans="10:12" x14ac:dyDescent="0.25">
      <c r="J541" t="s">
        <v>8219</v>
      </c>
      <c r="K541" s="7">
        <v>500</v>
      </c>
      <c r="L541" s="7">
        <v>503.22</v>
      </c>
    </row>
    <row r="542" spans="10:12" x14ac:dyDescent="0.25">
      <c r="J542" t="s">
        <v>8221</v>
      </c>
      <c r="K542" s="7">
        <v>15000</v>
      </c>
      <c r="L542" s="7">
        <v>1</v>
      </c>
    </row>
    <row r="543" spans="10:12" x14ac:dyDescent="0.25">
      <c r="J543" t="s">
        <v>8221</v>
      </c>
      <c r="K543" s="7">
        <v>4500</v>
      </c>
      <c r="L543" s="7">
        <v>25</v>
      </c>
    </row>
    <row r="544" spans="10:12" x14ac:dyDescent="0.25">
      <c r="J544" t="s">
        <v>8221</v>
      </c>
      <c r="K544" s="7">
        <v>250000</v>
      </c>
      <c r="L544" s="7">
        <v>1</v>
      </c>
    </row>
    <row r="545" spans="10:12" x14ac:dyDescent="0.25">
      <c r="J545" t="s">
        <v>8221</v>
      </c>
      <c r="K545" s="7">
        <v>22000</v>
      </c>
      <c r="L545" s="7">
        <v>70</v>
      </c>
    </row>
    <row r="546" spans="10:12" x14ac:dyDescent="0.25">
      <c r="J546" t="s">
        <v>8221</v>
      </c>
      <c r="K546" s="7">
        <v>500</v>
      </c>
      <c r="L546" s="7">
        <v>6</v>
      </c>
    </row>
    <row r="547" spans="10:12" x14ac:dyDescent="0.25">
      <c r="J547" t="s">
        <v>8221</v>
      </c>
      <c r="K547" s="7">
        <v>50000</v>
      </c>
      <c r="L547" s="7">
        <v>13692</v>
      </c>
    </row>
    <row r="548" spans="10:12" x14ac:dyDescent="0.25">
      <c r="J548" t="s">
        <v>8221</v>
      </c>
      <c r="K548" s="7">
        <v>60000</v>
      </c>
      <c r="L548" s="7">
        <v>52</v>
      </c>
    </row>
    <row r="549" spans="10:12" x14ac:dyDescent="0.25">
      <c r="J549" t="s">
        <v>8221</v>
      </c>
      <c r="K549" s="7">
        <v>7500</v>
      </c>
      <c r="L549" s="7">
        <v>0</v>
      </c>
    </row>
    <row r="550" spans="10:12" x14ac:dyDescent="0.25">
      <c r="J550" t="s">
        <v>8221</v>
      </c>
      <c r="K550" s="7">
        <v>10000</v>
      </c>
      <c r="L550" s="7">
        <v>9</v>
      </c>
    </row>
    <row r="551" spans="10:12" x14ac:dyDescent="0.25">
      <c r="J551" t="s">
        <v>8221</v>
      </c>
      <c r="K551" s="7">
        <v>2500</v>
      </c>
      <c r="L551" s="7">
        <v>68</v>
      </c>
    </row>
    <row r="552" spans="10:12" x14ac:dyDescent="0.25">
      <c r="J552" t="s">
        <v>8221</v>
      </c>
      <c r="K552" s="7">
        <v>5000</v>
      </c>
      <c r="L552" s="7">
        <v>35</v>
      </c>
    </row>
    <row r="553" spans="10:12" x14ac:dyDescent="0.25">
      <c r="J553" t="s">
        <v>8221</v>
      </c>
      <c r="K553" s="7">
        <v>75000</v>
      </c>
      <c r="L553" s="7">
        <v>3781</v>
      </c>
    </row>
    <row r="554" spans="10:12" x14ac:dyDescent="0.25">
      <c r="J554" t="s">
        <v>8221</v>
      </c>
      <c r="K554" s="7">
        <v>45000</v>
      </c>
      <c r="L554" s="7">
        <v>0</v>
      </c>
    </row>
    <row r="555" spans="10:12" x14ac:dyDescent="0.25">
      <c r="J555" t="s">
        <v>8221</v>
      </c>
      <c r="K555" s="7">
        <v>25000</v>
      </c>
      <c r="L555" s="7">
        <v>123</v>
      </c>
    </row>
    <row r="556" spans="10:12" x14ac:dyDescent="0.25">
      <c r="J556" t="s">
        <v>8221</v>
      </c>
      <c r="K556" s="7">
        <v>3870</v>
      </c>
      <c r="L556" s="7">
        <v>1416</v>
      </c>
    </row>
    <row r="557" spans="10:12" x14ac:dyDescent="0.25">
      <c r="J557" t="s">
        <v>8221</v>
      </c>
      <c r="K557" s="7">
        <v>7500</v>
      </c>
      <c r="L557" s="7">
        <v>0</v>
      </c>
    </row>
    <row r="558" spans="10:12" x14ac:dyDescent="0.25">
      <c r="J558" t="s">
        <v>8221</v>
      </c>
      <c r="K558" s="7">
        <v>8000</v>
      </c>
      <c r="L558" s="7">
        <v>200</v>
      </c>
    </row>
    <row r="559" spans="10:12" x14ac:dyDescent="0.25">
      <c r="J559" t="s">
        <v>8221</v>
      </c>
      <c r="K559" s="7">
        <v>150000</v>
      </c>
      <c r="L559" s="7">
        <v>1366</v>
      </c>
    </row>
    <row r="560" spans="10:12" x14ac:dyDescent="0.25">
      <c r="J560" t="s">
        <v>8221</v>
      </c>
      <c r="K560" s="7">
        <v>750</v>
      </c>
      <c r="L560" s="7">
        <v>0</v>
      </c>
    </row>
    <row r="561" spans="10:12" x14ac:dyDescent="0.25">
      <c r="J561" t="s">
        <v>8221</v>
      </c>
      <c r="K561" s="7">
        <v>240000</v>
      </c>
      <c r="L561" s="7">
        <v>50</v>
      </c>
    </row>
    <row r="562" spans="10:12" x14ac:dyDescent="0.25">
      <c r="J562" t="s">
        <v>8221</v>
      </c>
      <c r="K562" s="7">
        <v>100000</v>
      </c>
      <c r="L562" s="7">
        <v>12</v>
      </c>
    </row>
    <row r="563" spans="10:12" x14ac:dyDescent="0.25">
      <c r="J563" t="s">
        <v>8221</v>
      </c>
      <c r="K563" s="7">
        <v>15000</v>
      </c>
      <c r="L563" s="7">
        <v>55</v>
      </c>
    </row>
    <row r="564" spans="10:12" x14ac:dyDescent="0.25">
      <c r="J564" t="s">
        <v>8221</v>
      </c>
      <c r="K564" s="7">
        <v>50000</v>
      </c>
      <c r="L564" s="7">
        <v>0</v>
      </c>
    </row>
    <row r="565" spans="10:12" x14ac:dyDescent="0.25">
      <c r="J565" t="s">
        <v>8221</v>
      </c>
      <c r="K565" s="7">
        <v>75000</v>
      </c>
      <c r="L565" s="7">
        <v>68</v>
      </c>
    </row>
    <row r="566" spans="10:12" x14ac:dyDescent="0.25">
      <c r="J566" t="s">
        <v>8221</v>
      </c>
      <c r="K566" s="7">
        <v>18000</v>
      </c>
      <c r="L566" s="7">
        <v>1</v>
      </c>
    </row>
    <row r="567" spans="10:12" x14ac:dyDescent="0.25">
      <c r="J567" t="s">
        <v>8221</v>
      </c>
      <c r="K567" s="7">
        <v>25000</v>
      </c>
      <c r="L567" s="7">
        <v>0</v>
      </c>
    </row>
    <row r="568" spans="10:12" x14ac:dyDescent="0.25">
      <c r="J568" t="s">
        <v>8221</v>
      </c>
      <c r="K568" s="7">
        <v>5000</v>
      </c>
      <c r="L568" s="7">
        <v>1</v>
      </c>
    </row>
    <row r="569" spans="10:12" x14ac:dyDescent="0.25">
      <c r="J569" t="s">
        <v>8221</v>
      </c>
      <c r="K569" s="7">
        <v>10000</v>
      </c>
      <c r="L569" s="7">
        <v>0</v>
      </c>
    </row>
    <row r="570" spans="10:12" x14ac:dyDescent="0.25">
      <c r="J570" t="s">
        <v>8221</v>
      </c>
      <c r="K570" s="7">
        <v>24500</v>
      </c>
      <c r="L570" s="7">
        <v>245</v>
      </c>
    </row>
    <row r="571" spans="10:12" x14ac:dyDescent="0.25">
      <c r="J571" t="s">
        <v>8221</v>
      </c>
      <c r="K571" s="7">
        <v>2500</v>
      </c>
      <c r="L571" s="7">
        <v>20</v>
      </c>
    </row>
    <row r="572" spans="10:12" x14ac:dyDescent="0.25">
      <c r="J572" t="s">
        <v>8221</v>
      </c>
      <c r="K572" s="7">
        <v>85000</v>
      </c>
      <c r="L572" s="7">
        <v>142</v>
      </c>
    </row>
    <row r="573" spans="10:12" x14ac:dyDescent="0.25">
      <c r="J573" t="s">
        <v>8221</v>
      </c>
      <c r="K573" s="7">
        <v>25000</v>
      </c>
      <c r="L573" s="7">
        <v>106</v>
      </c>
    </row>
    <row r="574" spans="10:12" x14ac:dyDescent="0.25">
      <c r="J574" t="s">
        <v>8221</v>
      </c>
      <c r="K574" s="7">
        <v>2500</v>
      </c>
      <c r="L574" s="7">
        <v>0</v>
      </c>
    </row>
    <row r="575" spans="10:12" x14ac:dyDescent="0.25">
      <c r="J575" t="s">
        <v>8221</v>
      </c>
      <c r="K575" s="7">
        <v>88888</v>
      </c>
      <c r="L575" s="7">
        <v>346</v>
      </c>
    </row>
    <row r="576" spans="10:12" x14ac:dyDescent="0.25">
      <c r="J576" t="s">
        <v>8221</v>
      </c>
      <c r="K576" s="7">
        <v>11180</v>
      </c>
      <c r="L576" s="7">
        <v>80</v>
      </c>
    </row>
    <row r="577" spans="10:12" x14ac:dyDescent="0.25">
      <c r="J577" t="s">
        <v>8221</v>
      </c>
      <c r="K577" s="7">
        <v>60000</v>
      </c>
      <c r="L577" s="7">
        <v>259</v>
      </c>
    </row>
    <row r="578" spans="10:12" x14ac:dyDescent="0.25">
      <c r="J578" t="s">
        <v>8221</v>
      </c>
      <c r="K578" s="7">
        <v>80000</v>
      </c>
      <c r="L578" s="7">
        <v>1</v>
      </c>
    </row>
    <row r="579" spans="10:12" x14ac:dyDescent="0.25">
      <c r="J579" t="s">
        <v>8221</v>
      </c>
      <c r="K579" s="7">
        <v>5000</v>
      </c>
      <c r="L579" s="7">
        <v>10</v>
      </c>
    </row>
    <row r="580" spans="10:12" x14ac:dyDescent="0.25">
      <c r="J580" t="s">
        <v>8221</v>
      </c>
      <c r="K580" s="7">
        <v>125000</v>
      </c>
      <c r="L580" s="7">
        <v>14</v>
      </c>
    </row>
    <row r="581" spans="10:12" x14ac:dyDescent="0.25">
      <c r="J581" t="s">
        <v>8221</v>
      </c>
      <c r="K581" s="7">
        <v>12000</v>
      </c>
      <c r="L581" s="7">
        <v>175</v>
      </c>
    </row>
    <row r="582" spans="10:12" x14ac:dyDescent="0.25">
      <c r="J582" t="s">
        <v>8221</v>
      </c>
      <c r="K582" s="7">
        <v>3000</v>
      </c>
      <c r="L582" s="7">
        <v>1</v>
      </c>
    </row>
    <row r="583" spans="10:12" x14ac:dyDescent="0.25">
      <c r="J583" t="s">
        <v>8221</v>
      </c>
      <c r="K583" s="7">
        <v>400</v>
      </c>
      <c r="L583" s="7">
        <v>0</v>
      </c>
    </row>
    <row r="584" spans="10:12" x14ac:dyDescent="0.25">
      <c r="J584" t="s">
        <v>8221</v>
      </c>
      <c r="K584" s="7">
        <v>100000</v>
      </c>
      <c r="L584" s="7">
        <v>0</v>
      </c>
    </row>
    <row r="585" spans="10:12" x14ac:dyDescent="0.25">
      <c r="J585" t="s">
        <v>8221</v>
      </c>
      <c r="K585" s="7">
        <v>9000</v>
      </c>
      <c r="L585" s="7">
        <v>1</v>
      </c>
    </row>
    <row r="586" spans="10:12" x14ac:dyDescent="0.25">
      <c r="J586" t="s">
        <v>8221</v>
      </c>
      <c r="K586" s="7">
        <v>1000</v>
      </c>
      <c r="L586" s="7">
        <v>10</v>
      </c>
    </row>
    <row r="587" spans="10:12" x14ac:dyDescent="0.25">
      <c r="J587" t="s">
        <v>8221</v>
      </c>
      <c r="K587" s="7">
        <v>9000</v>
      </c>
      <c r="L587" s="7">
        <v>0</v>
      </c>
    </row>
    <row r="588" spans="10:12" x14ac:dyDescent="0.25">
      <c r="J588" t="s">
        <v>8221</v>
      </c>
      <c r="K588" s="7">
        <v>10000</v>
      </c>
      <c r="L588" s="7">
        <v>56</v>
      </c>
    </row>
    <row r="589" spans="10:12" x14ac:dyDescent="0.25">
      <c r="J589" t="s">
        <v>8221</v>
      </c>
      <c r="K589" s="7">
        <v>30000</v>
      </c>
      <c r="L589" s="7">
        <v>2725</v>
      </c>
    </row>
    <row r="590" spans="10:12" x14ac:dyDescent="0.25">
      <c r="J590" t="s">
        <v>8221</v>
      </c>
      <c r="K590" s="7">
        <v>9000</v>
      </c>
      <c r="L590" s="7">
        <v>301</v>
      </c>
    </row>
    <row r="591" spans="10:12" x14ac:dyDescent="0.25">
      <c r="J591" t="s">
        <v>8221</v>
      </c>
      <c r="K591" s="7">
        <v>7500</v>
      </c>
      <c r="L591" s="7">
        <v>1</v>
      </c>
    </row>
    <row r="592" spans="10:12" x14ac:dyDescent="0.25">
      <c r="J592" t="s">
        <v>8221</v>
      </c>
      <c r="K592" s="7">
        <v>5000</v>
      </c>
      <c r="L592" s="7">
        <v>223</v>
      </c>
    </row>
    <row r="593" spans="10:12" x14ac:dyDescent="0.25">
      <c r="J593" t="s">
        <v>8221</v>
      </c>
      <c r="K593" s="7">
        <v>100000</v>
      </c>
      <c r="L593" s="7">
        <v>61</v>
      </c>
    </row>
    <row r="594" spans="10:12" x14ac:dyDescent="0.25">
      <c r="J594" t="s">
        <v>8221</v>
      </c>
      <c r="K594" s="7">
        <v>7500</v>
      </c>
      <c r="L594" s="7">
        <v>250</v>
      </c>
    </row>
    <row r="595" spans="10:12" x14ac:dyDescent="0.25">
      <c r="J595" t="s">
        <v>8221</v>
      </c>
      <c r="K595" s="7">
        <v>500</v>
      </c>
      <c r="L595" s="7">
        <v>115</v>
      </c>
    </row>
    <row r="596" spans="10:12" x14ac:dyDescent="0.25">
      <c r="J596" t="s">
        <v>8221</v>
      </c>
      <c r="K596" s="7">
        <v>25000</v>
      </c>
      <c r="L596" s="7">
        <v>26</v>
      </c>
    </row>
    <row r="597" spans="10:12" x14ac:dyDescent="0.25">
      <c r="J597" t="s">
        <v>8221</v>
      </c>
      <c r="K597" s="7">
        <v>100000</v>
      </c>
      <c r="L597" s="7">
        <v>426</v>
      </c>
    </row>
    <row r="598" spans="10:12" x14ac:dyDescent="0.25">
      <c r="J598" t="s">
        <v>8221</v>
      </c>
      <c r="K598" s="7">
        <v>20000</v>
      </c>
      <c r="L598" s="7">
        <v>6</v>
      </c>
    </row>
    <row r="599" spans="10:12" x14ac:dyDescent="0.25">
      <c r="J599" t="s">
        <v>8221</v>
      </c>
      <c r="K599" s="7">
        <v>7500</v>
      </c>
      <c r="L599" s="7">
        <v>20</v>
      </c>
    </row>
    <row r="600" spans="10:12" x14ac:dyDescent="0.25">
      <c r="J600" t="s">
        <v>8221</v>
      </c>
      <c r="K600" s="7">
        <v>2500</v>
      </c>
      <c r="L600" s="7">
        <v>850</v>
      </c>
    </row>
    <row r="601" spans="10:12" x14ac:dyDescent="0.25">
      <c r="J601" t="s">
        <v>8221</v>
      </c>
      <c r="K601" s="7">
        <v>50000</v>
      </c>
      <c r="L601" s="7">
        <v>31</v>
      </c>
    </row>
    <row r="602" spans="10:12" x14ac:dyDescent="0.25">
      <c r="J602" t="s">
        <v>8220</v>
      </c>
      <c r="K602" s="7">
        <v>5000</v>
      </c>
      <c r="L602" s="7">
        <v>100</v>
      </c>
    </row>
    <row r="603" spans="10:12" x14ac:dyDescent="0.25">
      <c r="J603" t="s">
        <v>8220</v>
      </c>
      <c r="K603" s="7">
        <v>10000</v>
      </c>
      <c r="L603" s="7">
        <v>140</v>
      </c>
    </row>
    <row r="604" spans="10:12" x14ac:dyDescent="0.25">
      <c r="J604" t="s">
        <v>8220</v>
      </c>
      <c r="K604" s="7">
        <v>70000</v>
      </c>
      <c r="L604" s="7">
        <v>0</v>
      </c>
    </row>
    <row r="605" spans="10:12" x14ac:dyDescent="0.25">
      <c r="J605" t="s">
        <v>8220</v>
      </c>
      <c r="K605" s="7">
        <v>15000</v>
      </c>
      <c r="L605" s="7">
        <v>590.02</v>
      </c>
    </row>
    <row r="606" spans="10:12" x14ac:dyDescent="0.25">
      <c r="J606" t="s">
        <v>8220</v>
      </c>
      <c r="K606" s="7">
        <v>1500</v>
      </c>
      <c r="L606" s="7">
        <v>0</v>
      </c>
    </row>
    <row r="607" spans="10:12" x14ac:dyDescent="0.25">
      <c r="J607" t="s">
        <v>8220</v>
      </c>
      <c r="K607" s="7">
        <v>5000</v>
      </c>
      <c r="L607" s="7">
        <v>131</v>
      </c>
    </row>
    <row r="608" spans="10:12" x14ac:dyDescent="0.25">
      <c r="J608" t="s">
        <v>8220</v>
      </c>
      <c r="K608" s="7">
        <v>5000</v>
      </c>
      <c r="L608" s="7">
        <v>10</v>
      </c>
    </row>
    <row r="609" spans="10:12" x14ac:dyDescent="0.25">
      <c r="J609" t="s">
        <v>8220</v>
      </c>
      <c r="K609" s="7">
        <v>250</v>
      </c>
      <c r="L609" s="7">
        <v>0</v>
      </c>
    </row>
    <row r="610" spans="10:12" x14ac:dyDescent="0.25">
      <c r="J610" t="s">
        <v>8220</v>
      </c>
      <c r="K610" s="7">
        <v>150000</v>
      </c>
      <c r="L610" s="7">
        <v>1461</v>
      </c>
    </row>
    <row r="611" spans="10:12" x14ac:dyDescent="0.25">
      <c r="J611" t="s">
        <v>8220</v>
      </c>
      <c r="K611" s="7">
        <v>780</v>
      </c>
      <c r="L611" s="7">
        <v>5</v>
      </c>
    </row>
    <row r="612" spans="10:12" x14ac:dyDescent="0.25">
      <c r="J612" t="s">
        <v>8220</v>
      </c>
      <c r="K612" s="7">
        <v>13803</v>
      </c>
      <c r="L612" s="7">
        <v>0</v>
      </c>
    </row>
    <row r="613" spans="10:12" x14ac:dyDescent="0.25">
      <c r="J613" t="s">
        <v>8220</v>
      </c>
      <c r="K613" s="7">
        <v>80000</v>
      </c>
      <c r="L613" s="7">
        <v>0</v>
      </c>
    </row>
    <row r="614" spans="10:12" x14ac:dyDescent="0.25">
      <c r="J614" t="s">
        <v>8220</v>
      </c>
      <c r="K614" s="7">
        <v>10000</v>
      </c>
      <c r="L614" s="7">
        <v>0</v>
      </c>
    </row>
    <row r="615" spans="10:12" x14ac:dyDescent="0.25">
      <c r="J615" t="s">
        <v>8220</v>
      </c>
      <c r="K615" s="7">
        <v>60000</v>
      </c>
      <c r="L615" s="7">
        <v>12818</v>
      </c>
    </row>
    <row r="616" spans="10:12" x14ac:dyDescent="0.25">
      <c r="J616" t="s">
        <v>8220</v>
      </c>
      <c r="K616" s="7">
        <v>10000</v>
      </c>
      <c r="L616" s="7">
        <v>0</v>
      </c>
    </row>
    <row r="617" spans="10:12" x14ac:dyDescent="0.25">
      <c r="J617" t="s">
        <v>8220</v>
      </c>
      <c r="K617" s="7">
        <v>515</v>
      </c>
      <c r="L617" s="7">
        <v>0</v>
      </c>
    </row>
    <row r="618" spans="10:12" x14ac:dyDescent="0.25">
      <c r="J618" t="s">
        <v>8220</v>
      </c>
      <c r="K618" s="7">
        <v>5000</v>
      </c>
      <c r="L618" s="7">
        <v>0</v>
      </c>
    </row>
    <row r="619" spans="10:12" x14ac:dyDescent="0.25">
      <c r="J619" t="s">
        <v>8220</v>
      </c>
      <c r="K619" s="7">
        <v>2000</v>
      </c>
      <c r="L619" s="7">
        <v>60</v>
      </c>
    </row>
    <row r="620" spans="10:12" x14ac:dyDescent="0.25">
      <c r="J620" t="s">
        <v>8220</v>
      </c>
      <c r="K620" s="7">
        <v>400</v>
      </c>
      <c r="L620" s="7">
        <v>0</v>
      </c>
    </row>
    <row r="621" spans="10:12" x14ac:dyDescent="0.25">
      <c r="J621" t="s">
        <v>8220</v>
      </c>
      <c r="K621" s="7">
        <v>2500000</v>
      </c>
      <c r="L621" s="7">
        <v>1</v>
      </c>
    </row>
    <row r="622" spans="10:12" x14ac:dyDescent="0.25">
      <c r="J622" t="s">
        <v>8220</v>
      </c>
      <c r="K622" s="7">
        <v>30000</v>
      </c>
      <c r="L622" s="7">
        <v>300</v>
      </c>
    </row>
    <row r="623" spans="10:12" x14ac:dyDescent="0.25">
      <c r="J623" t="s">
        <v>8220</v>
      </c>
      <c r="K623" s="7">
        <v>25000</v>
      </c>
      <c r="L623" s="7">
        <v>261</v>
      </c>
    </row>
    <row r="624" spans="10:12" x14ac:dyDescent="0.25">
      <c r="J624" t="s">
        <v>8220</v>
      </c>
      <c r="K624" s="7">
        <v>6000</v>
      </c>
      <c r="L624" s="7">
        <v>341</v>
      </c>
    </row>
    <row r="625" spans="10:12" x14ac:dyDescent="0.25">
      <c r="J625" t="s">
        <v>8220</v>
      </c>
      <c r="K625" s="7">
        <v>75000</v>
      </c>
      <c r="L625" s="7">
        <v>0</v>
      </c>
    </row>
    <row r="626" spans="10:12" x14ac:dyDescent="0.25">
      <c r="J626" t="s">
        <v>8220</v>
      </c>
      <c r="K626" s="7">
        <v>5000</v>
      </c>
      <c r="L626" s="7">
        <v>0</v>
      </c>
    </row>
    <row r="627" spans="10:12" x14ac:dyDescent="0.25">
      <c r="J627" t="s">
        <v>8220</v>
      </c>
      <c r="K627" s="7">
        <v>25000</v>
      </c>
      <c r="L627" s="7">
        <v>0</v>
      </c>
    </row>
    <row r="628" spans="10:12" x14ac:dyDescent="0.25">
      <c r="J628" t="s">
        <v>8220</v>
      </c>
      <c r="K628" s="7">
        <v>25000</v>
      </c>
      <c r="L628" s="7">
        <v>4345</v>
      </c>
    </row>
    <row r="629" spans="10:12" x14ac:dyDescent="0.25">
      <c r="J629" t="s">
        <v>8220</v>
      </c>
      <c r="K629" s="7">
        <v>450000</v>
      </c>
      <c r="L629" s="7">
        <v>90</v>
      </c>
    </row>
    <row r="630" spans="10:12" x14ac:dyDescent="0.25">
      <c r="J630" t="s">
        <v>8220</v>
      </c>
      <c r="K630" s="7">
        <v>5000</v>
      </c>
      <c r="L630" s="7">
        <v>0</v>
      </c>
    </row>
    <row r="631" spans="10:12" x14ac:dyDescent="0.25">
      <c r="J631" t="s">
        <v>8220</v>
      </c>
      <c r="K631" s="7">
        <v>200000</v>
      </c>
      <c r="L631" s="7">
        <v>350</v>
      </c>
    </row>
    <row r="632" spans="10:12" x14ac:dyDescent="0.25">
      <c r="J632" t="s">
        <v>8220</v>
      </c>
      <c r="K632" s="7">
        <v>11999</v>
      </c>
      <c r="L632" s="7">
        <v>10</v>
      </c>
    </row>
    <row r="633" spans="10:12" x14ac:dyDescent="0.25">
      <c r="J633" t="s">
        <v>8220</v>
      </c>
      <c r="K633" s="7">
        <v>50000</v>
      </c>
      <c r="L633" s="7">
        <v>690</v>
      </c>
    </row>
    <row r="634" spans="10:12" x14ac:dyDescent="0.25">
      <c r="J634" t="s">
        <v>8220</v>
      </c>
      <c r="K634" s="7">
        <v>20000</v>
      </c>
      <c r="L634" s="7">
        <v>0</v>
      </c>
    </row>
    <row r="635" spans="10:12" x14ac:dyDescent="0.25">
      <c r="J635" t="s">
        <v>8220</v>
      </c>
      <c r="K635" s="7">
        <v>10000</v>
      </c>
      <c r="L635" s="7">
        <v>1245</v>
      </c>
    </row>
    <row r="636" spans="10:12" x14ac:dyDescent="0.25">
      <c r="J636" t="s">
        <v>8220</v>
      </c>
      <c r="K636" s="7">
        <v>5000</v>
      </c>
      <c r="L636" s="7">
        <v>1</v>
      </c>
    </row>
    <row r="637" spans="10:12" x14ac:dyDescent="0.25">
      <c r="J637" t="s">
        <v>8220</v>
      </c>
      <c r="K637" s="7">
        <v>25000</v>
      </c>
      <c r="L637" s="7">
        <v>2</v>
      </c>
    </row>
    <row r="638" spans="10:12" x14ac:dyDescent="0.25">
      <c r="J638" t="s">
        <v>8220</v>
      </c>
      <c r="K638" s="7">
        <v>2000</v>
      </c>
      <c r="L638" s="7">
        <v>4</v>
      </c>
    </row>
    <row r="639" spans="10:12" x14ac:dyDescent="0.25">
      <c r="J639" t="s">
        <v>8220</v>
      </c>
      <c r="K639" s="7">
        <v>100000</v>
      </c>
      <c r="L639" s="7">
        <v>0</v>
      </c>
    </row>
    <row r="640" spans="10:12" x14ac:dyDescent="0.25">
      <c r="J640" t="s">
        <v>8220</v>
      </c>
      <c r="K640" s="7">
        <v>200000</v>
      </c>
      <c r="L640" s="7">
        <v>18</v>
      </c>
    </row>
    <row r="641" spans="10:12" x14ac:dyDescent="0.25">
      <c r="J641" t="s">
        <v>8220</v>
      </c>
      <c r="K641" s="7">
        <v>1000000</v>
      </c>
      <c r="L641" s="7">
        <v>1</v>
      </c>
    </row>
    <row r="642" spans="10:12" x14ac:dyDescent="0.25">
      <c r="J642" t="s">
        <v>8219</v>
      </c>
      <c r="K642" s="7">
        <v>70</v>
      </c>
      <c r="L642" s="7">
        <v>101</v>
      </c>
    </row>
    <row r="643" spans="10:12" x14ac:dyDescent="0.25">
      <c r="J643" t="s">
        <v>8219</v>
      </c>
      <c r="K643" s="7">
        <v>40000</v>
      </c>
      <c r="L643" s="7">
        <v>47665</v>
      </c>
    </row>
    <row r="644" spans="10:12" x14ac:dyDescent="0.25">
      <c r="J644" t="s">
        <v>8219</v>
      </c>
      <c r="K644" s="7">
        <v>20000</v>
      </c>
      <c r="L644" s="7">
        <v>292097</v>
      </c>
    </row>
    <row r="645" spans="10:12" x14ac:dyDescent="0.25">
      <c r="J645" t="s">
        <v>8219</v>
      </c>
      <c r="K645" s="7">
        <v>25000</v>
      </c>
      <c r="L645" s="7">
        <v>26452</v>
      </c>
    </row>
    <row r="646" spans="10:12" x14ac:dyDescent="0.25">
      <c r="J646" t="s">
        <v>8219</v>
      </c>
      <c r="K646" s="7">
        <v>25000</v>
      </c>
      <c r="L646" s="7">
        <v>75029.48</v>
      </c>
    </row>
    <row r="647" spans="10:12" x14ac:dyDescent="0.25">
      <c r="J647" t="s">
        <v>8219</v>
      </c>
      <c r="K647" s="7">
        <v>2000</v>
      </c>
      <c r="L647" s="7">
        <v>5574</v>
      </c>
    </row>
    <row r="648" spans="10:12" x14ac:dyDescent="0.25">
      <c r="J648" t="s">
        <v>8219</v>
      </c>
      <c r="K648" s="7">
        <v>800</v>
      </c>
      <c r="L648" s="7">
        <v>1055.01</v>
      </c>
    </row>
    <row r="649" spans="10:12" x14ac:dyDescent="0.25">
      <c r="J649" t="s">
        <v>8219</v>
      </c>
      <c r="K649" s="7">
        <v>2000</v>
      </c>
      <c r="L649" s="7">
        <v>2141</v>
      </c>
    </row>
    <row r="650" spans="10:12" x14ac:dyDescent="0.25">
      <c r="J650" t="s">
        <v>8219</v>
      </c>
      <c r="K650" s="7">
        <v>35000</v>
      </c>
      <c r="L650" s="7">
        <v>44388</v>
      </c>
    </row>
    <row r="651" spans="10:12" x14ac:dyDescent="0.25">
      <c r="J651" t="s">
        <v>8219</v>
      </c>
      <c r="K651" s="7">
        <v>2500</v>
      </c>
      <c r="L651" s="7">
        <v>3499</v>
      </c>
    </row>
    <row r="652" spans="10:12" x14ac:dyDescent="0.25">
      <c r="J652" t="s">
        <v>8219</v>
      </c>
      <c r="K652" s="7">
        <v>1500</v>
      </c>
      <c r="L652" s="7">
        <v>1686</v>
      </c>
    </row>
    <row r="653" spans="10:12" x14ac:dyDescent="0.25">
      <c r="J653" t="s">
        <v>8219</v>
      </c>
      <c r="K653" s="7">
        <v>25000</v>
      </c>
      <c r="L653" s="7">
        <v>25132</v>
      </c>
    </row>
    <row r="654" spans="10:12" x14ac:dyDescent="0.25">
      <c r="J654" t="s">
        <v>8219</v>
      </c>
      <c r="K654" s="7">
        <v>3000</v>
      </c>
      <c r="L654" s="7">
        <v>3014</v>
      </c>
    </row>
    <row r="655" spans="10:12" x14ac:dyDescent="0.25">
      <c r="J655" t="s">
        <v>8219</v>
      </c>
      <c r="K655" s="7">
        <v>75000</v>
      </c>
      <c r="L655" s="7">
        <v>106084.5</v>
      </c>
    </row>
    <row r="656" spans="10:12" x14ac:dyDescent="0.25">
      <c r="J656" t="s">
        <v>8219</v>
      </c>
      <c r="K656" s="7">
        <v>12000</v>
      </c>
      <c r="L656" s="7">
        <v>32075</v>
      </c>
    </row>
    <row r="657" spans="10:12" x14ac:dyDescent="0.25">
      <c r="J657" t="s">
        <v>8219</v>
      </c>
      <c r="K657" s="7">
        <v>8000</v>
      </c>
      <c r="L657" s="7">
        <v>11751</v>
      </c>
    </row>
    <row r="658" spans="10:12" x14ac:dyDescent="0.25">
      <c r="J658" t="s">
        <v>8219</v>
      </c>
      <c r="K658" s="7">
        <v>5000</v>
      </c>
      <c r="L658" s="7">
        <v>10678</v>
      </c>
    </row>
    <row r="659" spans="10:12" x14ac:dyDescent="0.25">
      <c r="J659" t="s">
        <v>8219</v>
      </c>
      <c r="K659" s="7">
        <v>15000</v>
      </c>
      <c r="L659" s="7">
        <v>18855</v>
      </c>
    </row>
    <row r="660" spans="10:12" x14ac:dyDescent="0.25">
      <c r="J660" t="s">
        <v>8219</v>
      </c>
      <c r="K660" s="7">
        <v>28888</v>
      </c>
      <c r="L660" s="7">
        <v>30177</v>
      </c>
    </row>
    <row r="661" spans="10:12" x14ac:dyDescent="0.25">
      <c r="J661" t="s">
        <v>8219</v>
      </c>
      <c r="K661" s="7">
        <v>3000</v>
      </c>
      <c r="L661" s="7">
        <v>3017</v>
      </c>
    </row>
    <row r="662" spans="10:12" x14ac:dyDescent="0.25">
      <c r="J662" t="s">
        <v>8221</v>
      </c>
      <c r="K662" s="7">
        <v>50000</v>
      </c>
      <c r="L662" s="7">
        <v>1529</v>
      </c>
    </row>
    <row r="663" spans="10:12" x14ac:dyDescent="0.25">
      <c r="J663" t="s">
        <v>8221</v>
      </c>
      <c r="K663" s="7">
        <v>10000</v>
      </c>
      <c r="L663" s="7">
        <v>95</v>
      </c>
    </row>
    <row r="664" spans="10:12" x14ac:dyDescent="0.25">
      <c r="J664" t="s">
        <v>8221</v>
      </c>
      <c r="K664" s="7">
        <v>39000</v>
      </c>
      <c r="L664" s="7">
        <v>156</v>
      </c>
    </row>
    <row r="665" spans="10:12" x14ac:dyDescent="0.25">
      <c r="J665" t="s">
        <v>8221</v>
      </c>
      <c r="K665" s="7">
        <v>200000</v>
      </c>
      <c r="L665" s="7">
        <v>700</v>
      </c>
    </row>
    <row r="666" spans="10:12" x14ac:dyDescent="0.25">
      <c r="J666" t="s">
        <v>8221</v>
      </c>
      <c r="K666" s="7">
        <v>12000</v>
      </c>
      <c r="L666" s="7">
        <v>904</v>
      </c>
    </row>
    <row r="667" spans="10:12" x14ac:dyDescent="0.25">
      <c r="J667" t="s">
        <v>8221</v>
      </c>
      <c r="K667" s="7">
        <v>10000</v>
      </c>
      <c r="L667" s="7">
        <v>1864</v>
      </c>
    </row>
    <row r="668" spans="10:12" x14ac:dyDescent="0.25">
      <c r="J668" t="s">
        <v>8221</v>
      </c>
      <c r="K668" s="7">
        <v>200000</v>
      </c>
      <c r="L668" s="7">
        <v>8</v>
      </c>
    </row>
    <row r="669" spans="10:12" x14ac:dyDescent="0.25">
      <c r="J669" t="s">
        <v>8221</v>
      </c>
      <c r="K669" s="7">
        <v>50000</v>
      </c>
      <c r="L669" s="7">
        <v>5010</v>
      </c>
    </row>
    <row r="670" spans="10:12" x14ac:dyDescent="0.25">
      <c r="J670" t="s">
        <v>8221</v>
      </c>
      <c r="K670" s="7">
        <v>15000</v>
      </c>
      <c r="L670" s="7">
        <v>684</v>
      </c>
    </row>
    <row r="671" spans="10:12" x14ac:dyDescent="0.25">
      <c r="J671" t="s">
        <v>8221</v>
      </c>
      <c r="K671" s="7">
        <v>200000</v>
      </c>
      <c r="L671" s="7">
        <v>43015</v>
      </c>
    </row>
    <row r="672" spans="10:12" x14ac:dyDescent="0.25">
      <c r="J672" t="s">
        <v>8221</v>
      </c>
      <c r="K672" s="7">
        <v>90000</v>
      </c>
      <c r="L672" s="7">
        <v>26349</v>
      </c>
    </row>
    <row r="673" spans="10:12" x14ac:dyDescent="0.25">
      <c r="J673" t="s">
        <v>8221</v>
      </c>
      <c r="K673" s="7">
        <v>30000</v>
      </c>
      <c r="L673" s="7">
        <v>11828</v>
      </c>
    </row>
    <row r="674" spans="10:12" x14ac:dyDescent="0.25">
      <c r="J674" t="s">
        <v>8221</v>
      </c>
      <c r="K674" s="7">
        <v>50000</v>
      </c>
      <c r="L674" s="7">
        <v>10814</v>
      </c>
    </row>
    <row r="675" spans="10:12" x14ac:dyDescent="0.25">
      <c r="J675" t="s">
        <v>8221</v>
      </c>
      <c r="K675" s="7">
        <v>100000</v>
      </c>
      <c r="L675" s="7">
        <v>205</v>
      </c>
    </row>
    <row r="676" spans="10:12" x14ac:dyDescent="0.25">
      <c r="J676" t="s">
        <v>8221</v>
      </c>
      <c r="K676" s="7">
        <v>50000</v>
      </c>
      <c r="L676" s="7">
        <v>15</v>
      </c>
    </row>
    <row r="677" spans="10:12" x14ac:dyDescent="0.25">
      <c r="J677" t="s">
        <v>8221</v>
      </c>
      <c r="K677" s="7">
        <v>6000</v>
      </c>
      <c r="L677" s="7">
        <v>891</v>
      </c>
    </row>
    <row r="678" spans="10:12" x14ac:dyDescent="0.25">
      <c r="J678" t="s">
        <v>8221</v>
      </c>
      <c r="K678" s="7">
        <v>100000</v>
      </c>
      <c r="L678" s="7">
        <v>1471</v>
      </c>
    </row>
    <row r="679" spans="10:12" x14ac:dyDescent="0.25">
      <c r="J679" t="s">
        <v>8221</v>
      </c>
      <c r="K679" s="7">
        <v>50000</v>
      </c>
      <c r="L679" s="7">
        <v>12792</v>
      </c>
    </row>
    <row r="680" spans="10:12" x14ac:dyDescent="0.25">
      <c r="J680" t="s">
        <v>8221</v>
      </c>
      <c r="K680" s="7">
        <v>29000</v>
      </c>
      <c r="L680" s="7">
        <v>1108</v>
      </c>
    </row>
    <row r="681" spans="10:12" x14ac:dyDescent="0.25">
      <c r="J681" t="s">
        <v>8221</v>
      </c>
      <c r="K681" s="7">
        <v>57000</v>
      </c>
      <c r="L681" s="7">
        <v>8827</v>
      </c>
    </row>
    <row r="682" spans="10:12" x14ac:dyDescent="0.25">
      <c r="J682" t="s">
        <v>8221</v>
      </c>
      <c r="K682" s="7">
        <v>75000</v>
      </c>
      <c r="L682" s="7">
        <v>19434</v>
      </c>
    </row>
    <row r="683" spans="10:12" x14ac:dyDescent="0.25">
      <c r="J683" t="s">
        <v>8221</v>
      </c>
      <c r="K683" s="7">
        <v>2500</v>
      </c>
      <c r="L683" s="7">
        <v>1</v>
      </c>
    </row>
    <row r="684" spans="10:12" x14ac:dyDescent="0.25">
      <c r="J684" t="s">
        <v>8221</v>
      </c>
      <c r="K684" s="7">
        <v>50000</v>
      </c>
      <c r="L684" s="7">
        <v>53</v>
      </c>
    </row>
    <row r="685" spans="10:12" x14ac:dyDescent="0.25">
      <c r="J685" t="s">
        <v>8221</v>
      </c>
      <c r="K685" s="7">
        <v>35000</v>
      </c>
      <c r="L685" s="7">
        <v>298</v>
      </c>
    </row>
    <row r="686" spans="10:12" x14ac:dyDescent="0.25">
      <c r="J686" t="s">
        <v>8221</v>
      </c>
      <c r="K686" s="7">
        <v>320000</v>
      </c>
      <c r="L686" s="7">
        <v>23948</v>
      </c>
    </row>
    <row r="687" spans="10:12" x14ac:dyDescent="0.25">
      <c r="J687" t="s">
        <v>8221</v>
      </c>
      <c r="K687" s="7">
        <v>2000</v>
      </c>
      <c r="L687" s="7">
        <v>553</v>
      </c>
    </row>
    <row r="688" spans="10:12" x14ac:dyDescent="0.25">
      <c r="J688" t="s">
        <v>8221</v>
      </c>
      <c r="K688" s="7">
        <v>500000</v>
      </c>
      <c r="L688" s="7">
        <v>0</v>
      </c>
    </row>
    <row r="689" spans="10:12" x14ac:dyDescent="0.25">
      <c r="J689" t="s">
        <v>8221</v>
      </c>
      <c r="K689" s="7">
        <v>100000</v>
      </c>
      <c r="L689" s="7">
        <v>3550</v>
      </c>
    </row>
    <row r="690" spans="10:12" x14ac:dyDescent="0.25">
      <c r="J690" t="s">
        <v>8221</v>
      </c>
      <c r="K690" s="7">
        <v>20000</v>
      </c>
      <c r="L690" s="7">
        <v>14598</v>
      </c>
    </row>
    <row r="691" spans="10:12" x14ac:dyDescent="0.25">
      <c r="J691" t="s">
        <v>8221</v>
      </c>
      <c r="K691" s="7">
        <v>200000</v>
      </c>
      <c r="L691" s="7">
        <v>115297.5</v>
      </c>
    </row>
    <row r="692" spans="10:12" x14ac:dyDescent="0.25">
      <c r="J692" t="s">
        <v>8221</v>
      </c>
      <c r="K692" s="7">
        <v>20000</v>
      </c>
      <c r="L692" s="7">
        <v>2468</v>
      </c>
    </row>
    <row r="693" spans="10:12" x14ac:dyDescent="0.25">
      <c r="J693" t="s">
        <v>8221</v>
      </c>
      <c r="K693" s="7">
        <v>50000</v>
      </c>
      <c r="L693" s="7">
        <v>260</v>
      </c>
    </row>
    <row r="694" spans="10:12" x14ac:dyDescent="0.25">
      <c r="J694" t="s">
        <v>8221</v>
      </c>
      <c r="K694" s="7">
        <v>20000</v>
      </c>
      <c r="L694" s="7">
        <v>1306</v>
      </c>
    </row>
    <row r="695" spans="10:12" x14ac:dyDescent="0.25">
      <c r="J695" t="s">
        <v>8221</v>
      </c>
      <c r="K695" s="7">
        <v>100000</v>
      </c>
      <c r="L695" s="7">
        <v>35338</v>
      </c>
    </row>
    <row r="696" spans="10:12" x14ac:dyDescent="0.25">
      <c r="J696" t="s">
        <v>8221</v>
      </c>
      <c r="K696" s="7">
        <v>150000</v>
      </c>
      <c r="L696" s="7">
        <v>590</v>
      </c>
    </row>
    <row r="697" spans="10:12" x14ac:dyDescent="0.25">
      <c r="J697" t="s">
        <v>8221</v>
      </c>
      <c r="K697" s="7">
        <v>60000</v>
      </c>
      <c r="L697" s="7">
        <v>636</v>
      </c>
    </row>
    <row r="698" spans="10:12" x14ac:dyDescent="0.25">
      <c r="J698" t="s">
        <v>8221</v>
      </c>
      <c r="K698" s="7">
        <v>175000</v>
      </c>
      <c r="L698" s="7">
        <v>1</v>
      </c>
    </row>
    <row r="699" spans="10:12" x14ac:dyDescent="0.25">
      <c r="J699" t="s">
        <v>8221</v>
      </c>
      <c r="K699" s="7">
        <v>5000</v>
      </c>
      <c r="L699" s="7">
        <v>2319</v>
      </c>
    </row>
    <row r="700" spans="10:12" x14ac:dyDescent="0.25">
      <c r="J700" t="s">
        <v>8221</v>
      </c>
      <c r="K700" s="7">
        <v>100000</v>
      </c>
      <c r="L700" s="7">
        <v>15390</v>
      </c>
    </row>
    <row r="701" spans="10:12" x14ac:dyDescent="0.25">
      <c r="J701" t="s">
        <v>8221</v>
      </c>
      <c r="K701" s="7">
        <v>130000</v>
      </c>
      <c r="L701" s="7">
        <v>107148.74</v>
      </c>
    </row>
    <row r="702" spans="10:12" x14ac:dyDescent="0.25">
      <c r="J702" t="s">
        <v>8221</v>
      </c>
      <c r="K702" s="7">
        <v>15000</v>
      </c>
      <c r="L702" s="7">
        <v>403</v>
      </c>
    </row>
    <row r="703" spans="10:12" x14ac:dyDescent="0.25">
      <c r="J703" t="s">
        <v>8221</v>
      </c>
      <c r="K703" s="7">
        <v>23000</v>
      </c>
      <c r="L703" s="7">
        <v>6118</v>
      </c>
    </row>
    <row r="704" spans="10:12" x14ac:dyDescent="0.25">
      <c r="J704" t="s">
        <v>8221</v>
      </c>
      <c r="K704" s="7">
        <v>15000</v>
      </c>
      <c r="L704" s="7">
        <v>4622.01</v>
      </c>
    </row>
    <row r="705" spans="10:12" x14ac:dyDescent="0.25">
      <c r="J705" t="s">
        <v>8221</v>
      </c>
      <c r="K705" s="7">
        <v>15000</v>
      </c>
      <c r="L705" s="7">
        <v>837</v>
      </c>
    </row>
    <row r="706" spans="10:12" x14ac:dyDescent="0.25">
      <c r="J706" t="s">
        <v>8221</v>
      </c>
      <c r="K706" s="7">
        <v>55000</v>
      </c>
      <c r="L706" s="7">
        <v>481</v>
      </c>
    </row>
    <row r="707" spans="10:12" x14ac:dyDescent="0.25">
      <c r="J707" t="s">
        <v>8221</v>
      </c>
      <c r="K707" s="7">
        <v>100000</v>
      </c>
      <c r="L707" s="7">
        <v>977</v>
      </c>
    </row>
    <row r="708" spans="10:12" x14ac:dyDescent="0.25">
      <c r="J708" t="s">
        <v>8221</v>
      </c>
      <c r="K708" s="7">
        <v>100000</v>
      </c>
      <c r="L708" s="7">
        <v>0</v>
      </c>
    </row>
    <row r="709" spans="10:12" x14ac:dyDescent="0.25">
      <c r="J709" t="s">
        <v>8221</v>
      </c>
      <c r="K709" s="7">
        <v>68000</v>
      </c>
      <c r="L709" s="7">
        <v>53670.6</v>
      </c>
    </row>
    <row r="710" spans="10:12" x14ac:dyDescent="0.25">
      <c r="J710" t="s">
        <v>8221</v>
      </c>
      <c r="K710" s="7">
        <v>40000</v>
      </c>
      <c r="L710" s="7">
        <v>8837</v>
      </c>
    </row>
    <row r="711" spans="10:12" x14ac:dyDescent="0.25">
      <c r="J711" t="s">
        <v>8221</v>
      </c>
      <c r="K711" s="7">
        <v>15000</v>
      </c>
      <c r="L711" s="7">
        <v>61</v>
      </c>
    </row>
    <row r="712" spans="10:12" x14ac:dyDescent="0.25">
      <c r="J712" t="s">
        <v>8221</v>
      </c>
      <c r="K712" s="7">
        <v>1200</v>
      </c>
      <c r="L712" s="7">
        <v>0</v>
      </c>
    </row>
    <row r="713" spans="10:12" x14ac:dyDescent="0.25">
      <c r="J713" t="s">
        <v>8221</v>
      </c>
      <c r="K713" s="7">
        <v>100000</v>
      </c>
      <c r="L713" s="7">
        <v>33791</v>
      </c>
    </row>
    <row r="714" spans="10:12" x14ac:dyDescent="0.25">
      <c r="J714" t="s">
        <v>8221</v>
      </c>
      <c r="K714" s="7">
        <v>48500</v>
      </c>
      <c r="L714" s="7">
        <v>105</v>
      </c>
    </row>
    <row r="715" spans="10:12" x14ac:dyDescent="0.25">
      <c r="J715" t="s">
        <v>8221</v>
      </c>
      <c r="K715" s="7">
        <v>25000</v>
      </c>
      <c r="L715" s="7">
        <v>199</v>
      </c>
    </row>
    <row r="716" spans="10:12" x14ac:dyDescent="0.25">
      <c r="J716" t="s">
        <v>8221</v>
      </c>
      <c r="K716" s="7">
        <v>15000</v>
      </c>
      <c r="L716" s="7">
        <v>2249</v>
      </c>
    </row>
    <row r="717" spans="10:12" x14ac:dyDescent="0.25">
      <c r="J717" t="s">
        <v>8221</v>
      </c>
      <c r="K717" s="7">
        <v>27500</v>
      </c>
      <c r="L717" s="7">
        <v>1389</v>
      </c>
    </row>
    <row r="718" spans="10:12" x14ac:dyDescent="0.25">
      <c r="J718" t="s">
        <v>8221</v>
      </c>
      <c r="K718" s="7">
        <v>7000</v>
      </c>
      <c r="L718" s="7">
        <v>715</v>
      </c>
    </row>
    <row r="719" spans="10:12" x14ac:dyDescent="0.25">
      <c r="J719" t="s">
        <v>8221</v>
      </c>
      <c r="K719" s="7">
        <v>100000</v>
      </c>
      <c r="L719" s="7">
        <v>305</v>
      </c>
    </row>
    <row r="720" spans="10:12" x14ac:dyDescent="0.25">
      <c r="J720" t="s">
        <v>8221</v>
      </c>
      <c r="K720" s="7">
        <v>12000</v>
      </c>
      <c r="L720" s="7">
        <v>90</v>
      </c>
    </row>
    <row r="721" spans="10:12" x14ac:dyDescent="0.25">
      <c r="J721" t="s">
        <v>8221</v>
      </c>
      <c r="K721" s="7">
        <v>15000</v>
      </c>
      <c r="L721" s="7">
        <v>194</v>
      </c>
    </row>
    <row r="722" spans="10:12" x14ac:dyDescent="0.25">
      <c r="J722" t="s">
        <v>8219</v>
      </c>
      <c r="K722" s="7">
        <v>1900</v>
      </c>
      <c r="L722" s="7">
        <v>2735</v>
      </c>
    </row>
    <row r="723" spans="10:12" x14ac:dyDescent="0.25">
      <c r="J723" t="s">
        <v>8219</v>
      </c>
      <c r="K723" s="7">
        <v>8200</v>
      </c>
      <c r="L723" s="7">
        <v>10013</v>
      </c>
    </row>
    <row r="724" spans="10:12" x14ac:dyDescent="0.25">
      <c r="J724" t="s">
        <v>8219</v>
      </c>
      <c r="K724" s="7">
        <v>25000</v>
      </c>
      <c r="L724" s="7">
        <v>33006</v>
      </c>
    </row>
    <row r="725" spans="10:12" x14ac:dyDescent="0.25">
      <c r="J725" t="s">
        <v>8219</v>
      </c>
      <c r="K725" s="7">
        <v>5000</v>
      </c>
      <c r="L725" s="7">
        <v>5469</v>
      </c>
    </row>
    <row r="726" spans="10:12" x14ac:dyDescent="0.25">
      <c r="J726" t="s">
        <v>8219</v>
      </c>
      <c r="K726" s="7">
        <v>7000</v>
      </c>
      <c r="L726" s="7">
        <v>7383.01</v>
      </c>
    </row>
    <row r="727" spans="10:12" x14ac:dyDescent="0.25">
      <c r="J727" t="s">
        <v>8219</v>
      </c>
      <c r="K727" s="7">
        <v>20000</v>
      </c>
      <c r="L727" s="7">
        <v>20070</v>
      </c>
    </row>
    <row r="728" spans="10:12" x14ac:dyDescent="0.25">
      <c r="J728" t="s">
        <v>8219</v>
      </c>
      <c r="K728" s="7">
        <v>2500</v>
      </c>
      <c r="L728" s="7">
        <v>2535</v>
      </c>
    </row>
    <row r="729" spans="10:12" x14ac:dyDescent="0.25">
      <c r="J729" t="s">
        <v>8219</v>
      </c>
      <c r="K729" s="7">
        <v>3500</v>
      </c>
      <c r="L729" s="7">
        <v>5443</v>
      </c>
    </row>
    <row r="730" spans="10:12" x14ac:dyDescent="0.25">
      <c r="J730" t="s">
        <v>8219</v>
      </c>
      <c r="K730" s="7">
        <v>7500</v>
      </c>
      <c r="L730" s="7">
        <v>7917.45</v>
      </c>
    </row>
    <row r="731" spans="10:12" x14ac:dyDescent="0.25">
      <c r="J731" t="s">
        <v>8219</v>
      </c>
      <c r="K731" s="7">
        <v>4000</v>
      </c>
      <c r="L731" s="7">
        <v>5226</v>
      </c>
    </row>
    <row r="732" spans="10:12" x14ac:dyDescent="0.25">
      <c r="J732" t="s">
        <v>8219</v>
      </c>
      <c r="K732" s="7">
        <v>20000</v>
      </c>
      <c r="L732" s="7">
        <v>26438</v>
      </c>
    </row>
    <row r="733" spans="10:12" x14ac:dyDescent="0.25">
      <c r="J733" t="s">
        <v>8219</v>
      </c>
      <c r="K733" s="7">
        <v>5000</v>
      </c>
      <c r="L733" s="7">
        <v>6300</v>
      </c>
    </row>
    <row r="734" spans="10:12" x14ac:dyDescent="0.25">
      <c r="J734" t="s">
        <v>8219</v>
      </c>
      <c r="K734" s="7">
        <v>40</v>
      </c>
      <c r="L734" s="7">
        <v>64</v>
      </c>
    </row>
    <row r="735" spans="10:12" x14ac:dyDescent="0.25">
      <c r="J735" t="s">
        <v>8219</v>
      </c>
      <c r="K735" s="7">
        <v>2500</v>
      </c>
      <c r="L735" s="7">
        <v>3012</v>
      </c>
    </row>
    <row r="736" spans="10:12" x14ac:dyDescent="0.25">
      <c r="J736" t="s">
        <v>8219</v>
      </c>
      <c r="K736" s="7">
        <v>8500</v>
      </c>
      <c r="L736" s="7">
        <v>10670</v>
      </c>
    </row>
    <row r="737" spans="10:12" x14ac:dyDescent="0.25">
      <c r="J737" t="s">
        <v>8219</v>
      </c>
      <c r="K737" s="7">
        <v>47000</v>
      </c>
      <c r="L737" s="7">
        <v>53771</v>
      </c>
    </row>
    <row r="738" spans="10:12" x14ac:dyDescent="0.25">
      <c r="J738" t="s">
        <v>8219</v>
      </c>
      <c r="K738" s="7">
        <v>3600</v>
      </c>
      <c r="L738" s="7">
        <v>11345</v>
      </c>
    </row>
    <row r="739" spans="10:12" x14ac:dyDescent="0.25">
      <c r="J739" t="s">
        <v>8219</v>
      </c>
      <c r="K739" s="7">
        <v>5000</v>
      </c>
      <c r="L739" s="7">
        <v>6120</v>
      </c>
    </row>
    <row r="740" spans="10:12" x14ac:dyDescent="0.25">
      <c r="J740" t="s">
        <v>8219</v>
      </c>
      <c r="K740" s="7">
        <v>1500</v>
      </c>
      <c r="L740" s="7">
        <v>1601</v>
      </c>
    </row>
    <row r="741" spans="10:12" x14ac:dyDescent="0.25">
      <c r="J741" t="s">
        <v>8219</v>
      </c>
      <c r="K741" s="7">
        <v>6000</v>
      </c>
      <c r="L741" s="7">
        <v>9500</v>
      </c>
    </row>
    <row r="742" spans="10:12" x14ac:dyDescent="0.25">
      <c r="J742" t="s">
        <v>8219</v>
      </c>
      <c r="K742" s="7">
        <v>3000</v>
      </c>
      <c r="L742" s="7">
        <v>3222</v>
      </c>
    </row>
    <row r="743" spans="10:12" x14ac:dyDescent="0.25">
      <c r="J743" t="s">
        <v>8219</v>
      </c>
      <c r="K743" s="7">
        <v>13000</v>
      </c>
      <c r="L743" s="7">
        <v>13293.8</v>
      </c>
    </row>
    <row r="744" spans="10:12" x14ac:dyDescent="0.25">
      <c r="J744" t="s">
        <v>8219</v>
      </c>
      <c r="K744" s="7">
        <v>1400</v>
      </c>
      <c r="L744" s="7">
        <v>1550</v>
      </c>
    </row>
    <row r="745" spans="10:12" x14ac:dyDescent="0.25">
      <c r="J745" t="s">
        <v>8219</v>
      </c>
      <c r="K745" s="7">
        <v>550</v>
      </c>
      <c r="L745" s="7">
        <v>814</v>
      </c>
    </row>
    <row r="746" spans="10:12" x14ac:dyDescent="0.25">
      <c r="J746" t="s">
        <v>8219</v>
      </c>
      <c r="K746" s="7">
        <v>5000</v>
      </c>
      <c r="L746" s="7">
        <v>5116</v>
      </c>
    </row>
    <row r="747" spans="10:12" x14ac:dyDescent="0.25">
      <c r="J747" t="s">
        <v>8219</v>
      </c>
      <c r="K747" s="7">
        <v>2220</v>
      </c>
      <c r="L747" s="7">
        <v>3976</v>
      </c>
    </row>
    <row r="748" spans="10:12" x14ac:dyDescent="0.25">
      <c r="J748" t="s">
        <v>8219</v>
      </c>
      <c r="K748" s="7">
        <v>2987</v>
      </c>
      <c r="L748" s="7">
        <v>3318</v>
      </c>
    </row>
    <row r="749" spans="10:12" x14ac:dyDescent="0.25">
      <c r="J749" t="s">
        <v>8219</v>
      </c>
      <c r="K749" s="7">
        <v>7000</v>
      </c>
      <c r="L749" s="7">
        <v>7003</v>
      </c>
    </row>
    <row r="750" spans="10:12" x14ac:dyDescent="0.25">
      <c r="J750" t="s">
        <v>8219</v>
      </c>
      <c r="K750" s="7">
        <v>2000</v>
      </c>
      <c r="L750" s="7">
        <v>2005</v>
      </c>
    </row>
    <row r="751" spans="10:12" x14ac:dyDescent="0.25">
      <c r="J751" t="s">
        <v>8219</v>
      </c>
      <c r="K751" s="7">
        <v>10000</v>
      </c>
      <c r="L751" s="7">
        <v>10556</v>
      </c>
    </row>
    <row r="752" spans="10:12" x14ac:dyDescent="0.25">
      <c r="J752" t="s">
        <v>8219</v>
      </c>
      <c r="K752" s="7">
        <v>4444</v>
      </c>
      <c r="L752" s="7">
        <v>4559</v>
      </c>
    </row>
    <row r="753" spans="10:12" x14ac:dyDescent="0.25">
      <c r="J753" t="s">
        <v>8219</v>
      </c>
      <c r="K753" s="7">
        <v>3000</v>
      </c>
      <c r="L753" s="7">
        <v>3555</v>
      </c>
    </row>
    <row r="754" spans="10:12" x14ac:dyDescent="0.25">
      <c r="J754" t="s">
        <v>8219</v>
      </c>
      <c r="K754" s="7">
        <v>5000</v>
      </c>
      <c r="L754" s="7">
        <v>5585</v>
      </c>
    </row>
    <row r="755" spans="10:12" x14ac:dyDescent="0.25">
      <c r="J755" t="s">
        <v>8219</v>
      </c>
      <c r="K755" s="7">
        <v>10000</v>
      </c>
      <c r="L755" s="7">
        <v>12800</v>
      </c>
    </row>
    <row r="756" spans="10:12" x14ac:dyDescent="0.25">
      <c r="J756" t="s">
        <v>8219</v>
      </c>
      <c r="K756" s="7">
        <v>2000</v>
      </c>
      <c r="L756" s="7">
        <v>2075</v>
      </c>
    </row>
    <row r="757" spans="10:12" x14ac:dyDescent="0.25">
      <c r="J757" t="s">
        <v>8219</v>
      </c>
      <c r="K757" s="7">
        <v>2500</v>
      </c>
      <c r="L757" s="7">
        <v>2547.69</v>
      </c>
    </row>
    <row r="758" spans="10:12" x14ac:dyDescent="0.25">
      <c r="J758" t="s">
        <v>8219</v>
      </c>
      <c r="K758" s="7">
        <v>700</v>
      </c>
      <c r="L758" s="7">
        <v>824</v>
      </c>
    </row>
    <row r="759" spans="10:12" x14ac:dyDescent="0.25">
      <c r="J759" t="s">
        <v>8219</v>
      </c>
      <c r="K759" s="7">
        <v>250</v>
      </c>
      <c r="L759" s="7">
        <v>595</v>
      </c>
    </row>
    <row r="760" spans="10:12" x14ac:dyDescent="0.25">
      <c r="J760" t="s">
        <v>8219</v>
      </c>
      <c r="K760" s="7">
        <v>2500</v>
      </c>
      <c r="L760" s="7">
        <v>2550</v>
      </c>
    </row>
    <row r="761" spans="10:12" x14ac:dyDescent="0.25">
      <c r="J761" t="s">
        <v>8219</v>
      </c>
      <c r="K761" s="7">
        <v>5000</v>
      </c>
      <c r="L761" s="7">
        <v>5096</v>
      </c>
    </row>
    <row r="762" spans="10:12" x14ac:dyDescent="0.25">
      <c r="J762" t="s">
        <v>8221</v>
      </c>
      <c r="K762" s="7">
        <v>2200</v>
      </c>
      <c r="L762" s="7">
        <v>0</v>
      </c>
    </row>
    <row r="763" spans="10:12" x14ac:dyDescent="0.25">
      <c r="J763" t="s">
        <v>8221</v>
      </c>
      <c r="K763" s="7">
        <v>5000</v>
      </c>
      <c r="L763" s="7">
        <v>235</v>
      </c>
    </row>
    <row r="764" spans="10:12" x14ac:dyDescent="0.25">
      <c r="J764" t="s">
        <v>8221</v>
      </c>
      <c r="K764" s="7">
        <v>3500</v>
      </c>
      <c r="L764" s="7">
        <v>0</v>
      </c>
    </row>
    <row r="765" spans="10:12" x14ac:dyDescent="0.25">
      <c r="J765" t="s">
        <v>8221</v>
      </c>
      <c r="K765" s="7">
        <v>4290</v>
      </c>
      <c r="L765" s="7">
        <v>5</v>
      </c>
    </row>
    <row r="766" spans="10:12" x14ac:dyDescent="0.25">
      <c r="J766" t="s">
        <v>8221</v>
      </c>
      <c r="K766" s="7">
        <v>5000</v>
      </c>
      <c r="L766" s="7">
        <v>0</v>
      </c>
    </row>
    <row r="767" spans="10:12" x14ac:dyDescent="0.25">
      <c r="J767" t="s">
        <v>8221</v>
      </c>
      <c r="K767" s="7">
        <v>7000</v>
      </c>
      <c r="L767" s="7">
        <v>2521</v>
      </c>
    </row>
    <row r="768" spans="10:12" x14ac:dyDescent="0.25">
      <c r="J768" t="s">
        <v>8221</v>
      </c>
      <c r="K768" s="7">
        <v>4000</v>
      </c>
      <c r="L768" s="7">
        <v>0</v>
      </c>
    </row>
    <row r="769" spans="10:12" x14ac:dyDescent="0.25">
      <c r="J769" t="s">
        <v>8221</v>
      </c>
      <c r="K769" s="7">
        <v>5000</v>
      </c>
      <c r="L769" s="7">
        <v>177</v>
      </c>
    </row>
    <row r="770" spans="10:12" x14ac:dyDescent="0.25">
      <c r="J770" t="s">
        <v>8221</v>
      </c>
      <c r="K770" s="7">
        <v>2500</v>
      </c>
      <c r="L770" s="7">
        <v>0</v>
      </c>
    </row>
    <row r="771" spans="10:12" x14ac:dyDescent="0.25">
      <c r="J771" t="s">
        <v>8221</v>
      </c>
      <c r="K771" s="7">
        <v>4000</v>
      </c>
      <c r="L771" s="7">
        <v>1656</v>
      </c>
    </row>
    <row r="772" spans="10:12" x14ac:dyDescent="0.25">
      <c r="J772" t="s">
        <v>8221</v>
      </c>
      <c r="K772" s="7">
        <v>17500</v>
      </c>
      <c r="L772" s="7">
        <v>0</v>
      </c>
    </row>
    <row r="773" spans="10:12" x14ac:dyDescent="0.25">
      <c r="J773" t="s">
        <v>8221</v>
      </c>
      <c r="K773" s="7">
        <v>38000</v>
      </c>
      <c r="L773" s="7">
        <v>10</v>
      </c>
    </row>
    <row r="774" spans="10:12" x14ac:dyDescent="0.25">
      <c r="J774" t="s">
        <v>8221</v>
      </c>
      <c r="K774" s="7">
        <v>1500</v>
      </c>
      <c r="L774" s="7">
        <v>50</v>
      </c>
    </row>
    <row r="775" spans="10:12" x14ac:dyDescent="0.25">
      <c r="J775" t="s">
        <v>8221</v>
      </c>
      <c r="K775" s="7">
        <v>3759</v>
      </c>
      <c r="L775" s="7">
        <v>32</v>
      </c>
    </row>
    <row r="776" spans="10:12" x14ac:dyDescent="0.25">
      <c r="J776" t="s">
        <v>8221</v>
      </c>
      <c r="K776" s="7">
        <v>500</v>
      </c>
      <c r="L776" s="7">
        <v>351</v>
      </c>
    </row>
    <row r="777" spans="10:12" x14ac:dyDescent="0.25">
      <c r="J777" t="s">
        <v>8221</v>
      </c>
      <c r="K777" s="7">
        <v>10000</v>
      </c>
      <c r="L777" s="7">
        <v>170</v>
      </c>
    </row>
    <row r="778" spans="10:12" x14ac:dyDescent="0.25">
      <c r="J778" t="s">
        <v>8221</v>
      </c>
      <c r="K778" s="7">
        <v>7000</v>
      </c>
      <c r="L778" s="7">
        <v>3598</v>
      </c>
    </row>
    <row r="779" spans="10:12" x14ac:dyDescent="0.25">
      <c r="J779" t="s">
        <v>8221</v>
      </c>
      <c r="K779" s="7">
        <v>3000</v>
      </c>
      <c r="L779" s="7">
        <v>21</v>
      </c>
    </row>
    <row r="780" spans="10:12" x14ac:dyDescent="0.25">
      <c r="J780" t="s">
        <v>8221</v>
      </c>
      <c r="K780" s="7">
        <v>500</v>
      </c>
      <c r="L780" s="7">
        <v>2</v>
      </c>
    </row>
    <row r="781" spans="10:12" x14ac:dyDescent="0.25">
      <c r="J781" t="s">
        <v>8221</v>
      </c>
      <c r="K781" s="7">
        <v>15000</v>
      </c>
      <c r="L781" s="7">
        <v>400</v>
      </c>
    </row>
    <row r="782" spans="10:12" x14ac:dyDescent="0.25">
      <c r="J782" t="s">
        <v>8219</v>
      </c>
      <c r="K782" s="7">
        <v>1000</v>
      </c>
      <c r="L782" s="7">
        <v>1040</v>
      </c>
    </row>
    <row r="783" spans="10:12" x14ac:dyDescent="0.25">
      <c r="J783" t="s">
        <v>8219</v>
      </c>
      <c r="K783" s="7">
        <v>800</v>
      </c>
      <c r="L783" s="7">
        <v>1065.23</v>
      </c>
    </row>
    <row r="784" spans="10:12" x14ac:dyDescent="0.25">
      <c r="J784" t="s">
        <v>8219</v>
      </c>
      <c r="K784" s="7">
        <v>700</v>
      </c>
      <c r="L784" s="7">
        <v>700</v>
      </c>
    </row>
    <row r="785" spans="10:12" x14ac:dyDescent="0.25">
      <c r="J785" t="s">
        <v>8219</v>
      </c>
      <c r="K785" s="7">
        <v>1500</v>
      </c>
      <c r="L785" s="7">
        <v>2222</v>
      </c>
    </row>
    <row r="786" spans="10:12" x14ac:dyDescent="0.25">
      <c r="J786" t="s">
        <v>8219</v>
      </c>
      <c r="K786" s="7">
        <v>1000</v>
      </c>
      <c r="L786" s="7">
        <v>1025</v>
      </c>
    </row>
    <row r="787" spans="10:12" x14ac:dyDescent="0.25">
      <c r="J787" t="s">
        <v>8219</v>
      </c>
      <c r="K787" s="7">
        <v>500</v>
      </c>
      <c r="L787" s="7">
        <v>903.14</v>
      </c>
    </row>
    <row r="788" spans="10:12" x14ac:dyDescent="0.25">
      <c r="J788" t="s">
        <v>8219</v>
      </c>
      <c r="K788" s="7">
        <v>5000</v>
      </c>
      <c r="L788" s="7">
        <v>7140</v>
      </c>
    </row>
    <row r="789" spans="10:12" x14ac:dyDescent="0.25">
      <c r="J789" t="s">
        <v>8219</v>
      </c>
      <c r="K789" s="7">
        <v>1200</v>
      </c>
      <c r="L789" s="7">
        <v>1370</v>
      </c>
    </row>
    <row r="790" spans="10:12" x14ac:dyDescent="0.25">
      <c r="J790" t="s">
        <v>8219</v>
      </c>
      <c r="K790" s="7">
        <v>1000</v>
      </c>
      <c r="L790" s="7">
        <v>2035.05</v>
      </c>
    </row>
    <row r="791" spans="10:12" x14ac:dyDescent="0.25">
      <c r="J791" t="s">
        <v>8219</v>
      </c>
      <c r="K791" s="7">
        <v>1700</v>
      </c>
      <c r="L791" s="7">
        <v>1860</v>
      </c>
    </row>
    <row r="792" spans="10:12" x14ac:dyDescent="0.25">
      <c r="J792" t="s">
        <v>8219</v>
      </c>
      <c r="K792" s="7">
        <v>10000</v>
      </c>
      <c r="L792" s="7">
        <v>14437.46</v>
      </c>
    </row>
    <row r="793" spans="10:12" x14ac:dyDescent="0.25">
      <c r="J793" t="s">
        <v>8219</v>
      </c>
      <c r="K793" s="7">
        <v>7500</v>
      </c>
      <c r="L793" s="7">
        <v>7790</v>
      </c>
    </row>
    <row r="794" spans="10:12" x14ac:dyDescent="0.25">
      <c r="J794" t="s">
        <v>8219</v>
      </c>
      <c r="K794" s="7">
        <v>2500</v>
      </c>
      <c r="L794" s="7">
        <v>2511.11</v>
      </c>
    </row>
    <row r="795" spans="10:12" x14ac:dyDescent="0.25">
      <c r="J795" t="s">
        <v>8219</v>
      </c>
      <c r="K795" s="7">
        <v>2750</v>
      </c>
      <c r="L795" s="7">
        <v>2826.43</v>
      </c>
    </row>
    <row r="796" spans="10:12" x14ac:dyDescent="0.25">
      <c r="J796" t="s">
        <v>8219</v>
      </c>
      <c r="K796" s="7">
        <v>8000</v>
      </c>
      <c r="L796" s="7">
        <v>8425</v>
      </c>
    </row>
    <row r="797" spans="10:12" x14ac:dyDescent="0.25">
      <c r="J797" t="s">
        <v>8219</v>
      </c>
      <c r="K797" s="7">
        <v>14000</v>
      </c>
      <c r="L797" s="7">
        <v>15650</v>
      </c>
    </row>
    <row r="798" spans="10:12" x14ac:dyDescent="0.25">
      <c r="J798" t="s">
        <v>8219</v>
      </c>
      <c r="K798" s="7">
        <v>10000</v>
      </c>
      <c r="L798" s="7">
        <v>10135</v>
      </c>
    </row>
    <row r="799" spans="10:12" x14ac:dyDescent="0.25">
      <c r="J799" t="s">
        <v>8219</v>
      </c>
      <c r="K799" s="7">
        <v>3000</v>
      </c>
      <c r="L799" s="7">
        <v>3226</v>
      </c>
    </row>
    <row r="800" spans="10:12" x14ac:dyDescent="0.25">
      <c r="J800" t="s">
        <v>8219</v>
      </c>
      <c r="K800" s="7">
        <v>3500</v>
      </c>
      <c r="L800" s="7">
        <v>4021</v>
      </c>
    </row>
    <row r="801" spans="10:12" x14ac:dyDescent="0.25">
      <c r="J801" t="s">
        <v>8219</v>
      </c>
      <c r="K801" s="7">
        <v>5000</v>
      </c>
      <c r="L801" s="7">
        <v>5001</v>
      </c>
    </row>
    <row r="802" spans="10:12" x14ac:dyDescent="0.25">
      <c r="J802" t="s">
        <v>8219</v>
      </c>
      <c r="K802" s="7">
        <v>1500</v>
      </c>
      <c r="L802" s="7">
        <v>2282</v>
      </c>
    </row>
    <row r="803" spans="10:12" x14ac:dyDescent="0.25">
      <c r="J803" t="s">
        <v>8219</v>
      </c>
      <c r="K803" s="7">
        <v>2000</v>
      </c>
      <c r="L803" s="7">
        <v>2230.4299999999998</v>
      </c>
    </row>
    <row r="804" spans="10:12" x14ac:dyDescent="0.25">
      <c r="J804" t="s">
        <v>8219</v>
      </c>
      <c r="K804" s="7">
        <v>6000</v>
      </c>
      <c r="L804" s="7">
        <v>6080</v>
      </c>
    </row>
    <row r="805" spans="10:12" x14ac:dyDescent="0.25">
      <c r="J805" t="s">
        <v>8219</v>
      </c>
      <c r="K805" s="7">
        <v>2300</v>
      </c>
      <c r="L805" s="7">
        <v>2835</v>
      </c>
    </row>
    <row r="806" spans="10:12" x14ac:dyDescent="0.25">
      <c r="J806" t="s">
        <v>8219</v>
      </c>
      <c r="K806" s="7">
        <v>5500</v>
      </c>
      <c r="L806" s="7">
        <v>5500</v>
      </c>
    </row>
    <row r="807" spans="10:12" x14ac:dyDescent="0.25">
      <c r="J807" t="s">
        <v>8219</v>
      </c>
      <c r="K807" s="7">
        <v>3000</v>
      </c>
      <c r="L807" s="7">
        <v>3150</v>
      </c>
    </row>
    <row r="808" spans="10:12" x14ac:dyDescent="0.25">
      <c r="J808" t="s">
        <v>8219</v>
      </c>
      <c r="K808" s="7">
        <v>8000</v>
      </c>
      <c r="L808" s="7">
        <v>8355</v>
      </c>
    </row>
    <row r="809" spans="10:12" x14ac:dyDescent="0.25">
      <c r="J809" t="s">
        <v>8219</v>
      </c>
      <c r="K809" s="7">
        <v>4000</v>
      </c>
      <c r="L809" s="7">
        <v>4205</v>
      </c>
    </row>
    <row r="810" spans="10:12" x14ac:dyDescent="0.25">
      <c r="J810" t="s">
        <v>8219</v>
      </c>
      <c r="K810" s="7">
        <v>4500</v>
      </c>
      <c r="L810" s="7">
        <v>4500</v>
      </c>
    </row>
    <row r="811" spans="10:12" x14ac:dyDescent="0.25">
      <c r="J811" t="s">
        <v>8219</v>
      </c>
      <c r="K811" s="7">
        <v>4000</v>
      </c>
      <c r="L811" s="7">
        <v>4151</v>
      </c>
    </row>
    <row r="812" spans="10:12" x14ac:dyDescent="0.25">
      <c r="J812" t="s">
        <v>8219</v>
      </c>
      <c r="K812" s="7">
        <v>1500</v>
      </c>
      <c r="L812" s="7">
        <v>1575</v>
      </c>
    </row>
    <row r="813" spans="10:12" x14ac:dyDescent="0.25">
      <c r="J813" t="s">
        <v>8219</v>
      </c>
      <c r="K813" s="7">
        <v>1000</v>
      </c>
      <c r="L813" s="7">
        <v>1040</v>
      </c>
    </row>
    <row r="814" spans="10:12" x14ac:dyDescent="0.25">
      <c r="J814" t="s">
        <v>8219</v>
      </c>
      <c r="K814" s="7">
        <v>600</v>
      </c>
      <c r="L814" s="7">
        <v>911</v>
      </c>
    </row>
    <row r="815" spans="10:12" x14ac:dyDescent="0.25">
      <c r="J815" t="s">
        <v>8219</v>
      </c>
      <c r="K815" s="7">
        <v>1500</v>
      </c>
      <c r="L815" s="7">
        <v>2399.94</v>
      </c>
    </row>
    <row r="816" spans="10:12" x14ac:dyDescent="0.25">
      <c r="J816" t="s">
        <v>8219</v>
      </c>
      <c r="K816" s="7">
        <v>1000</v>
      </c>
      <c r="L816" s="7">
        <v>1273</v>
      </c>
    </row>
    <row r="817" spans="10:12" x14ac:dyDescent="0.25">
      <c r="J817" t="s">
        <v>8219</v>
      </c>
      <c r="K817" s="7">
        <v>4000</v>
      </c>
      <c r="L817" s="7">
        <v>4280</v>
      </c>
    </row>
    <row r="818" spans="10:12" x14ac:dyDescent="0.25">
      <c r="J818" t="s">
        <v>8219</v>
      </c>
      <c r="K818" s="7">
        <v>7000</v>
      </c>
      <c r="L818" s="7">
        <v>8058.55</v>
      </c>
    </row>
    <row r="819" spans="10:12" x14ac:dyDescent="0.25">
      <c r="J819" t="s">
        <v>8219</v>
      </c>
      <c r="K819" s="7">
        <v>1500</v>
      </c>
      <c r="L819" s="7">
        <v>2056.66</v>
      </c>
    </row>
    <row r="820" spans="10:12" x14ac:dyDescent="0.25">
      <c r="J820" t="s">
        <v>8219</v>
      </c>
      <c r="K820" s="7">
        <v>350</v>
      </c>
      <c r="L820" s="7">
        <v>545</v>
      </c>
    </row>
    <row r="821" spans="10:12" x14ac:dyDescent="0.25">
      <c r="J821" t="s">
        <v>8219</v>
      </c>
      <c r="K821" s="7">
        <v>400</v>
      </c>
      <c r="L821" s="7">
        <v>435</v>
      </c>
    </row>
    <row r="822" spans="10:12" x14ac:dyDescent="0.25">
      <c r="J822" t="s">
        <v>8219</v>
      </c>
      <c r="K822" s="7">
        <v>2000</v>
      </c>
      <c r="L822" s="7">
        <v>2681</v>
      </c>
    </row>
    <row r="823" spans="10:12" x14ac:dyDescent="0.25">
      <c r="J823" t="s">
        <v>8219</v>
      </c>
      <c r="K823" s="7">
        <v>17482</v>
      </c>
      <c r="L823" s="7">
        <v>17482</v>
      </c>
    </row>
    <row r="824" spans="10:12" x14ac:dyDescent="0.25">
      <c r="J824" t="s">
        <v>8219</v>
      </c>
      <c r="K824" s="7">
        <v>3000</v>
      </c>
      <c r="L824" s="7">
        <v>3575</v>
      </c>
    </row>
    <row r="825" spans="10:12" x14ac:dyDescent="0.25">
      <c r="J825" t="s">
        <v>8219</v>
      </c>
      <c r="K825" s="7">
        <v>800</v>
      </c>
      <c r="L825" s="7">
        <v>1436</v>
      </c>
    </row>
    <row r="826" spans="10:12" x14ac:dyDescent="0.25">
      <c r="J826" t="s">
        <v>8219</v>
      </c>
      <c r="K826" s="7">
        <v>1600</v>
      </c>
      <c r="L826" s="7">
        <v>2150.1</v>
      </c>
    </row>
    <row r="827" spans="10:12" x14ac:dyDescent="0.25">
      <c r="J827" t="s">
        <v>8219</v>
      </c>
      <c r="K827" s="7">
        <v>12500</v>
      </c>
      <c r="L827" s="7">
        <v>12554</v>
      </c>
    </row>
    <row r="828" spans="10:12" x14ac:dyDescent="0.25">
      <c r="J828" t="s">
        <v>8219</v>
      </c>
      <c r="K828" s="7">
        <v>5500</v>
      </c>
      <c r="L828" s="7">
        <v>5580</v>
      </c>
    </row>
    <row r="829" spans="10:12" x14ac:dyDescent="0.25">
      <c r="J829" t="s">
        <v>8219</v>
      </c>
      <c r="K829" s="7">
        <v>300</v>
      </c>
      <c r="L829" s="7">
        <v>310</v>
      </c>
    </row>
    <row r="830" spans="10:12" x14ac:dyDescent="0.25">
      <c r="J830" t="s">
        <v>8219</v>
      </c>
      <c r="K830" s="7">
        <v>1300</v>
      </c>
      <c r="L830" s="7">
        <v>1391</v>
      </c>
    </row>
    <row r="831" spans="10:12" x14ac:dyDescent="0.25">
      <c r="J831" t="s">
        <v>8219</v>
      </c>
      <c r="K831" s="7">
        <v>500</v>
      </c>
      <c r="L831" s="7">
        <v>520</v>
      </c>
    </row>
    <row r="832" spans="10:12" x14ac:dyDescent="0.25">
      <c r="J832" t="s">
        <v>8219</v>
      </c>
      <c r="K832" s="7">
        <v>1800</v>
      </c>
      <c r="L832" s="7">
        <v>1941</v>
      </c>
    </row>
    <row r="833" spans="10:12" x14ac:dyDescent="0.25">
      <c r="J833" t="s">
        <v>8219</v>
      </c>
      <c r="K833" s="7">
        <v>1500</v>
      </c>
      <c r="L833" s="7">
        <v>3500</v>
      </c>
    </row>
    <row r="834" spans="10:12" x14ac:dyDescent="0.25">
      <c r="J834" t="s">
        <v>8219</v>
      </c>
      <c r="K834" s="7">
        <v>15000</v>
      </c>
      <c r="L834" s="7">
        <v>15091.06</v>
      </c>
    </row>
    <row r="835" spans="10:12" x14ac:dyDescent="0.25">
      <c r="J835" t="s">
        <v>8219</v>
      </c>
      <c r="K835" s="7">
        <v>6000</v>
      </c>
      <c r="L835" s="7">
        <v>6100</v>
      </c>
    </row>
    <row r="836" spans="10:12" x14ac:dyDescent="0.25">
      <c r="J836" t="s">
        <v>8219</v>
      </c>
      <c r="K836" s="7">
        <v>5500</v>
      </c>
      <c r="L836" s="7">
        <v>7206</v>
      </c>
    </row>
    <row r="837" spans="10:12" x14ac:dyDescent="0.25">
      <c r="J837" t="s">
        <v>8219</v>
      </c>
      <c r="K837" s="7">
        <v>2000</v>
      </c>
      <c r="L837" s="7">
        <v>2345</v>
      </c>
    </row>
    <row r="838" spans="10:12" x14ac:dyDescent="0.25">
      <c r="J838" t="s">
        <v>8219</v>
      </c>
      <c r="K838" s="7">
        <v>5000</v>
      </c>
      <c r="L838" s="7">
        <v>5046.5200000000004</v>
      </c>
    </row>
    <row r="839" spans="10:12" x14ac:dyDescent="0.25">
      <c r="J839" t="s">
        <v>8219</v>
      </c>
      <c r="K839" s="7">
        <v>2500</v>
      </c>
      <c r="L839" s="7">
        <v>3045</v>
      </c>
    </row>
    <row r="840" spans="10:12" x14ac:dyDescent="0.25">
      <c r="J840" t="s">
        <v>8219</v>
      </c>
      <c r="K840" s="7">
        <v>2000</v>
      </c>
      <c r="L840" s="7">
        <v>2908</v>
      </c>
    </row>
    <row r="841" spans="10:12" x14ac:dyDescent="0.25">
      <c r="J841" t="s">
        <v>8219</v>
      </c>
      <c r="K841" s="7">
        <v>5000</v>
      </c>
      <c r="L841" s="7">
        <v>5830.83</v>
      </c>
    </row>
    <row r="842" spans="10:12" x14ac:dyDescent="0.25">
      <c r="J842" t="s">
        <v>8219</v>
      </c>
      <c r="K842" s="7">
        <v>10000</v>
      </c>
      <c r="L842" s="7">
        <v>12041.66</v>
      </c>
    </row>
    <row r="843" spans="10:12" x14ac:dyDescent="0.25">
      <c r="J843" t="s">
        <v>8219</v>
      </c>
      <c r="K843" s="7">
        <v>5000</v>
      </c>
      <c r="L843" s="7">
        <v>5066</v>
      </c>
    </row>
    <row r="844" spans="10:12" x14ac:dyDescent="0.25">
      <c r="J844" t="s">
        <v>8219</v>
      </c>
      <c r="K844" s="7">
        <v>2500</v>
      </c>
      <c r="L844" s="7">
        <v>2608</v>
      </c>
    </row>
    <row r="845" spans="10:12" x14ac:dyDescent="0.25">
      <c r="J845" t="s">
        <v>8219</v>
      </c>
      <c r="K845" s="7">
        <v>3000</v>
      </c>
      <c r="L845" s="7">
        <v>8014</v>
      </c>
    </row>
    <row r="846" spans="10:12" x14ac:dyDescent="0.25">
      <c r="J846" t="s">
        <v>8219</v>
      </c>
      <c r="K846" s="7">
        <v>3000</v>
      </c>
      <c r="L846" s="7">
        <v>5824</v>
      </c>
    </row>
    <row r="847" spans="10:12" x14ac:dyDescent="0.25">
      <c r="J847" t="s">
        <v>8219</v>
      </c>
      <c r="K847" s="7">
        <v>5000</v>
      </c>
      <c r="L847" s="7">
        <v>6019.01</v>
      </c>
    </row>
    <row r="848" spans="10:12" x14ac:dyDescent="0.25">
      <c r="J848" t="s">
        <v>8219</v>
      </c>
      <c r="K848" s="7">
        <v>1100</v>
      </c>
      <c r="L848" s="7">
        <v>1342.01</v>
      </c>
    </row>
    <row r="849" spans="10:12" x14ac:dyDescent="0.25">
      <c r="J849" t="s">
        <v>8219</v>
      </c>
      <c r="K849" s="7">
        <v>10</v>
      </c>
      <c r="L849" s="7">
        <v>10</v>
      </c>
    </row>
    <row r="850" spans="10:12" x14ac:dyDescent="0.25">
      <c r="J850" t="s">
        <v>8219</v>
      </c>
      <c r="K850" s="7">
        <v>300</v>
      </c>
      <c r="L850" s="7">
        <v>300</v>
      </c>
    </row>
    <row r="851" spans="10:12" x14ac:dyDescent="0.25">
      <c r="J851" t="s">
        <v>8219</v>
      </c>
      <c r="K851" s="7">
        <v>4000</v>
      </c>
      <c r="L851" s="7">
        <v>4796</v>
      </c>
    </row>
    <row r="852" spans="10:12" x14ac:dyDescent="0.25">
      <c r="J852" t="s">
        <v>8219</v>
      </c>
      <c r="K852" s="7">
        <v>4000</v>
      </c>
      <c r="L852" s="7">
        <v>6207</v>
      </c>
    </row>
    <row r="853" spans="10:12" x14ac:dyDescent="0.25">
      <c r="J853" t="s">
        <v>8219</v>
      </c>
      <c r="K853" s="7">
        <v>2000</v>
      </c>
      <c r="L853" s="7">
        <v>2609</v>
      </c>
    </row>
    <row r="854" spans="10:12" x14ac:dyDescent="0.25">
      <c r="J854" t="s">
        <v>8219</v>
      </c>
      <c r="K854" s="7">
        <v>3500</v>
      </c>
      <c r="L854" s="7">
        <v>3674</v>
      </c>
    </row>
    <row r="855" spans="10:12" x14ac:dyDescent="0.25">
      <c r="J855" t="s">
        <v>8219</v>
      </c>
      <c r="K855" s="7">
        <v>300</v>
      </c>
      <c r="L855" s="7">
        <v>300</v>
      </c>
    </row>
    <row r="856" spans="10:12" x14ac:dyDescent="0.25">
      <c r="J856" t="s">
        <v>8219</v>
      </c>
      <c r="K856" s="7">
        <v>27800</v>
      </c>
      <c r="L856" s="7">
        <v>32865.300000000003</v>
      </c>
    </row>
    <row r="857" spans="10:12" x14ac:dyDescent="0.25">
      <c r="J857" t="s">
        <v>8219</v>
      </c>
      <c r="K857" s="7">
        <v>1450</v>
      </c>
      <c r="L857" s="7">
        <v>1500</v>
      </c>
    </row>
    <row r="858" spans="10:12" x14ac:dyDescent="0.25">
      <c r="J858" t="s">
        <v>8219</v>
      </c>
      <c r="K858" s="7">
        <v>250</v>
      </c>
      <c r="L858" s="7">
        <v>545</v>
      </c>
    </row>
    <row r="859" spans="10:12" x14ac:dyDescent="0.25">
      <c r="J859" t="s">
        <v>8219</v>
      </c>
      <c r="K859" s="7">
        <v>1200</v>
      </c>
      <c r="L859" s="7">
        <v>1200</v>
      </c>
    </row>
    <row r="860" spans="10:12" x14ac:dyDescent="0.25">
      <c r="J860" t="s">
        <v>8219</v>
      </c>
      <c r="K860" s="7">
        <v>1200</v>
      </c>
      <c r="L860" s="7">
        <v>1728.07</v>
      </c>
    </row>
    <row r="861" spans="10:12" x14ac:dyDescent="0.25">
      <c r="J861" t="s">
        <v>8219</v>
      </c>
      <c r="K861" s="7">
        <v>4000</v>
      </c>
      <c r="L861" s="7">
        <v>4187</v>
      </c>
    </row>
    <row r="862" spans="10:12" x14ac:dyDescent="0.25">
      <c r="J862" t="s">
        <v>8221</v>
      </c>
      <c r="K862" s="7">
        <v>14000</v>
      </c>
      <c r="L862" s="7">
        <v>2540</v>
      </c>
    </row>
    <row r="863" spans="10:12" x14ac:dyDescent="0.25">
      <c r="J863" t="s">
        <v>8221</v>
      </c>
      <c r="K863" s="7">
        <v>4500</v>
      </c>
      <c r="L863" s="7">
        <v>101</v>
      </c>
    </row>
    <row r="864" spans="10:12" x14ac:dyDescent="0.25">
      <c r="J864" t="s">
        <v>8221</v>
      </c>
      <c r="K864" s="7">
        <v>50000</v>
      </c>
      <c r="L864" s="7">
        <v>170</v>
      </c>
    </row>
    <row r="865" spans="10:12" x14ac:dyDescent="0.25">
      <c r="J865" t="s">
        <v>8221</v>
      </c>
      <c r="K865" s="7">
        <v>2000</v>
      </c>
      <c r="L865" s="7">
        <v>90</v>
      </c>
    </row>
    <row r="866" spans="10:12" x14ac:dyDescent="0.25">
      <c r="J866" t="s">
        <v>8221</v>
      </c>
      <c r="K866" s="7">
        <v>6500</v>
      </c>
      <c r="L866" s="7">
        <v>2700</v>
      </c>
    </row>
    <row r="867" spans="10:12" x14ac:dyDescent="0.25">
      <c r="J867" t="s">
        <v>8221</v>
      </c>
      <c r="K867" s="7">
        <v>2200</v>
      </c>
      <c r="L867" s="7">
        <v>45</v>
      </c>
    </row>
    <row r="868" spans="10:12" x14ac:dyDescent="0.25">
      <c r="J868" t="s">
        <v>8221</v>
      </c>
      <c r="K868" s="7">
        <v>3500</v>
      </c>
      <c r="L868" s="7">
        <v>640</v>
      </c>
    </row>
    <row r="869" spans="10:12" x14ac:dyDescent="0.25">
      <c r="J869" t="s">
        <v>8221</v>
      </c>
      <c r="K869" s="7">
        <v>5000</v>
      </c>
      <c r="L869" s="7">
        <v>1201</v>
      </c>
    </row>
    <row r="870" spans="10:12" x14ac:dyDescent="0.25">
      <c r="J870" t="s">
        <v>8221</v>
      </c>
      <c r="K870" s="7">
        <v>45000</v>
      </c>
      <c r="L870" s="7">
        <v>50</v>
      </c>
    </row>
    <row r="871" spans="10:12" x14ac:dyDescent="0.25">
      <c r="J871" t="s">
        <v>8221</v>
      </c>
      <c r="K871" s="7">
        <v>8800</v>
      </c>
      <c r="L871" s="7">
        <v>1040</v>
      </c>
    </row>
    <row r="872" spans="10:12" x14ac:dyDescent="0.25">
      <c r="J872" t="s">
        <v>8221</v>
      </c>
      <c r="K872" s="7">
        <v>20000</v>
      </c>
      <c r="L872" s="7">
        <v>62</v>
      </c>
    </row>
    <row r="873" spans="10:12" x14ac:dyDescent="0.25">
      <c r="J873" t="s">
        <v>8221</v>
      </c>
      <c r="K873" s="7">
        <v>6000</v>
      </c>
      <c r="L873" s="7">
        <v>325</v>
      </c>
    </row>
    <row r="874" spans="10:12" x14ac:dyDescent="0.25">
      <c r="J874" t="s">
        <v>8221</v>
      </c>
      <c r="K874" s="7">
        <v>8000</v>
      </c>
      <c r="L874" s="7">
        <v>65</v>
      </c>
    </row>
    <row r="875" spans="10:12" x14ac:dyDescent="0.25">
      <c r="J875" t="s">
        <v>8221</v>
      </c>
      <c r="K875" s="7">
        <v>3500</v>
      </c>
      <c r="L875" s="7">
        <v>45</v>
      </c>
    </row>
    <row r="876" spans="10:12" x14ac:dyDescent="0.25">
      <c r="J876" t="s">
        <v>8221</v>
      </c>
      <c r="K876" s="7">
        <v>3000</v>
      </c>
      <c r="L876" s="7">
        <v>730</v>
      </c>
    </row>
    <row r="877" spans="10:12" x14ac:dyDescent="0.25">
      <c r="J877" t="s">
        <v>8221</v>
      </c>
      <c r="K877" s="7">
        <v>5000</v>
      </c>
      <c r="L877" s="7">
        <v>0</v>
      </c>
    </row>
    <row r="878" spans="10:12" x14ac:dyDescent="0.25">
      <c r="J878" t="s">
        <v>8221</v>
      </c>
      <c r="K878" s="7">
        <v>3152</v>
      </c>
      <c r="L878" s="7">
        <v>1286</v>
      </c>
    </row>
    <row r="879" spans="10:12" x14ac:dyDescent="0.25">
      <c r="J879" t="s">
        <v>8221</v>
      </c>
      <c r="K879" s="7">
        <v>2000</v>
      </c>
      <c r="L879" s="7">
        <v>1351</v>
      </c>
    </row>
    <row r="880" spans="10:12" x14ac:dyDescent="0.25">
      <c r="J880" t="s">
        <v>8221</v>
      </c>
      <c r="K880" s="7">
        <v>5000</v>
      </c>
      <c r="L880" s="7">
        <v>65</v>
      </c>
    </row>
    <row r="881" spans="10:12" x14ac:dyDescent="0.25">
      <c r="J881" t="s">
        <v>8221</v>
      </c>
      <c r="K881" s="7">
        <v>2100</v>
      </c>
      <c r="L881" s="7">
        <v>644</v>
      </c>
    </row>
    <row r="882" spans="10:12" x14ac:dyDescent="0.25">
      <c r="J882" t="s">
        <v>8221</v>
      </c>
      <c r="K882" s="7">
        <v>3780</v>
      </c>
      <c r="L882" s="7">
        <v>113</v>
      </c>
    </row>
    <row r="883" spans="10:12" x14ac:dyDescent="0.25">
      <c r="J883" t="s">
        <v>8221</v>
      </c>
      <c r="K883" s="7">
        <v>3750</v>
      </c>
      <c r="L883" s="7">
        <v>30</v>
      </c>
    </row>
    <row r="884" spans="10:12" x14ac:dyDescent="0.25">
      <c r="J884" t="s">
        <v>8221</v>
      </c>
      <c r="K884" s="7">
        <v>1500</v>
      </c>
      <c r="L884" s="7">
        <v>302</v>
      </c>
    </row>
    <row r="885" spans="10:12" x14ac:dyDescent="0.25">
      <c r="J885" t="s">
        <v>8221</v>
      </c>
      <c r="K885" s="7">
        <v>5000</v>
      </c>
      <c r="L885" s="7">
        <v>2001</v>
      </c>
    </row>
    <row r="886" spans="10:12" x14ac:dyDescent="0.25">
      <c r="J886" t="s">
        <v>8221</v>
      </c>
      <c r="K886" s="7">
        <v>2000</v>
      </c>
      <c r="L886" s="7">
        <v>20</v>
      </c>
    </row>
    <row r="887" spans="10:12" x14ac:dyDescent="0.25">
      <c r="J887" t="s">
        <v>8221</v>
      </c>
      <c r="K887" s="7">
        <v>1000</v>
      </c>
      <c r="L887" s="7">
        <v>750</v>
      </c>
    </row>
    <row r="888" spans="10:12" x14ac:dyDescent="0.25">
      <c r="J888" t="s">
        <v>8221</v>
      </c>
      <c r="K888" s="7">
        <v>500</v>
      </c>
      <c r="L888" s="7">
        <v>205</v>
      </c>
    </row>
    <row r="889" spans="10:12" x14ac:dyDescent="0.25">
      <c r="J889" t="s">
        <v>8221</v>
      </c>
      <c r="K889" s="7">
        <v>1000</v>
      </c>
      <c r="L889" s="7">
        <v>0</v>
      </c>
    </row>
    <row r="890" spans="10:12" x14ac:dyDescent="0.25">
      <c r="J890" t="s">
        <v>8221</v>
      </c>
      <c r="K890" s="7">
        <v>1000</v>
      </c>
      <c r="L890" s="7">
        <v>72</v>
      </c>
    </row>
    <row r="891" spans="10:12" x14ac:dyDescent="0.25">
      <c r="J891" t="s">
        <v>8221</v>
      </c>
      <c r="K891" s="7">
        <v>25000</v>
      </c>
      <c r="L891" s="7">
        <v>2360.3200000000002</v>
      </c>
    </row>
    <row r="892" spans="10:12" x14ac:dyDescent="0.25">
      <c r="J892" t="s">
        <v>8221</v>
      </c>
      <c r="K892" s="7">
        <v>3000</v>
      </c>
      <c r="L892" s="7">
        <v>125</v>
      </c>
    </row>
    <row r="893" spans="10:12" x14ac:dyDescent="0.25">
      <c r="J893" t="s">
        <v>8221</v>
      </c>
      <c r="K893" s="7">
        <v>8000</v>
      </c>
      <c r="L893" s="7">
        <v>260</v>
      </c>
    </row>
    <row r="894" spans="10:12" x14ac:dyDescent="0.25">
      <c r="J894" t="s">
        <v>8221</v>
      </c>
      <c r="K894" s="7">
        <v>6000</v>
      </c>
      <c r="L894" s="7">
        <v>2445</v>
      </c>
    </row>
    <row r="895" spans="10:12" x14ac:dyDescent="0.25">
      <c r="J895" t="s">
        <v>8221</v>
      </c>
      <c r="K895" s="7">
        <v>2000</v>
      </c>
      <c r="L895" s="7">
        <v>200</v>
      </c>
    </row>
    <row r="896" spans="10:12" x14ac:dyDescent="0.25">
      <c r="J896" t="s">
        <v>8221</v>
      </c>
      <c r="K896" s="7">
        <v>20000</v>
      </c>
      <c r="L896" s="7">
        <v>7834</v>
      </c>
    </row>
    <row r="897" spans="10:12" x14ac:dyDescent="0.25">
      <c r="J897" t="s">
        <v>8221</v>
      </c>
      <c r="K897" s="7">
        <v>8000</v>
      </c>
      <c r="L897" s="7">
        <v>195</v>
      </c>
    </row>
    <row r="898" spans="10:12" x14ac:dyDescent="0.25">
      <c r="J898" t="s">
        <v>8221</v>
      </c>
      <c r="K898" s="7">
        <v>8000</v>
      </c>
      <c r="L898" s="7">
        <v>3200</v>
      </c>
    </row>
    <row r="899" spans="10:12" x14ac:dyDescent="0.25">
      <c r="J899" t="s">
        <v>8221</v>
      </c>
      <c r="K899" s="7">
        <v>3000</v>
      </c>
      <c r="L899" s="7">
        <v>0</v>
      </c>
    </row>
    <row r="900" spans="10:12" x14ac:dyDescent="0.25">
      <c r="J900" t="s">
        <v>8221</v>
      </c>
      <c r="K900" s="7">
        <v>2500</v>
      </c>
      <c r="L900" s="7">
        <v>70</v>
      </c>
    </row>
    <row r="901" spans="10:12" x14ac:dyDescent="0.25">
      <c r="J901" t="s">
        <v>8221</v>
      </c>
      <c r="K901" s="7">
        <v>750</v>
      </c>
      <c r="L901" s="7">
        <v>280</v>
      </c>
    </row>
    <row r="902" spans="10:12" x14ac:dyDescent="0.25">
      <c r="J902" t="s">
        <v>8221</v>
      </c>
      <c r="K902" s="7">
        <v>5000</v>
      </c>
      <c r="L902" s="7">
        <v>21</v>
      </c>
    </row>
    <row r="903" spans="10:12" x14ac:dyDescent="0.25">
      <c r="J903" t="s">
        <v>8221</v>
      </c>
      <c r="K903" s="7">
        <v>6500</v>
      </c>
      <c r="L903" s="7">
        <v>0</v>
      </c>
    </row>
    <row r="904" spans="10:12" x14ac:dyDescent="0.25">
      <c r="J904" t="s">
        <v>8221</v>
      </c>
      <c r="K904" s="7">
        <v>30000</v>
      </c>
      <c r="L904" s="7">
        <v>90</v>
      </c>
    </row>
    <row r="905" spans="10:12" x14ac:dyDescent="0.25">
      <c r="J905" t="s">
        <v>8221</v>
      </c>
      <c r="K905" s="7">
        <v>5000</v>
      </c>
      <c r="L905" s="7">
        <v>160</v>
      </c>
    </row>
    <row r="906" spans="10:12" x14ac:dyDescent="0.25">
      <c r="J906" t="s">
        <v>8221</v>
      </c>
      <c r="K906" s="7">
        <v>50000</v>
      </c>
      <c r="L906" s="7">
        <v>151</v>
      </c>
    </row>
    <row r="907" spans="10:12" x14ac:dyDescent="0.25">
      <c r="J907" t="s">
        <v>8221</v>
      </c>
      <c r="K907" s="7">
        <v>6500</v>
      </c>
      <c r="L907" s="7">
        <v>196</v>
      </c>
    </row>
    <row r="908" spans="10:12" x14ac:dyDescent="0.25">
      <c r="J908" t="s">
        <v>8221</v>
      </c>
      <c r="K908" s="7">
        <v>15000</v>
      </c>
      <c r="L908" s="7">
        <v>0</v>
      </c>
    </row>
    <row r="909" spans="10:12" x14ac:dyDescent="0.25">
      <c r="J909" t="s">
        <v>8221</v>
      </c>
      <c r="K909" s="7">
        <v>2900</v>
      </c>
      <c r="L909" s="7">
        <v>0</v>
      </c>
    </row>
    <row r="910" spans="10:12" x14ac:dyDescent="0.25">
      <c r="J910" t="s">
        <v>8221</v>
      </c>
      <c r="K910" s="7">
        <v>2500</v>
      </c>
      <c r="L910" s="7">
        <v>0</v>
      </c>
    </row>
    <row r="911" spans="10:12" x14ac:dyDescent="0.25">
      <c r="J911" t="s">
        <v>8221</v>
      </c>
      <c r="K911" s="7">
        <v>16000</v>
      </c>
      <c r="L911" s="7">
        <v>520</v>
      </c>
    </row>
    <row r="912" spans="10:12" x14ac:dyDescent="0.25">
      <c r="J912" t="s">
        <v>8221</v>
      </c>
      <c r="K912" s="7">
        <v>550</v>
      </c>
      <c r="L912" s="7">
        <v>123</v>
      </c>
    </row>
    <row r="913" spans="10:12" x14ac:dyDescent="0.25">
      <c r="J913" t="s">
        <v>8221</v>
      </c>
      <c r="K913" s="7">
        <v>100000</v>
      </c>
      <c r="L913" s="7">
        <v>0</v>
      </c>
    </row>
    <row r="914" spans="10:12" x14ac:dyDescent="0.25">
      <c r="J914" t="s">
        <v>8221</v>
      </c>
      <c r="K914" s="7">
        <v>3500</v>
      </c>
      <c r="L914" s="7">
        <v>30</v>
      </c>
    </row>
    <row r="915" spans="10:12" x14ac:dyDescent="0.25">
      <c r="J915" t="s">
        <v>8221</v>
      </c>
      <c r="K915" s="7">
        <v>30000</v>
      </c>
      <c r="L915" s="7">
        <v>1982</v>
      </c>
    </row>
    <row r="916" spans="10:12" x14ac:dyDescent="0.25">
      <c r="J916" t="s">
        <v>8221</v>
      </c>
      <c r="K916" s="7">
        <v>1500</v>
      </c>
      <c r="L916" s="7">
        <v>0</v>
      </c>
    </row>
    <row r="917" spans="10:12" x14ac:dyDescent="0.25">
      <c r="J917" t="s">
        <v>8221</v>
      </c>
      <c r="K917" s="7">
        <v>6500</v>
      </c>
      <c r="L917" s="7">
        <v>375</v>
      </c>
    </row>
    <row r="918" spans="10:12" x14ac:dyDescent="0.25">
      <c r="J918" t="s">
        <v>8221</v>
      </c>
      <c r="K918" s="7">
        <v>3300</v>
      </c>
      <c r="L918" s="7">
        <v>0</v>
      </c>
    </row>
    <row r="919" spans="10:12" x14ac:dyDescent="0.25">
      <c r="J919" t="s">
        <v>8221</v>
      </c>
      <c r="K919" s="7">
        <v>5000</v>
      </c>
      <c r="L919" s="7">
        <v>30</v>
      </c>
    </row>
    <row r="920" spans="10:12" x14ac:dyDescent="0.25">
      <c r="J920" t="s">
        <v>8221</v>
      </c>
      <c r="K920" s="7">
        <v>3900</v>
      </c>
      <c r="L920" s="7">
        <v>196</v>
      </c>
    </row>
    <row r="921" spans="10:12" x14ac:dyDescent="0.25">
      <c r="J921" t="s">
        <v>8221</v>
      </c>
      <c r="K921" s="7">
        <v>20000</v>
      </c>
      <c r="L921" s="7">
        <v>100</v>
      </c>
    </row>
    <row r="922" spans="10:12" x14ac:dyDescent="0.25">
      <c r="J922" t="s">
        <v>8221</v>
      </c>
      <c r="K922" s="7">
        <v>5500</v>
      </c>
      <c r="L922" s="7">
        <v>0</v>
      </c>
    </row>
    <row r="923" spans="10:12" x14ac:dyDescent="0.25">
      <c r="J923" t="s">
        <v>8221</v>
      </c>
      <c r="K923" s="7">
        <v>15000</v>
      </c>
      <c r="L923" s="7">
        <v>4635</v>
      </c>
    </row>
    <row r="924" spans="10:12" x14ac:dyDescent="0.25">
      <c r="J924" t="s">
        <v>8221</v>
      </c>
      <c r="K924" s="7">
        <v>27000</v>
      </c>
      <c r="L924" s="7">
        <v>5680</v>
      </c>
    </row>
    <row r="925" spans="10:12" x14ac:dyDescent="0.25">
      <c r="J925" t="s">
        <v>8221</v>
      </c>
      <c r="K925" s="7">
        <v>15000</v>
      </c>
      <c r="L925" s="7">
        <v>330</v>
      </c>
    </row>
    <row r="926" spans="10:12" x14ac:dyDescent="0.25">
      <c r="J926" t="s">
        <v>8221</v>
      </c>
      <c r="K926" s="7">
        <v>3000</v>
      </c>
      <c r="L926" s="7">
        <v>327</v>
      </c>
    </row>
    <row r="927" spans="10:12" x14ac:dyDescent="0.25">
      <c r="J927" t="s">
        <v>8221</v>
      </c>
      <c r="K927" s="7">
        <v>6000</v>
      </c>
      <c r="L927" s="7">
        <v>160</v>
      </c>
    </row>
    <row r="928" spans="10:12" x14ac:dyDescent="0.25">
      <c r="J928" t="s">
        <v>8221</v>
      </c>
      <c r="K928" s="7">
        <v>7000</v>
      </c>
      <c r="L928" s="7">
        <v>0</v>
      </c>
    </row>
    <row r="929" spans="10:12" x14ac:dyDescent="0.25">
      <c r="J929" t="s">
        <v>8221</v>
      </c>
      <c r="K929" s="7">
        <v>20000</v>
      </c>
      <c r="L929" s="7">
        <v>0</v>
      </c>
    </row>
    <row r="930" spans="10:12" x14ac:dyDescent="0.25">
      <c r="J930" t="s">
        <v>8221</v>
      </c>
      <c r="K930" s="7">
        <v>14500</v>
      </c>
      <c r="L930" s="7">
        <v>1575</v>
      </c>
    </row>
    <row r="931" spans="10:12" x14ac:dyDescent="0.25">
      <c r="J931" t="s">
        <v>8221</v>
      </c>
      <c r="K931" s="7">
        <v>500</v>
      </c>
      <c r="L931" s="7">
        <v>0</v>
      </c>
    </row>
    <row r="932" spans="10:12" x14ac:dyDescent="0.25">
      <c r="J932" t="s">
        <v>8221</v>
      </c>
      <c r="K932" s="7">
        <v>900</v>
      </c>
      <c r="L932" s="7">
        <v>345</v>
      </c>
    </row>
    <row r="933" spans="10:12" x14ac:dyDescent="0.25">
      <c r="J933" t="s">
        <v>8221</v>
      </c>
      <c r="K933" s="7">
        <v>2000</v>
      </c>
      <c r="L933" s="7">
        <v>131</v>
      </c>
    </row>
    <row r="934" spans="10:12" x14ac:dyDescent="0.25">
      <c r="J934" t="s">
        <v>8221</v>
      </c>
      <c r="K934" s="7">
        <v>9500</v>
      </c>
      <c r="L934" s="7">
        <v>1381</v>
      </c>
    </row>
    <row r="935" spans="10:12" x14ac:dyDescent="0.25">
      <c r="J935" t="s">
        <v>8221</v>
      </c>
      <c r="K935" s="7">
        <v>2000</v>
      </c>
      <c r="L935" s="7">
        <v>120</v>
      </c>
    </row>
    <row r="936" spans="10:12" x14ac:dyDescent="0.25">
      <c r="J936" t="s">
        <v>8221</v>
      </c>
      <c r="K936" s="7">
        <v>5000</v>
      </c>
      <c r="L936" s="7">
        <v>1520</v>
      </c>
    </row>
    <row r="937" spans="10:12" x14ac:dyDescent="0.25">
      <c r="J937" t="s">
        <v>8221</v>
      </c>
      <c r="K937" s="7">
        <v>3500</v>
      </c>
      <c r="L937" s="7">
        <v>50</v>
      </c>
    </row>
    <row r="938" spans="10:12" x14ac:dyDescent="0.25">
      <c r="J938" t="s">
        <v>8221</v>
      </c>
      <c r="K938" s="7">
        <v>1400</v>
      </c>
      <c r="L938" s="7">
        <v>0</v>
      </c>
    </row>
    <row r="939" spans="10:12" x14ac:dyDescent="0.25">
      <c r="J939" t="s">
        <v>8221</v>
      </c>
      <c r="K939" s="7">
        <v>3500</v>
      </c>
      <c r="L939" s="7">
        <v>40</v>
      </c>
    </row>
    <row r="940" spans="10:12" x14ac:dyDescent="0.25">
      <c r="J940" t="s">
        <v>8221</v>
      </c>
      <c r="K940" s="7">
        <v>7000</v>
      </c>
      <c r="L940" s="7">
        <v>25</v>
      </c>
    </row>
    <row r="941" spans="10:12" x14ac:dyDescent="0.25">
      <c r="J941" t="s">
        <v>8221</v>
      </c>
      <c r="K941" s="7">
        <v>2750</v>
      </c>
      <c r="L941" s="7">
        <v>40</v>
      </c>
    </row>
    <row r="942" spans="10:12" x14ac:dyDescent="0.25">
      <c r="J942" t="s">
        <v>8221</v>
      </c>
      <c r="K942" s="7">
        <v>9000</v>
      </c>
      <c r="L942" s="7">
        <v>1544</v>
      </c>
    </row>
    <row r="943" spans="10:12" x14ac:dyDescent="0.25">
      <c r="J943" t="s">
        <v>8221</v>
      </c>
      <c r="K943" s="7">
        <v>50000</v>
      </c>
      <c r="L943" s="7">
        <v>1161</v>
      </c>
    </row>
    <row r="944" spans="10:12" x14ac:dyDescent="0.25">
      <c r="J944" t="s">
        <v>8221</v>
      </c>
      <c r="K944" s="7">
        <v>7500</v>
      </c>
      <c r="L944" s="7">
        <v>668</v>
      </c>
    </row>
    <row r="945" spans="10:12" x14ac:dyDescent="0.25">
      <c r="J945" t="s">
        <v>8221</v>
      </c>
      <c r="K945" s="7">
        <v>3000</v>
      </c>
      <c r="L945" s="7">
        <v>289</v>
      </c>
    </row>
    <row r="946" spans="10:12" x14ac:dyDescent="0.25">
      <c r="J946" t="s">
        <v>8221</v>
      </c>
      <c r="K946" s="7">
        <v>50000</v>
      </c>
      <c r="L946" s="7">
        <v>6663</v>
      </c>
    </row>
    <row r="947" spans="10:12" x14ac:dyDescent="0.25">
      <c r="J947" t="s">
        <v>8221</v>
      </c>
      <c r="K947" s="7">
        <v>100000</v>
      </c>
      <c r="L947" s="7">
        <v>2484</v>
      </c>
    </row>
    <row r="948" spans="10:12" x14ac:dyDescent="0.25">
      <c r="J948" t="s">
        <v>8221</v>
      </c>
      <c r="K948" s="7">
        <v>15000</v>
      </c>
      <c r="L948" s="7">
        <v>286</v>
      </c>
    </row>
    <row r="949" spans="10:12" x14ac:dyDescent="0.25">
      <c r="J949" t="s">
        <v>8221</v>
      </c>
      <c r="K949" s="7">
        <v>850</v>
      </c>
      <c r="L949" s="7">
        <v>0</v>
      </c>
    </row>
    <row r="950" spans="10:12" x14ac:dyDescent="0.25">
      <c r="J950" t="s">
        <v>8221</v>
      </c>
      <c r="K950" s="7">
        <v>4000</v>
      </c>
      <c r="L950" s="7">
        <v>480</v>
      </c>
    </row>
    <row r="951" spans="10:12" x14ac:dyDescent="0.25">
      <c r="J951" t="s">
        <v>8221</v>
      </c>
      <c r="K951" s="7">
        <v>20000</v>
      </c>
      <c r="L951" s="7">
        <v>273</v>
      </c>
    </row>
    <row r="952" spans="10:12" x14ac:dyDescent="0.25">
      <c r="J952" t="s">
        <v>8221</v>
      </c>
      <c r="K952" s="7">
        <v>5000</v>
      </c>
      <c r="L952" s="7">
        <v>1402</v>
      </c>
    </row>
    <row r="953" spans="10:12" x14ac:dyDescent="0.25">
      <c r="J953" t="s">
        <v>8221</v>
      </c>
      <c r="K953" s="7">
        <v>50000</v>
      </c>
      <c r="L953" s="7">
        <v>19195</v>
      </c>
    </row>
    <row r="954" spans="10:12" x14ac:dyDescent="0.25">
      <c r="J954" t="s">
        <v>8221</v>
      </c>
      <c r="K954" s="7">
        <v>49000</v>
      </c>
      <c r="L954" s="7">
        <v>19572</v>
      </c>
    </row>
    <row r="955" spans="10:12" x14ac:dyDescent="0.25">
      <c r="J955" t="s">
        <v>8221</v>
      </c>
      <c r="K955" s="7">
        <v>15000</v>
      </c>
      <c r="L955" s="7">
        <v>126</v>
      </c>
    </row>
    <row r="956" spans="10:12" x14ac:dyDescent="0.25">
      <c r="J956" t="s">
        <v>8221</v>
      </c>
      <c r="K956" s="7">
        <v>15000</v>
      </c>
      <c r="L956" s="7">
        <v>6511</v>
      </c>
    </row>
    <row r="957" spans="10:12" x14ac:dyDescent="0.25">
      <c r="J957" t="s">
        <v>8221</v>
      </c>
      <c r="K957" s="7">
        <v>300000</v>
      </c>
      <c r="L957" s="7">
        <v>16984</v>
      </c>
    </row>
    <row r="958" spans="10:12" x14ac:dyDescent="0.25">
      <c r="J958" t="s">
        <v>8221</v>
      </c>
      <c r="K958" s="7">
        <v>50000</v>
      </c>
      <c r="L958" s="7">
        <v>861</v>
      </c>
    </row>
    <row r="959" spans="10:12" x14ac:dyDescent="0.25">
      <c r="J959" t="s">
        <v>8221</v>
      </c>
      <c r="K959" s="7">
        <v>12000</v>
      </c>
      <c r="L959" s="7">
        <v>233</v>
      </c>
    </row>
    <row r="960" spans="10:12" x14ac:dyDescent="0.25">
      <c r="J960" t="s">
        <v>8221</v>
      </c>
      <c r="K960" s="7">
        <v>7777</v>
      </c>
      <c r="L960" s="7">
        <v>881</v>
      </c>
    </row>
    <row r="961" spans="10:12" x14ac:dyDescent="0.25">
      <c r="J961" t="s">
        <v>8221</v>
      </c>
      <c r="K961" s="7">
        <v>50000</v>
      </c>
      <c r="L961" s="7">
        <v>19430</v>
      </c>
    </row>
    <row r="962" spans="10:12" x14ac:dyDescent="0.25">
      <c r="J962" t="s">
        <v>8221</v>
      </c>
      <c r="K962" s="7">
        <v>55650</v>
      </c>
      <c r="L962" s="7">
        <v>25655</v>
      </c>
    </row>
    <row r="963" spans="10:12" x14ac:dyDescent="0.25">
      <c r="J963" t="s">
        <v>8221</v>
      </c>
      <c r="K963" s="7">
        <v>95000</v>
      </c>
      <c r="L963" s="7">
        <v>40079</v>
      </c>
    </row>
    <row r="964" spans="10:12" x14ac:dyDescent="0.25">
      <c r="J964" t="s">
        <v>8221</v>
      </c>
      <c r="K964" s="7">
        <v>2500</v>
      </c>
      <c r="L964" s="7">
        <v>712</v>
      </c>
    </row>
    <row r="965" spans="10:12" x14ac:dyDescent="0.25">
      <c r="J965" t="s">
        <v>8221</v>
      </c>
      <c r="K965" s="7">
        <v>35000</v>
      </c>
      <c r="L965" s="7">
        <v>377</v>
      </c>
    </row>
    <row r="966" spans="10:12" x14ac:dyDescent="0.25">
      <c r="J966" t="s">
        <v>8221</v>
      </c>
      <c r="K966" s="7">
        <v>110000</v>
      </c>
      <c r="L966" s="7">
        <v>879</v>
      </c>
    </row>
    <row r="967" spans="10:12" x14ac:dyDescent="0.25">
      <c r="J967" t="s">
        <v>8221</v>
      </c>
      <c r="K967" s="7">
        <v>25000</v>
      </c>
      <c r="L967" s="7">
        <v>298</v>
      </c>
    </row>
    <row r="968" spans="10:12" x14ac:dyDescent="0.25">
      <c r="J968" t="s">
        <v>8221</v>
      </c>
      <c r="K968" s="7">
        <v>12000</v>
      </c>
      <c r="L968" s="7">
        <v>1776</v>
      </c>
    </row>
    <row r="969" spans="10:12" x14ac:dyDescent="0.25">
      <c r="J969" t="s">
        <v>8221</v>
      </c>
      <c r="K969" s="7">
        <v>20000</v>
      </c>
      <c r="L969" s="7">
        <v>3562</v>
      </c>
    </row>
    <row r="970" spans="10:12" x14ac:dyDescent="0.25">
      <c r="J970" t="s">
        <v>8221</v>
      </c>
      <c r="K970" s="7">
        <v>8000</v>
      </c>
      <c r="L970" s="7">
        <v>106</v>
      </c>
    </row>
    <row r="971" spans="10:12" x14ac:dyDescent="0.25">
      <c r="J971" t="s">
        <v>8221</v>
      </c>
      <c r="K971" s="7">
        <v>30000</v>
      </c>
      <c r="L971" s="7">
        <v>14000</v>
      </c>
    </row>
    <row r="972" spans="10:12" x14ac:dyDescent="0.25">
      <c r="J972" t="s">
        <v>8221</v>
      </c>
      <c r="K972" s="7">
        <v>5000</v>
      </c>
      <c r="L972" s="7">
        <v>2296</v>
      </c>
    </row>
    <row r="973" spans="10:12" x14ac:dyDescent="0.25">
      <c r="J973" t="s">
        <v>8221</v>
      </c>
      <c r="K973" s="7">
        <v>100000</v>
      </c>
      <c r="L973" s="7">
        <v>226</v>
      </c>
    </row>
    <row r="974" spans="10:12" x14ac:dyDescent="0.25">
      <c r="J974" t="s">
        <v>8221</v>
      </c>
      <c r="K974" s="7">
        <v>20000</v>
      </c>
      <c r="L974" s="7">
        <v>6925</v>
      </c>
    </row>
    <row r="975" spans="10:12" x14ac:dyDescent="0.25">
      <c r="J975" t="s">
        <v>8221</v>
      </c>
      <c r="K975" s="7">
        <v>20000</v>
      </c>
      <c r="L975" s="7">
        <v>411</v>
      </c>
    </row>
    <row r="976" spans="10:12" x14ac:dyDescent="0.25">
      <c r="J976" t="s">
        <v>8221</v>
      </c>
      <c r="K976" s="7">
        <v>50000</v>
      </c>
      <c r="L976" s="7">
        <v>280</v>
      </c>
    </row>
    <row r="977" spans="10:12" x14ac:dyDescent="0.25">
      <c r="J977" t="s">
        <v>8221</v>
      </c>
      <c r="K977" s="7">
        <v>100000</v>
      </c>
      <c r="L977" s="7">
        <v>2607</v>
      </c>
    </row>
    <row r="978" spans="10:12" x14ac:dyDescent="0.25">
      <c r="J978" t="s">
        <v>8221</v>
      </c>
      <c r="K978" s="7">
        <v>150000</v>
      </c>
      <c r="L978" s="7">
        <v>2889</v>
      </c>
    </row>
    <row r="979" spans="10:12" x14ac:dyDescent="0.25">
      <c r="J979" t="s">
        <v>8221</v>
      </c>
      <c r="K979" s="7">
        <v>2700</v>
      </c>
      <c r="L979" s="7">
        <v>909</v>
      </c>
    </row>
    <row r="980" spans="10:12" x14ac:dyDescent="0.25">
      <c r="J980" t="s">
        <v>8221</v>
      </c>
      <c r="K980" s="7">
        <v>172889</v>
      </c>
      <c r="L980" s="7">
        <v>97273</v>
      </c>
    </row>
    <row r="981" spans="10:12" x14ac:dyDescent="0.25">
      <c r="J981" t="s">
        <v>8221</v>
      </c>
      <c r="K981" s="7">
        <v>35000</v>
      </c>
      <c r="L981" s="7">
        <v>28986.16</v>
      </c>
    </row>
    <row r="982" spans="10:12" x14ac:dyDescent="0.25">
      <c r="J982" t="s">
        <v>8221</v>
      </c>
      <c r="K982" s="7">
        <v>10000</v>
      </c>
      <c r="L982" s="7">
        <v>1486</v>
      </c>
    </row>
    <row r="983" spans="10:12" x14ac:dyDescent="0.25">
      <c r="J983" t="s">
        <v>8221</v>
      </c>
      <c r="K983" s="7">
        <v>88888</v>
      </c>
      <c r="L983" s="7">
        <v>11</v>
      </c>
    </row>
    <row r="984" spans="10:12" x14ac:dyDescent="0.25">
      <c r="J984" t="s">
        <v>8221</v>
      </c>
      <c r="K984" s="7">
        <v>17500</v>
      </c>
      <c r="L984" s="7">
        <v>3</v>
      </c>
    </row>
    <row r="985" spans="10:12" x14ac:dyDescent="0.25">
      <c r="J985" t="s">
        <v>8221</v>
      </c>
      <c r="K985" s="7">
        <v>104219</v>
      </c>
      <c r="L985" s="7">
        <v>30751</v>
      </c>
    </row>
    <row r="986" spans="10:12" x14ac:dyDescent="0.25">
      <c r="J986" t="s">
        <v>8221</v>
      </c>
      <c r="K986" s="7">
        <v>10000</v>
      </c>
      <c r="L986" s="7">
        <v>106</v>
      </c>
    </row>
    <row r="987" spans="10:12" x14ac:dyDescent="0.25">
      <c r="J987" t="s">
        <v>8221</v>
      </c>
      <c r="K987" s="7">
        <v>30000</v>
      </c>
      <c r="L987" s="7">
        <v>1888</v>
      </c>
    </row>
    <row r="988" spans="10:12" x14ac:dyDescent="0.25">
      <c r="J988" t="s">
        <v>8221</v>
      </c>
      <c r="K988" s="7">
        <v>20000</v>
      </c>
      <c r="L988" s="7">
        <v>2550</v>
      </c>
    </row>
    <row r="989" spans="10:12" x14ac:dyDescent="0.25">
      <c r="J989" t="s">
        <v>8221</v>
      </c>
      <c r="K989" s="7">
        <v>50000</v>
      </c>
      <c r="L989" s="7">
        <v>6610</v>
      </c>
    </row>
    <row r="990" spans="10:12" x14ac:dyDescent="0.25">
      <c r="J990" t="s">
        <v>8221</v>
      </c>
      <c r="K990" s="7">
        <v>5000</v>
      </c>
      <c r="L990" s="7">
        <v>0</v>
      </c>
    </row>
    <row r="991" spans="10:12" x14ac:dyDescent="0.25">
      <c r="J991" t="s">
        <v>8221</v>
      </c>
      <c r="K991" s="7">
        <v>10000</v>
      </c>
      <c r="L991" s="7">
        <v>1677</v>
      </c>
    </row>
    <row r="992" spans="10:12" x14ac:dyDescent="0.25">
      <c r="J992" t="s">
        <v>8221</v>
      </c>
      <c r="K992" s="7">
        <v>25000</v>
      </c>
      <c r="L992" s="7">
        <v>26</v>
      </c>
    </row>
    <row r="993" spans="10:12" x14ac:dyDescent="0.25">
      <c r="J993" t="s">
        <v>8221</v>
      </c>
      <c r="K993" s="7">
        <v>5000</v>
      </c>
      <c r="L993" s="7">
        <v>212</v>
      </c>
    </row>
    <row r="994" spans="10:12" x14ac:dyDescent="0.25">
      <c r="J994" t="s">
        <v>8221</v>
      </c>
      <c r="K994" s="7">
        <v>100000</v>
      </c>
      <c r="L994" s="7">
        <v>467</v>
      </c>
    </row>
    <row r="995" spans="10:12" x14ac:dyDescent="0.25">
      <c r="J995" t="s">
        <v>8221</v>
      </c>
      <c r="K995" s="7">
        <v>70000</v>
      </c>
      <c r="L995" s="7">
        <v>17561</v>
      </c>
    </row>
    <row r="996" spans="10:12" x14ac:dyDescent="0.25">
      <c r="J996" t="s">
        <v>8221</v>
      </c>
      <c r="K996" s="7">
        <v>200000</v>
      </c>
      <c r="L996" s="7">
        <v>4669</v>
      </c>
    </row>
    <row r="997" spans="10:12" x14ac:dyDescent="0.25">
      <c r="J997" t="s">
        <v>8221</v>
      </c>
      <c r="K997" s="7">
        <v>10000</v>
      </c>
      <c r="L997" s="7">
        <v>726</v>
      </c>
    </row>
    <row r="998" spans="10:12" x14ac:dyDescent="0.25">
      <c r="J998" t="s">
        <v>8221</v>
      </c>
      <c r="K998" s="7">
        <v>4000</v>
      </c>
      <c r="L998" s="7">
        <v>65</v>
      </c>
    </row>
    <row r="999" spans="10:12" x14ac:dyDescent="0.25">
      <c r="J999" t="s">
        <v>8221</v>
      </c>
      <c r="K999" s="7">
        <v>5000</v>
      </c>
      <c r="L999" s="7">
        <v>65</v>
      </c>
    </row>
    <row r="1000" spans="10:12" x14ac:dyDescent="0.25">
      <c r="J1000" t="s">
        <v>8221</v>
      </c>
      <c r="K1000" s="7">
        <v>60000</v>
      </c>
      <c r="L1000" s="7">
        <v>35135</v>
      </c>
    </row>
    <row r="1001" spans="10:12" x14ac:dyDescent="0.25">
      <c r="J1001" t="s">
        <v>8221</v>
      </c>
      <c r="K1001" s="7">
        <v>150000</v>
      </c>
      <c r="L1001" s="7">
        <v>11683</v>
      </c>
    </row>
    <row r="1002" spans="10:12" x14ac:dyDescent="0.25">
      <c r="J1002" t="s">
        <v>8220</v>
      </c>
      <c r="K1002" s="7">
        <v>894700</v>
      </c>
      <c r="L1002" s="7">
        <v>19824</v>
      </c>
    </row>
    <row r="1003" spans="10:12" x14ac:dyDescent="0.25">
      <c r="J1003" t="s">
        <v>8220</v>
      </c>
      <c r="K1003" s="7">
        <v>5000</v>
      </c>
      <c r="L1003" s="7">
        <v>5200</v>
      </c>
    </row>
    <row r="1004" spans="10:12" x14ac:dyDescent="0.25">
      <c r="J1004" t="s">
        <v>8220</v>
      </c>
      <c r="K1004" s="7">
        <v>9999</v>
      </c>
      <c r="L1004" s="7">
        <v>2960</v>
      </c>
    </row>
    <row r="1005" spans="10:12" x14ac:dyDescent="0.25">
      <c r="J1005" t="s">
        <v>8220</v>
      </c>
      <c r="K1005" s="7">
        <v>20000</v>
      </c>
      <c r="L1005" s="7">
        <v>3211</v>
      </c>
    </row>
    <row r="1006" spans="10:12" x14ac:dyDescent="0.25">
      <c r="J1006" t="s">
        <v>8220</v>
      </c>
      <c r="K1006" s="7">
        <v>25000</v>
      </c>
      <c r="L1006" s="7">
        <v>20552</v>
      </c>
    </row>
    <row r="1007" spans="10:12" x14ac:dyDescent="0.25">
      <c r="J1007" t="s">
        <v>8220</v>
      </c>
      <c r="K1007" s="7">
        <v>200000</v>
      </c>
      <c r="L1007" s="7">
        <v>150102</v>
      </c>
    </row>
    <row r="1008" spans="10:12" x14ac:dyDescent="0.25">
      <c r="J1008" t="s">
        <v>8220</v>
      </c>
      <c r="K1008" s="7">
        <v>4000</v>
      </c>
      <c r="L1008" s="7">
        <v>234</v>
      </c>
    </row>
    <row r="1009" spans="10:12" x14ac:dyDescent="0.25">
      <c r="J1009" t="s">
        <v>8220</v>
      </c>
      <c r="K1009" s="7">
        <v>30000</v>
      </c>
      <c r="L1009" s="7">
        <v>13296</v>
      </c>
    </row>
    <row r="1010" spans="10:12" x14ac:dyDescent="0.25">
      <c r="J1010" t="s">
        <v>8220</v>
      </c>
      <c r="K1010" s="7">
        <v>93500</v>
      </c>
      <c r="L1010" s="7">
        <v>250</v>
      </c>
    </row>
    <row r="1011" spans="10:12" x14ac:dyDescent="0.25">
      <c r="J1011" t="s">
        <v>8220</v>
      </c>
      <c r="K1011" s="7">
        <v>50000</v>
      </c>
      <c r="L1011" s="7">
        <v>6565</v>
      </c>
    </row>
    <row r="1012" spans="10:12" x14ac:dyDescent="0.25">
      <c r="J1012" t="s">
        <v>8220</v>
      </c>
      <c r="K1012" s="7">
        <v>115250</v>
      </c>
      <c r="L1012" s="7">
        <v>220</v>
      </c>
    </row>
    <row r="1013" spans="10:12" x14ac:dyDescent="0.25">
      <c r="J1013" t="s">
        <v>8220</v>
      </c>
      <c r="K1013" s="7">
        <v>20000</v>
      </c>
      <c r="L1013" s="7">
        <v>75</v>
      </c>
    </row>
    <row r="1014" spans="10:12" x14ac:dyDescent="0.25">
      <c r="J1014" t="s">
        <v>8220</v>
      </c>
      <c r="K1014" s="7">
        <v>5000</v>
      </c>
      <c r="L1014" s="7">
        <v>1076751.05</v>
      </c>
    </row>
    <row r="1015" spans="10:12" x14ac:dyDescent="0.25">
      <c r="J1015" t="s">
        <v>8220</v>
      </c>
      <c r="K1015" s="7">
        <v>25000</v>
      </c>
      <c r="L1015" s="7">
        <v>8632</v>
      </c>
    </row>
    <row r="1016" spans="10:12" x14ac:dyDescent="0.25">
      <c r="J1016" t="s">
        <v>8220</v>
      </c>
      <c r="K1016" s="7">
        <v>10000</v>
      </c>
      <c r="L1016" s="7">
        <v>3060</v>
      </c>
    </row>
    <row r="1017" spans="10:12" x14ac:dyDescent="0.25">
      <c r="J1017" t="s">
        <v>8220</v>
      </c>
      <c r="K1017" s="7">
        <v>9000</v>
      </c>
      <c r="L1017" s="7">
        <v>240</v>
      </c>
    </row>
    <row r="1018" spans="10:12" x14ac:dyDescent="0.25">
      <c r="J1018" t="s">
        <v>8220</v>
      </c>
      <c r="K1018" s="7">
        <v>100000</v>
      </c>
      <c r="L1018" s="7">
        <v>2842</v>
      </c>
    </row>
    <row r="1019" spans="10:12" x14ac:dyDescent="0.25">
      <c r="J1019" t="s">
        <v>8220</v>
      </c>
      <c r="K1019" s="7">
        <v>250000</v>
      </c>
      <c r="L1019" s="7">
        <v>57197</v>
      </c>
    </row>
    <row r="1020" spans="10:12" x14ac:dyDescent="0.25">
      <c r="J1020" t="s">
        <v>8220</v>
      </c>
      <c r="K1020" s="7">
        <v>20000</v>
      </c>
      <c r="L1020" s="7">
        <v>621</v>
      </c>
    </row>
    <row r="1021" spans="10:12" x14ac:dyDescent="0.25">
      <c r="J1021" t="s">
        <v>8220</v>
      </c>
      <c r="K1021" s="7">
        <v>45000</v>
      </c>
      <c r="L1021" s="7">
        <v>21300</v>
      </c>
    </row>
    <row r="1022" spans="10:12" x14ac:dyDescent="0.25">
      <c r="J1022" t="s">
        <v>8219</v>
      </c>
      <c r="K1022" s="7">
        <v>1550</v>
      </c>
      <c r="L1022" s="7">
        <v>3186</v>
      </c>
    </row>
    <row r="1023" spans="10:12" x14ac:dyDescent="0.25">
      <c r="J1023" t="s">
        <v>8219</v>
      </c>
      <c r="K1023" s="7">
        <v>3000</v>
      </c>
      <c r="L1023" s="7">
        <v>10554.11</v>
      </c>
    </row>
    <row r="1024" spans="10:12" x14ac:dyDescent="0.25">
      <c r="J1024" t="s">
        <v>8219</v>
      </c>
      <c r="K1024" s="7">
        <v>2000</v>
      </c>
      <c r="L1024" s="7">
        <v>2298</v>
      </c>
    </row>
    <row r="1025" spans="10:12" x14ac:dyDescent="0.25">
      <c r="J1025" t="s">
        <v>8219</v>
      </c>
      <c r="K1025" s="7">
        <v>2000</v>
      </c>
      <c r="L1025" s="7">
        <v>4743</v>
      </c>
    </row>
    <row r="1026" spans="10:12" x14ac:dyDescent="0.25">
      <c r="J1026" t="s">
        <v>8219</v>
      </c>
      <c r="K1026" s="7">
        <v>20000</v>
      </c>
      <c r="L1026" s="7">
        <v>23727.55</v>
      </c>
    </row>
    <row r="1027" spans="10:12" x14ac:dyDescent="0.25">
      <c r="J1027" t="s">
        <v>8219</v>
      </c>
      <c r="K1027" s="7">
        <v>70000</v>
      </c>
      <c r="L1027" s="7">
        <v>76949.820000000007</v>
      </c>
    </row>
    <row r="1028" spans="10:12" x14ac:dyDescent="0.25">
      <c r="J1028" t="s">
        <v>8219</v>
      </c>
      <c r="K1028" s="7">
        <v>7000</v>
      </c>
      <c r="L1028" s="7">
        <v>7000.58</v>
      </c>
    </row>
    <row r="1029" spans="10:12" x14ac:dyDescent="0.25">
      <c r="J1029" t="s">
        <v>8219</v>
      </c>
      <c r="K1029" s="7">
        <v>7501</v>
      </c>
      <c r="L1029" s="7">
        <v>7733</v>
      </c>
    </row>
    <row r="1030" spans="10:12" x14ac:dyDescent="0.25">
      <c r="J1030" t="s">
        <v>8219</v>
      </c>
      <c r="K1030" s="7">
        <v>10000</v>
      </c>
      <c r="L1030" s="7">
        <v>11727</v>
      </c>
    </row>
    <row r="1031" spans="10:12" x14ac:dyDescent="0.25">
      <c r="J1031" t="s">
        <v>8219</v>
      </c>
      <c r="K1031" s="7">
        <v>10000</v>
      </c>
      <c r="L1031" s="7">
        <v>11176</v>
      </c>
    </row>
    <row r="1032" spans="10:12" x14ac:dyDescent="0.25">
      <c r="J1032" t="s">
        <v>8219</v>
      </c>
      <c r="K1032" s="7">
        <v>2000</v>
      </c>
      <c r="L1032" s="7">
        <v>6842</v>
      </c>
    </row>
    <row r="1033" spans="10:12" x14ac:dyDescent="0.25">
      <c r="J1033" t="s">
        <v>8219</v>
      </c>
      <c r="K1033" s="7">
        <v>10000</v>
      </c>
      <c r="L1033" s="7">
        <v>10740</v>
      </c>
    </row>
    <row r="1034" spans="10:12" x14ac:dyDescent="0.25">
      <c r="J1034" t="s">
        <v>8219</v>
      </c>
      <c r="K1034" s="7">
        <v>5400</v>
      </c>
      <c r="L1034" s="7">
        <v>5858.84</v>
      </c>
    </row>
    <row r="1035" spans="10:12" x14ac:dyDescent="0.25">
      <c r="J1035" t="s">
        <v>8219</v>
      </c>
      <c r="K1035" s="7">
        <v>1328</v>
      </c>
      <c r="L1035" s="7">
        <v>1366</v>
      </c>
    </row>
    <row r="1036" spans="10:12" x14ac:dyDescent="0.25">
      <c r="J1036" t="s">
        <v>8219</v>
      </c>
      <c r="K1036" s="7">
        <v>5000</v>
      </c>
      <c r="L1036" s="7">
        <v>6500.09</v>
      </c>
    </row>
    <row r="1037" spans="10:12" x14ac:dyDescent="0.25">
      <c r="J1037" t="s">
        <v>8219</v>
      </c>
      <c r="K1037" s="7">
        <v>4600</v>
      </c>
      <c r="L1037" s="7">
        <v>4952</v>
      </c>
    </row>
    <row r="1038" spans="10:12" x14ac:dyDescent="0.25">
      <c r="J1038" t="s">
        <v>8219</v>
      </c>
      <c r="K1038" s="7">
        <v>4500</v>
      </c>
      <c r="L1038" s="7">
        <v>5056.22</v>
      </c>
    </row>
    <row r="1039" spans="10:12" x14ac:dyDescent="0.25">
      <c r="J1039" t="s">
        <v>8219</v>
      </c>
      <c r="K1039" s="7">
        <v>1000</v>
      </c>
      <c r="L1039" s="7">
        <v>1021</v>
      </c>
    </row>
    <row r="1040" spans="10:12" x14ac:dyDescent="0.25">
      <c r="J1040" t="s">
        <v>8219</v>
      </c>
      <c r="K1040" s="7">
        <v>1500</v>
      </c>
      <c r="L1040" s="7">
        <v>2180</v>
      </c>
    </row>
    <row r="1041" spans="10:12" x14ac:dyDescent="0.25">
      <c r="J1041" t="s">
        <v>8219</v>
      </c>
      <c r="K1041" s="7">
        <v>500</v>
      </c>
      <c r="L1041" s="7">
        <v>641</v>
      </c>
    </row>
    <row r="1042" spans="10:12" x14ac:dyDescent="0.25">
      <c r="J1042" t="s">
        <v>8220</v>
      </c>
      <c r="K1042" s="7">
        <v>85000</v>
      </c>
      <c r="L1042" s="7">
        <v>250</v>
      </c>
    </row>
    <row r="1043" spans="10:12" x14ac:dyDescent="0.25">
      <c r="J1043" t="s">
        <v>8220</v>
      </c>
      <c r="K1043" s="7">
        <v>50</v>
      </c>
      <c r="L1043" s="7">
        <v>0</v>
      </c>
    </row>
    <row r="1044" spans="10:12" x14ac:dyDescent="0.25">
      <c r="J1044" t="s">
        <v>8220</v>
      </c>
      <c r="K1044" s="7">
        <v>650</v>
      </c>
      <c r="L1044" s="7">
        <v>10</v>
      </c>
    </row>
    <row r="1045" spans="10:12" x14ac:dyDescent="0.25">
      <c r="J1045" t="s">
        <v>8220</v>
      </c>
      <c r="K1045" s="7">
        <v>100000</v>
      </c>
      <c r="L1045" s="7">
        <v>8537</v>
      </c>
    </row>
    <row r="1046" spans="10:12" x14ac:dyDescent="0.25">
      <c r="J1046" t="s">
        <v>8220</v>
      </c>
      <c r="K1046" s="7">
        <v>7000</v>
      </c>
      <c r="L1046" s="7">
        <v>6</v>
      </c>
    </row>
    <row r="1047" spans="10:12" x14ac:dyDescent="0.25">
      <c r="J1047" t="s">
        <v>8220</v>
      </c>
      <c r="K1047" s="7">
        <v>10000</v>
      </c>
      <c r="L1047" s="7">
        <v>266</v>
      </c>
    </row>
    <row r="1048" spans="10:12" x14ac:dyDescent="0.25">
      <c r="J1048" t="s">
        <v>8220</v>
      </c>
      <c r="K1048" s="7">
        <v>3000</v>
      </c>
      <c r="L1048" s="7">
        <v>0</v>
      </c>
    </row>
    <row r="1049" spans="10:12" x14ac:dyDescent="0.25">
      <c r="J1049" t="s">
        <v>8220</v>
      </c>
      <c r="K1049" s="7">
        <v>2000</v>
      </c>
      <c r="L1049" s="7">
        <v>1</v>
      </c>
    </row>
    <row r="1050" spans="10:12" x14ac:dyDescent="0.25">
      <c r="J1050" t="s">
        <v>8220</v>
      </c>
      <c r="K1050" s="7">
        <v>15000</v>
      </c>
      <c r="L1050" s="7">
        <v>212</v>
      </c>
    </row>
    <row r="1051" spans="10:12" x14ac:dyDescent="0.25">
      <c r="J1051" t="s">
        <v>8220</v>
      </c>
      <c r="K1051" s="7">
        <v>12000</v>
      </c>
      <c r="L1051" s="7">
        <v>0</v>
      </c>
    </row>
    <row r="1052" spans="10:12" x14ac:dyDescent="0.25">
      <c r="J1052" t="s">
        <v>8220</v>
      </c>
      <c r="K1052" s="7">
        <v>2500</v>
      </c>
      <c r="L1052" s="7">
        <v>0</v>
      </c>
    </row>
    <row r="1053" spans="10:12" x14ac:dyDescent="0.25">
      <c r="J1053" t="s">
        <v>8220</v>
      </c>
      <c r="K1053" s="7">
        <v>500</v>
      </c>
      <c r="L1053" s="7">
        <v>0</v>
      </c>
    </row>
    <row r="1054" spans="10:12" x14ac:dyDescent="0.25">
      <c r="J1054" t="s">
        <v>8220</v>
      </c>
      <c r="K1054" s="7">
        <v>4336</v>
      </c>
      <c r="L1054" s="7">
        <v>0</v>
      </c>
    </row>
    <row r="1055" spans="10:12" x14ac:dyDescent="0.25">
      <c r="J1055" t="s">
        <v>8220</v>
      </c>
      <c r="K1055" s="7">
        <v>1500</v>
      </c>
      <c r="L1055" s="7">
        <v>15</v>
      </c>
    </row>
    <row r="1056" spans="10:12" x14ac:dyDescent="0.25">
      <c r="J1056" t="s">
        <v>8220</v>
      </c>
      <c r="K1056" s="7">
        <v>2500</v>
      </c>
      <c r="L1056" s="7">
        <v>0</v>
      </c>
    </row>
    <row r="1057" spans="10:12" x14ac:dyDescent="0.25">
      <c r="J1057" t="s">
        <v>8220</v>
      </c>
      <c r="K1057" s="7">
        <v>3500</v>
      </c>
      <c r="L1057" s="7">
        <v>0</v>
      </c>
    </row>
    <row r="1058" spans="10:12" x14ac:dyDescent="0.25">
      <c r="J1058" t="s">
        <v>8220</v>
      </c>
      <c r="K1058" s="7">
        <v>10000</v>
      </c>
      <c r="L1058" s="7">
        <v>0</v>
      </c>
    </row>
    <row r="1059" spans="10:12" x14ac:dyDescent="0.25">
      <c r="J1059" t="s">
        <v>8220</v>
      </c>
      <c r="K1059" s="7">
        <v>10000</v>
      </c>
      <c r="L1059" s="7">
        <v>0</v>
      </c>
    </row>
    <row r="1060" spans="10:12" x14ac:dyDescent="0.25">
      <c r="J1060" t="s">
        <v>8220</v>
      </c>
      <c r="K1060" s="7">
        <v>40000</v>
      </c>
      <c r="L1060" s="7">
        <v>0</v>
      </c>
    </row>
    <row r="1061" spans="10:12" x14ac:dyDescent="0.25">
      <c r="J1061" t="s">
        <v>8220</v>
      </c>
      <c r="K1061" s="7">
        <v>1100</v>
      </c>
      <c r="L1061" s="7">
        <v>0</v>
      </c>
    </row>
    <row r="1062" spans="10:12" x14ac:dyDescent="0.25">
      <c r="J1062" t="s">
        <v>8220</v>
      </c>
      <c r="K1062" s="7">
        <v>5000</v>
      </c>
      <c r="L1062" s="7">
        <v>50</v>
      </c>
    </row>
    <row r="1063" spans="10:12" x14ac:dyDescent="0.25">
      <c r="J1063" t="s">
        <v>8220</v>
      </c>
      <c r="K1063" s="7">
        <v>4000</v>
      </c>
      <c r="L1063" s="7">
        <v>0</v>
      </c>
    </row>
    <row r="1064" spans="10:12" x14ac:dyDescent="0.25">
      <c r="J1064" t="s">
        <v>8220</v>
      </c>
      <c r="K1064" s="7">
        <v>199</v>
      </c>
      <c r="L1064" s="7">
        <v>190</v>
      </c>
    </row>
    <row r="1065" spans="10:12" x14ac:dyDescent="0.25">
      <c r="J1065" t="s">
        <v>8220</v>
      </c>
      <c r="K1065" s="7">
        <v>1000</v>
      </c>
      <c r="L1065" s="7">
        <v>0</v>
      </c>
    </row>
    <row r="1066" spans="10:12" x14ac:dyDescent="0.25">
      <c r="J1066" t="s">
        <v>8221</v>
      </c>
      <c r="K1066" s="7">
        <v>90000</v>
      </c>
      <c r="L1066" s="7">
        <v>8077</v>
      </c>
    </row>
    <row r="1067" spans="10:12" x14ac:dyDescent="0.25">
      <c r="J1067" t="s">
        <v>8221</v>
      </c>
      <c r="K1067" s="7">
        <v>3000</v>
      </c>
      <c r="L1067" s="7">
        <v>81</v>
      </c>
    </row>
    <row r="1068" spans="10:12" x14ac:dyDescent="0.25">
      <c r="J1068" t="s">
        <v>8221</v>
      </c>
      <c r="K1068" s="7">
        <v>150000</v>
      </c>
      <c r="L1068" s="7">
        <v>5051</v>
      </c>
    </row>
    <row r="1069" spans="10:12" x14ac:dyDescent="0.25">
      <c r="J1069" t="s">
        <v>8221</v>
      </c>
      <c r="K1069" s="7">
        <v>500</v>
      </c>
      <c r="L1069" s="7">
        <v>130</v>
      </c>
    </row>
    <row r="1070" spans="10:12" x14ac:dyDescent="0.25">
      <c r="J1070" t="s">
        <v>8221</v>
      </c>
      <c r="K1070" s="7">
        <v>30000</v>
      </c>
      <c r="L1070" s="7">
        <v>45</v>
      </c>
    </row>
    <row r="1071" spans="10:12" x14ac:dyDescent="0.25">
      <c r="J1071" t="s">
        <v>8221</v>
      </c>
      <c r="K1071" s="7">
        <v>2200</v>
      </c>
      <c r="L1071" s="7">
        <v>850</v>
      </c>
    </row>
    <row r="1072" spans="10:12" x14ac:dyDescent="0.25">
      <c r="J1072" t="s">
        <v>8221</v>
      </c>
      <c r="K1072" s="7">
        <v>10000</v>
      </c>
      <c r="L1072" s="7">
        <v>70</v>
      </c>
    </row>
    <row r="1073" spans="10:12" x14ac:dyDescent="0.25">
      <c r="J1073" t="s">
        <v>8221</v>
      </c>
      <c r="K1073" s="7">
        <v>100</v>
      </c>
      <c r="L1073" s="7">
        <v>0</v>
      </c>
    </row>
    <row r="1074" spans="10:12" x14ac:dyDescent="0.25">
      <c r="J1074" t="s">
        <v>8221</v>
      </c>
      <c r="K1074" s="7">
        <v>75000</v>
      </c>
      <c r="L1074" s="7">
        <v>51</v>
      </c>
    </row>
    <row r="1075" spans="10:12" x14ac:dyDescent="0.25">
      <c r="J1075" t="s">
        <v>8221</v>
      </c>
      <c r="K1075" s="7">
        <v>750</v>
      </c>
      <c r="L1075" s="7">
        <v>10</v>
      </c>
    </row>
    <row r="1076" spans="10:12" x14ac:dyDescent="0.25">
      <c r="J1076" t="s">
        <v>8221</v>
      </c>
      <c r="K1076" s="7">
        <v>54000</v>
      </c>
      <c r="L1076" s="7">
        <v>3407</v>
      </c>
    </row>
    <row r="1077" spans="10:12" x14ac:dyDescent="0.25">
      <c r="J1077" t="s">
        <v>8221</v>
      </c>
      <c r="K1077" s="7">
        <v>1000</v>
      </c>
      <c r="L1077" s="7">
        <v>45</v>
      </c>
    </row>
    <row r="1078" spans="10:12" x14ac:dyDescent="0.25">
      <c r="J1078" t="s">
        <v>8221</v>
      </c>
      <c r="K1078" s="7">
        <v>75000</v>
      </c>
      <c r="L1078" s="7">
        <v>47074</v>
      </c>
    </row>
    <row r="1079" spans="10:12" x14ac:dyDescent="0.25">
      <c r="J1079" t="s">
        <v>8221</v>
      </c>
      <c r="K1079" s="7">
        <v>25000</v>
      </c>
      <c r="L1079" s="7">
        <v>7344</v>
      </c>
    </row>
    <row r="1080" spans="10:12" x14ac:dyDescent="0.25">
      <c r="J1080" t="s">
        <v>8221</v>
      </c>
      <c r="K1080" s="7">
        <v>600</v>
      </c>
      <c r="L1080" s="7">
        <v>45</v>
      </c>
    </row>
    <row r="1081" spans="10:12" x14ac:dyDescent="0.25">
      <c r="J1081" t="s">
        <v>8221</v>
      </c>
      <c r="K1081" s="7">
        <v>26000</v>
      </c>
      <c r="L1081" s="7">
        <v>678</v>
      </c>
    </row>
    <row r="1082" spans="10:12" x14ac:dyDescent="0.25">
      <c r="J1082" t="s">
        <v>8221</v>
      </c>
      <c r="K1082" s="7">
        <v>20000</v>
      </c>
      <c r="L1082" s="7">
        <v>1821</v>
      </c>
    </row>
    <row r="1083" spans="10:12" x14ac:dyDescent="0.25">
      <c r="J1083" t="s">
        <v>8221</v>
      </c>
      <c r="K1083" s="7">
        <v>68000</v>
      </c>
      <c r="L1083" s="7">
        <v>12</v>
      </c>
    </row>
    <row r="1084" spans="10:12" x14ac:dyDescent="0.25">
      <c r="J1084" t="s">
        <v>8221</v>
      </c>
      <c r="K1084" s="7">
        <v>10000</v>
      </c>
      <c r="L1084" s="7">
        <v>56</v>
      </c>
    </row>
    <row r="1085" spans="10:12" x14ac:dyDescent="0.25">
      <c r="J1085" t="s">
        <v>8221</v>
      </c>
      <c r="K1085" s="7">
        <v>50000</v>
      </c>
      <c r="L1085" s="7">
        <v>410</v>
      </c>
    </row>
    <row r="1086" spans="10:12" x14ac:dyDescent="0.25">
      <c r="J1086" t="s">
        <v>8221</v>
      </c>
      <c r="K1086" s="7">
        <v>550</v>
      </c>
      <c r="L1086" s="7">
        <v>0</v>
      </c>
    </row>
    <row r="1087" spans="10:12" x14ac:dyDescent="0.25">
      <c r="J1087" t="s">
        <v>8221</v>
      </c>
      <c r="K1087" s="7">
        <v>30000</v>
      </c>
      <c r="L1087" s="7">
        <v>1026</v>
      </c>
    </row>
    <row r="1088" spans="10:12" x14ac:dyDescent="0.25">
      <c r="J1088" t="s">
        <v>8221</v>
      </c>
      <c r="K1088" s="7">
        <v>18000</v>
      </c>
      <c r="L1088" s="7">
        <v>15</v>
      </c>
    </row>
    <row r="1089" spans="10:12" x14ac:dyDescent="0.25">
      <c r="J1089" t="s">
        <v>8221</v>
      </c>
      <c r="K1089" s="7">
        <v>1100</v>
      </c>
      <c r="L1089" s="7">
        <v>0</v>
      </c>
    </row>
    <row r="1090" spans="10:12" x14ac:dyDescent="0.25">
      <c r="J1090" t="s">
        <v>8221</v>
      </c>
      <c r="K1090" s="7">
        <v>45000</v>
      </c>
      <c r="L1090" s="7">
        <v>6382.34</v>
      </c>
    </row>
    <row r="1091" spans="10:12" x14ac:dyDescent="0.25">
      <c r="J1091" t="s">
        <v>8221</v>
      </c>
      <c r="K1091" s="7">
        <v>15000</v>
      </c>
      <c r="L1091" s="7">
        <v>1174</v>
      </c>
    </row>
    <row r="1092" spans="10:12" x14ac:dyDescent="0.25">
      <c r="J1092" t="s">
        <v>8221</v>
      </c>
      <c r="K1092" s="7">
        <v>12999</v>
      </c>
      <c r="L1092" s="7">
        <v>5</v>
      </c>
    </row>
    <row r="1093" spans="10:12" x14ac:dyDescent="0.25">
      <c r="J1093" t="s">
        <v>8221</v>
      </c>
      <c r="K1093" s="7">
        <v>200</v>
      </c>
      <c r="L1093" s="7">
        <v>25</v>
      </c>
    </row>
    <row r="1094" spans="10:12" x14ac:dyDescent="0.25">
      <c r="J1094" t="s">
        <v>8221</v>
      </c>
      <c r="K1094" s="7">
        <v>2000</v>
      </c>
      <c r="L1094" s="7">
        <v>21</v>
      </c>
    </row>
    <row r="1095" spans="10:12" x14ac:dyDescent="0.25">
      <c r="J1095" t="s">
        <v>8221</v>
      </c>
      <c r="K1095" s="7">
        <v>300</v>
      </c>
      <c r="L1095" s="7">
        <v>42.25</v>
      </c>
    </row>
    <row r="1096" spans="10:12" x14ac:dyDescent="0.25">
      <c r="J1096" t="s">
        <v>8221</v>
      </c>
      <c r="K1096" s="7">
        <v>18000</v>
      </c>
      <c r="L1096" s="7">
        <v>3294.01</v>
      </c>
    </row>
    <row r="1097" spans="10:12" x14ac:dyDescent="0.25">
      <c r="J1097" t="s">
        <v>8221</v>
      </c>
      <c r="K1097" s="7">
        <v>500000</v>
      </c>
      <c r="L1097" s="7">
        <v>25174</v>
      </c>
    </row>
    <row r="1098" spans="10:12" x14ac:dyDescent="0.25">
      <c r="J1098" t="s">
        <v>8221</v>
      </c>
      <c r="K1098" s="7">
        <v>12000</v>
      </c>
      <c r="L1098" s="7">
        <v>2152</v>
      </c>
    </row>
    <row r="1099" spans="10:12" x14ac:dyDescent="0.25">
      <c r="J1099" t="s">
        <v>8221</v>
      </c>
      <c r="K1099" s="7">
        <v>100000</v>
      </c>
      <c r="L1099" s="7">
        <v>47</v>
      </c>
    </row>
    <row r="1100" spans="10:12" x14ac:dyDescent="0.25">
      <c r="J1100" t="s">
        <v>8221</v>
      </c>
      <c r="K1100" s="7">
        <v>25000</v>
      </c>
      <c r="L1100" s="7">
        <v>1803</v>
      </c>
    </row>
    <row r="1101" spans="10:12" x14ac:dyDescent="0.25">
      <c r="J1101" t="s">
        <v>8221</v>
      </c>
      <c r="K1101" s="7">
        <v>5000</v>
      </c>
      <c r="L1101" s="7">
        <v>25</v>
      </c>
    </row>
    <row r="1102" spans="10:12" x14ac:dyDescent="0.25">
      <c r="J1102" t="s">
        <v>8221</v>
      </c>
      <c r="K1102" s="7">
        <v>4000</v>
      </c>
      <c r="L1102" s="7">
        <v>100</v>
      </c>
    </row>
    <row r="1103" spans="10:12" x14ac:dyDescent="0.25">
      <c r="J1103" t="s">
        <v>8221</v>
      </c>
      <c r="K1103" s="7">
        <v>100000</v>
      </c>
      <c r="L1103" s="7">
        <v>41</v>
      </c>
    </row>
    <row r="1104" spans="10:12" x14ac:dyDescent="0.25">
      <c r="J1104" t="s">
        <v>8221</v>
      </c>
      <c r="K1104" s="7">
        <v>8000</v>
      </c>
      <c r="L1104" s="7">
        <v>425</v>
      </c>
    </row>
    <row r="1105" spans="10:12" x14ac:dyDescent="0.25">
      <c r="J1105" t="s">
        <v>8221</v>
      </c>
      <c r="K1105" s="7">
        <v>15000</v>
      </c>
      <c r="L1105" s="7">
        <v>243</v>
      </c>
    </row>
    <row r="1106" spans="10:12" x14ac:dyDescent="0.25">
      <c r="J1106" t="s">
        <v>8221</v>
      </c>
      <c r="K1106" s="7">
        <v>60000</v>
      </c>
      <c r="L1106" s="7">
        <v>2971</v>
      </c>
    </row>
    <row r="1107" spans="10:12" x14ac:dyDescent="0.25">
      <c r="J1107" t="s">
        <v>8221</v>
      </c>
      <c r="K1107" s="7">
        <v>900000</v>
      </c>
      <c r="L1107" s="7">
        <v>1431</v>
      </c>
    </row>
    <row r="1108" spans="10:12" x14ac:dyDescent="0.25">
      <c r="J1108" t="s">
        <v>8221</v>
      </c>
      <c r="K1108" s="7">
        <v>400</v>
      </c>
      <c r="L1108" s="7">
        <v>165</v>
      </c>
    </row>
    <row r="1109" spans="10:12" x14ac:dyDescent="0.25">
      <c r="J1109" t="s">
        <v>8221</v>
      </c>
      <c r="K1109" s="7">
        <v>10000</v>
      </c>
      <c r="L1109" s="7">
        <v>0</v>
      </c>
    </row>
    <row r="1110" spans="10:12" x14ac:dyDescent="0.25">
      <c r="J1110" t="s">
        <v>8221</v>
      </c>
      <c r="K1110" s="7">
        <v>25000</v>
      </c>
      <c r="L1110" s="7">
        <v>732.5</v>
      </c>
    </row>
    <row r="1111" spans="10:12" x14ac:dyDescent="0.25">
      <c r="J1111" t="s">
        <v>8221</v>
      </c>
      <c r="K1111" s="7">
        <v>10000</v>
      </c>
      <c r="L1111" s="7">
        <v>45</v>
      </c>
    </row>
    <row r="1112" spans="10:12" x14ac:dyDescent="0.25">
      <c r="J1112" t="s">
        <v>8221</v>
      </c>
      <c r="K1112" s="7">
        <v>50000</v>
      </c>
      <c r="L1112" s="7">
        <v>255</v>
      </c>
    </row>
    <row r="1113" spans="10:12" x14ac:dyDescent="0.25">
      <c r="J1113" t="s">
        <v>8221</v>
      </c>
      <c r="K1113" s="7">
        <v>2500</v>
      </c>
      <c r="L1113" s="7">
        <v>1</v>
      </c>
    </row>
    <row r="1114" spans="10:12" x14ac:dyDescent="0.25">
      <c r="J1114" t="s">
        <v>8221</v>
      </c>
      <c r="K1114" s="7">
        <v>88000</v>
      </c>
      <c r="L1114" s="7">
        <v>31272.92</v>
      </c>
    </row>
    <row r="1115" spans="10:12" x14ac:dyDescent="0.25">
      <c r="J1115" t="s">
        <v>8221</v>
      </c>
      <c r="K1115" s="7">
        <v>1000</v>
      </c>
      <c r="L1115" s="7">
        <v>5</v>
      </c>
    </row>
    <row r="1116" spans="10:12" x14ac:dyDescent="0.25">
      <c r="J1116" t="s">
        <v>8221</v>
      </c>
      <c r="K1116" s="7">
        <v>6000</v>
      </c>
      <c r="L1116" s="7">
        <v>10</v>
      </c>
    </row>
    <row r="1117" spans="10:12" x14ac:dyDescent="0.25">
      <c r="J1117" t="s">
        <v>8221</v>
      </c>
      <c r="K1117" s="7">
        <v>40000</v>
      </c>
      <c r="L1117" s="7">
        <v>53</v>
      </c>
    </row>
    <row r="1118" spans="10:12" x14ac:dyDescent="0.25">
      <c r="J1118" t="s">
        <v>8221</v>
      </c>
      <c r="K1118" s="7">
        <v>500000</v>
      </c>
      <c r="L1118" s="7">
        <v>178.52</v>
      </c>
    </row>
    <row r="1119" spans="10:12" x14ac:dyDescent="0.25">
      <c r="J1119" t="s">
        <v>8221</v>
      </c>
      <c r="K1119" s="7">
        <v>1000</v>
      </c>
      <c r="L1119" s="7">
        <v>83</v>
      </c>
    </row>
    <row r="1120" spans="10:12" x14ac:dyDescent="0.25">
      <c r="J1120" t="s">
        <v>8221</v>
      </c>
      <c r="K1120" s="7">
        <v>4500</v>
      </c>
      <c r="L1120" s="7">
        <v>109</v>
      </c>
    </row>
    <row r="1121" spans="10:12" x14ac:dyDescent="0.25">
      <c r="J1121" t="s">
        <v>8221</v>
      </c>
      <c r="K1121" s="7">
        <v>2100</v>
      </c>
      <c r="L1121" s="7">
        <v>5</v>
      </c>
    </row>
    <row r="1122" spans="10:12" x14ac:dyDescent="0.25">
      <c r="J1122" t="s">
        <v>8221</v>
      </c>
      <c r="K1122" s="7">
        <v>25000</v>
      </c>
      <c r="L1122" s="7">
        <v>0</v>
      </c>
    </row>
    <row r="1123" spans="10:12" x14ac:dyDescent="0.25">
      <c r="J1123" t="s">
        <v>8221</v>
      </c>
      <c r="K1123" s="7">
        <v>250000</v>
      </c>
      <c r="L1123" s="7">
        <v>29</v>
      </c>
    </row>
    <row r="1124" spans="10:12" x14ac:dyDescent="0.25">
      <c r="J1124" t="s">
        <v>8221</v>
      </c>
      <c r="K1124" s="7">
        <v>3200</v>
      </c>
      <c r="L1124" s="7">
        <v>0</v>
      </c>
    </row>
    <row r="1125" spans="10:12" x14ac:dyDescent="0.25">
      <c r="J1125" t="s">
        <v>8221</v>
      </c>
      <c r="K1125" s="7">
        <v>5000</v>
      </c>
      <c r="L1125" s="7">
        <v>11</v>
      </c>
    </row>
    <row r="1126" spans="10:12" x14ac:dyDescent="0.25">
      <c r="J1126" t="s">
        <v>8221</v>
      </c>
      <c r="K1126" s="7">
        <v>90000</v>
      </c>
      <c r="L1126" s="7">
        <v>425</v>
      </c>
    </row>
    <row r="1127" spans="10:12" x14ac:dyDescent="0.25">
      <c r="J1127" t="s">
        <v>8221</v>
      </c>
      <c r="K1127" s="7">
        <v>3000</v>
      </c>
      <c r="L1127" s="7">
        <v>0</v>
      </c>
    </row>
    <row r="1128" spans="10:12" x14ac:dyDescent="0.25">
      <c r="J1128" t="s">
        <v>8221</v>
      </c>
      <c r="K1128" s="7">
        <v>2000</v>
      </c>
      <c r="L1128" s="7">
        <v>10</v>
      </c>
    </row>
    <row r="1129" spans="10:12" x14ac:dyDescent="0.25">
      <c r="J1129" t="s">
        <v>8221</v>
      </c>
      <c r="K1129" s="7">
        <v>35000</v>
      </c>
      <c r="L1129" s="7">
        <v>585</v>
      </c>
    </row>
    <row r="1130" spans="10:12" x14ac:dyDescent="0.25">
      <c r="J1130" t="s">
        <v>8221</v>
      </c>
      <c r="K1130" s="7">
        <v>1000</v>
      </c>
      <c r="L1130" s="7">
        <v>1</v>
      </c>
    </row>
    <row r="1131" spans="10:12" x14ac:dyDescent="0.25">
      <c r="J1131" t="s">
        <v>8221</v>
      </c>
      <c r="K1131" s="7">
        <v>20000</v>
      </c>
      <c r="L1131" s="7">
        <v>21</v>
      </c>
    </row>
    <row r="1132" spans="10:12" x14ac:dyDescent="0.25">
      <c r="J1132" t="s">
        <v>8221</v>
      </c>
      <c r="K1132" s="7">
        <v>5000</v>
      </c>
      <c r="L1132" s="7">
        <v>11</v>
      </c>
    </row>
    <row r="1133" spans="10:12" x14ac:dyDescent="0.25">
      <c r="J1133" t="s">
        <v>8221</v>
      </c>
      <c r="K1133" s="7">
        <v>40000</v>
      </c>
      <c r="L1133" s="7">
        <v>0</v>
      </c>
    </row>
    <row r="1134" spans="10:12" x14ac:dyDescent="0.25">
      <c r="J1134" t="s">
        <v>8221</v>
      </c>
      <c r="K1134" s="7">
        <v>10000</v>
      </c>
      <c r="L1134" s="7">
        <v>1438</v>
      </c>
    </row>
    <row r="1135" spans="10:12" x14ac:dyDescent="0.25">
      <c r="J1135" t="s">
        <v>8221</v>
      </c>
      <c r="K1135" s="7">
        <v>3000</v>
      </c>
      <c r="L1135" s="7">
        <v>20</v>
      </c>
    </row>
    <row r="1136" spans="10:12" x14ac:dyDescent="0.25">
      <c r="J1136" t="s">
        <v>8221</v>
      </c>
      <c r="K1136" s="7">
        <v>25000</v>
      </c>
      <c r="L1136" s="7">
        <v>1</v>
      </c>
    </row>
    <row r="1137" spans="10:12" x14ac:dyDescent="0.25">
      <c r="J1137" t="s">
        <v>8221</v>
      </c>
      <c r="K1137" s="7">
        <v>1000</v>
      </c>
      <c r="L1137" s="7">
        <v>50</v>
      </c>
    </row>
    <row r="1138" spans="10:12" x14ac:dyDescent="0.25">
      <c r="J1138" t="s">
        <v>8221</v>
      </c>
      <c r="K1138" s="7">
        <v>4190</v>
      </c>
      <c r="L1138" s="7">
        <v>270</v>
      </c>
    </row>
    <row r="1139" spans="10:12" x14ac:dyDescent="0.25">
      <c r="J1139" t="s">
        <v>8221</v>
      </c>
      <c r="K1139" s="7">
        <v>25000</v>
      </c>
      <c r="L1139" s="7">
        <v>9875</v>
      </c>
    </row>
    <row r="1140" spans="10:12" x14ac:dyDescent="0.25">
      <c r="J1140" t="s">
        <v>8221</v>
      </c>
      <c r="K1140" s="7">
        <v>35000</v>
      </c>
      <c r="L1140" s="7">
        <v>125</v>
      </c>
    </row>
    <row r="1141" spans="10:12" x14ac:dyDescent="0.25">
      <c r="J1141" t="s">
        <v>8221</v>
      </c>
      <c r="K1141" s="7">
        <v>8000</v>
      </c>
      <c r="L1141" s="7">
        <v>5</v>
      </c>
    </row>
    <row r="1142" spans="10:12" x14ac:dyDescent="0.25">
      <c r="J1142" t="s">
        <v>8221</v>
      </c>
      <c r="K1142" s="7">
        <v>5000</v>
      </c>
      <c r="L1142" s="7">
        <v>0</v>
      </c>
    </row>
    <row r="1143" spans="10:12" x14ac:dyDescent="0.25">
      <c r="J1143" t="s">
        <v>8221</v>
      </c>
      <c r="K1143" s="7">
        <v>500</v>
      </c>
      <c r="L1143" s="7">
        <v>0</v>
      </c>
    </row>
    <row r="1144" spans="10:12" x14ac:dyDescent="0.25">
      <c r="J1144" t="s">
        <v>8221</v>
      </c>
      <c r="K1144" s="7">
        <v>4000</v>
      </c>
      <c r="L1144" s="7">
        <v>0</v>
      </c>
    </row>
    <row r="1145" spans="10:12" x14ac:dyDescent="0.25">
      <c r="J1145" t="s">
        <v>8221</v>
      </c>
      <c r="K1145" s="7">
        <v>45000</v>
      </c>
      <c r="L1145" s="7">
        <v>186</v>
      </c>
    </row>
    <row r="1146" spans="10:12" x14ac:dyDescent="0.25">
      <c r="J1146" t="s">
        <v>8221</v>
      </c>
      <c r="K1146" s="7">
        <v>9300</v>
      </c>
      <c r="L1146" s="7">
        <v>0</v>
      </c>
    </row>
    <row r="1147" spans="10:12" x14ac:dyDescent="0.25">
      <c r="J1147" t="s">
        <v>8221</v>
      </c>
      <c r="K1147" s="7">
        <v>80000</v>
      </c>
      <c r="L1147" s="7">
        <v>100</v>
      </c>
    </row>
    <row r="1148" spans="10:12" x14ac:dyDescent="0.25">
      <c r="J1148" t="s">
        <v>8221</v>
      </c>
      <c r="K1148" s="7">
        <v>6000</v>
      </c>
      <c r="L1148" s="7">
        <v>530</v>
      </c>
    </row>
    <row r="1149" spans="10:12" x14ac:dyDescent="0.25">
      <c r="J1149" t="s">
        <v>8221</v>
      </c>
      <c r="K1149" s="7">
        <v>25000</v>
      </c>
      <c r="L1149" s="7">
        <v>0</v>
      </c>
    </row>
    <row r="1150" spans="10:12" x14ac:dyDescent="0.25">
      <c r="J1150" t="s">
        <v>8221</v>
      </c>
      <c r="K1150" s="7">
        <v>15000</v>
      </c>
      <c r="L1150" s="7">
        <v>73</v>
      </c>
    </row>
    <row r="1151" spans="10:12" x14ac:dyDescent="0.25">
      <c r="J1151" t="s">
        <v>8221</v>
      </c>
      <c r="K1151" s="7">
        <v>50000</v>
      </c>
      <c r="L1151" s="7">
        <v>75</v>
      </c>
    </row>
    <row r="1152" spans="10:12" x14ac:dyDescent="0.25">
      <c r="J1152" t="s">
        <v>8221</v>
      </c>
      <c r="K1152" s="7">
        <v>2500</v>
      </c>
      <c r="L1152" s="7">
        <v>252</v>
      </c>
    </row>
    <row r="1153" spans="10:12" x14ac:dyDescent="0.25">
      <c r="J1153" t="s">
        <v>8221</v>
      </c>
      <c r="K1153" s="7">
        <v>25000</v>
      </c>
      <c r="L1153" s="7">
        <v>0</v>
      </c>
    </row>
    <row r="1154" spans="10:12" x14ac:dyDescent="0.25">
      <c r="J1154" t="s">
        <v>8221</v>
      </c>
      <c r="K1154" s="7">
        <v>16000</v>
      </c>
      <c r="L1154" s="7">
        <v>911</v>
      </c>
    </row>
    <row r="1155" spans="10:12" x14ac:dyDescent="0.25">
      <c r="J1155" t="s">
        <v>8221</v>
      </c>
      <c r="K1155" s="7">
        <v>8000</v>
      </c>
      <c r="L1155" s="7">
        <v>50</v>
      </c>
    </row>
    <row r="1156" spans="10:12" x14ac:dyDescent="0.25">
      <c r="J1156" t="s">
        <v>8221</v>
      </c>
      <c r="K1156" s="7">
        <v>5000</v>
      </c>
      <c r="L1156" s="7">
        <v>325</v>
      </c>
    </row>
    <row r="1157" spans="10:12" x14ac:dyDescent="0.25">
      <c r="J1157" t="s">
        <v>8221</v>
      </c>
      <c r="K1157" s="7">
        <v>25000</v>
      </c>
      <c r="L1157" s="7">
        <v>188</v>
      </c>
    </row>
    <row r="1158" spans="10:12" x14ac:dyDescent="0.25">
      <c r="J1158" t="s">
        <v>8221</v>
      </c>
      <c r="K1158" s="7">
        <v>6500</v>
      </c>
      <c r="L1158" s="7">
        <v>0</v>
      </c>
    </row>
    <row r="1159" spans="10:12" x14ac:dyDescent="0.25">
      <c r="J1159" t="s">
        <v>8221</v>
      </c>
      <c r="K1159" s="7">
        <v>10000</v>
      </c>
      <c r="L1159" s="7">
        <v>151</v>
      </c>
    </row>
    <row r="1160" spans="10:12" x14ac:dyDescent="0.25">
      <c r="J1160" t="s">
        <v>8221</v>
      </c>
      <c r="K1160" s="7">
        <v>7500</v>
      </c>
      <c r="L1160" s="7">
        <v>35</v>
      </c>
    </row>
    <row r="1161" spans="10:12" x14ac:dyDescent="0.25">
      <c r="J1161" t="s">
        <v>8221</v>
      </c>
      <c r="K1161" s="7">
        <v>6750</v>
      </c>
      <c r="L1161" s="7">
        <v>0</v>
      </c>
    </row>
    <row r="1162" spans="10:12" x14ac:dyDescent="0.25">
      <c r="J1162" t="s">
        <v>8221</v>
      </c>
      <c r="K1162" s="7">
        <v>30000</v>
      </c>
      <c r="L1162" s="7">
        <v>1155</v>
      </c>
    </row>
    <row r="1163" spans="10:12" x14ac:dyDescent="0.25">
      <c r="J1163" t="s">
        <v>8221</v>
      </c>
      <c r="K1163" s="7">
        <v>18000</v>
      </c>
      <c r="L1163" s="7">
        <v>0</v>
      </c>
    </row>
    <row r="1164" spans="10:12" x14ac:dyDescent="0.25">
      <c r="J1164" t="s">
        <v>8221</v>
      </c>
      <c r="K1164" s="7">
        <v>60000</v>
      </c>
      <c r="L1164" s="7">
        <v>35</v>
      </c>
    </row>
    <row r="1165" spans="10:12" x14ac:dyDescent="0.25">
      <c r="J1165" t="s">
        <v>8221</v>
      </c>
      <c r="K1165" s="7">
        <v>5200</v>
      </c>
      <c r="L1165" s="7">
        <v>0</v>
      </c>
    </row>
    <row r="1166" spans="10:12" x14ac:dyDescent="0.25">
      <c r="J1166" t="s">
        <v>8221</v>
      </c>
      <c r="K1166" s="7">
        <v>10000</v>
      </c>
      <c r="L1166" s="7">
        <v>0</v>
      </c>
    </row>
    <row r="1167" spans="10:12" x14ac:dyDescent="0.25">
      <c r="J1167" t="s">
        <v>8221</v>
      </c>
      <c r="K1167" s="7">
        <v>10000</v>
      </c>
      <c r="L1167" s="7">
        <v>2070.5</v>
      </c>
    </row>
    <row r="1168" spans="10:12" x14ac:dyDescent="0.25">
      <c r="J1168" t="s">
        <v>8221</v>
      </c>
      <c r="K1168" s="7">
        <v>15000</v>
      </c>
      <c r="L1168" s="7">
        <v>2871</v>
      </c>
    </row>
    <row r="1169" spans="10:12" x14ac:dyDescent="0.25">
      <c r="J1169" t="s">
        <v>8221</v>
      </c>
      <c r="K1169" s="7">
        <v>60000</v>
      </c>
      <c r="L1169" s="7">
        <v>979</v>
      </c>
    </row>
    <row r="1170" spans="10:12" x14ac:dyDescent="0.25">
      <c r="J1170" t="s">
        <v>8221</v>
      </c>
      <c r="K1170" s="7">
        <v>18000</v>
      </c>
      <c r="L1170" s="7">
        <v>1020</v>
      </c>
    </row>
    <row r="1171" spans="10:12" x14ac:dyDescent="0.25">
      <c r="J1171" t="s">
        <v>8221</v>
      </c>
      <c r="K1171" s="7">
        <v>10000</v>
      </c>
      <c r="L1171" s="7">
        <v>17</v>
      </c>
    </row>
    <row r="1172" spans="10:12" x14ac:dyDescent="0.25">
      <c r="J1172" t="s">
        <v>8221</v>
      </c>
      <c r="K1172" s="7">
        <v>25000</v>
      </c>
      <c r="L1172" s="7">
        <v>100</v>
      </c>
    </row>
    <row r="1173" spans="10:12" x14ac:dyDescent="0.25">
      <c r="J1173" t="s">
        <v>8221</v>
      </c>
      <c r="K1173" s="7">
        <v>25000</v>
      </c>
      <c r="L1173" s="7">
        <v>25</v>
      </c>
    </row>
    <row r="1174" spans="10:12" x14ac:dyDescent="0.25">
      <c r="J1174" t="s">
        <v>8221</v>
      </c>
      <c r="K1174" s="7">
        <v>9000</v>
      </c>
      <c r="L1174" s="7">
        <v>0</v>
      </c>
    </row>
    <row r="1175" spans="10:12" x14ac:dyDescent="0.25">
      <c r="J1175" t="s">
        <v>8221</v>
      </c>
      <c r="K1175" s="7">
        <v>125000</v>
      </c>
      <c r="L1175" s="7">
        <v>30</v>
      </c>
    </row>
    <row r="1176" spans="10:12" x14ac:dyDescent="0.25">
      <c r="J1176" t="s">
        <v>8221</v>
      </c>
      <c r="K1176" s="7">
        <v>15000</v>
      </c>
      <c r="L1176" s="7">
        <v>886</v>
      </c>
    </row>
    <row r="1177" spans="10:12" x14ac:dyDescent="0.25">
      <c r="J1177" t="s">
        <v>8221</v>
      </c>
      <c r="K1177" s="7">
        <v>20000</v>
      </c>
      <c r="L1177" s="7">
        <v>585</v>
      </c>
    </row>
    <row r="1178" spans="10:12" x14ac:dyDescent="0.25">
      <c r="J1178" t="s">
        <v>8221</v>
      </c>
      <c r="K1178" s="7">
        <v>175000</v>
      </c>
      <c r="L1178" s="7">
        <v>10</v>
      </c>
    </row>
    <row r="1179" spans="10:12" x14ac:dyDescent="0.25">
      <c r="J1179" t="s">
        <v>8221</v>
      </c>
      <c r="K1179" s="7">
        <v>6000</v>
      </c>
      <c r="L1179" s="7">
        <v>0</v>
      </c>
    </row>
    <row r="1180" spans="10:12" x14ac:dyDescent="0.25">
      <c r="J1180" t="s">
        <v>8221</v>
      </c>
      <c r="K1180" s="7">
        <v>75000</v>
      </c>
      <c r="L1180" s="7">
        <v>5</v>
      </c>
    </row>
    <row r="1181" spans="10:12" x14ac:dyDescent="0.25">
      <c r="J1181" t="s">
        <v>8221</v>
      </c>
      <c r="K1181" s="7">
        <v>60000</v>
      </c>
      <c r="L1181" s="7">
        <v>3200</v>
      </c>
    </row>
    <row r="1182" spans="10:12" x14ac:dyDescent="0.25">
      <c r="J1182" t="s">
        <v>8221</v>
      </c>
      <c r="K1182" s="7">
        <v>50000</v>
      </c>
      <c r="L1182" s="7">
        <v>5875</v>
      </c>
    </row>
    <row r="1183" spans="10:12" x14ac:dyDescent="0.25">
      <c r="J1183" t="s">
        <v>8221</v>
      </c>
      <c r="K1183" s="7">
        <v>50000</v>
      </c>
      <c r="L1183" s="7">
        <v>4</v>
      </c>
    </row>
    <row r="1184" spans="10:12" x14ac:dyDescent="0.25">
      <c r="J1184" t="s">
        <v>8221</v>
      </c>
      <c r="K1184" s="7">
        <v>1000</v>
      </c>
      <c r="L1184" s="7">
        <v>42</v>
      </c>
    </row>
    <row r="1185" spans="10:12" x14ac:dyDescent="0.25">
      <c r="J1185" t="s">
        <v>8221</v>
      </c>
      <c r="K1185" s="7">
        <v>2500</v>
      </c>
      <c r="L1185" s="7">
        <v>100</v>
      </c>
    </row>
    <row r="1186" spans="10:12" x14ac:dyDescent="0.25">
      <c r="J1186" t="s">
        <v>8219</v>
      </c>
      <c r="K1186" s="7">
        <v>22000</v>
      </c>
      <c r="L1186" s="7">
        <v>23086</v>
      </c>
    </row>
    <row r="1187" spans="10:12" x14ac:dyDescent="0.25">
      <c r="J1187" t="s">
        <v>8219</v>
      </c>
      <c r="K1187" s="7">
        <v>12500</v>
      </c>
      <c r="L1187" s="7">
        <v>13180</v>
      </c>
    </row>
    <row r="1188" spans="10:12" x14ac:dyDescent="0.25">
      <c r="J1188" t="s">
        <v>8219</v>
      </c>
      <c r="K1188" s="7">
        <v>7500</v>
      </c>
      <c r="L1188" s="7">
        <v>8005</v>
      </c>
    </row>
    <row r="1189" spans="10:12" x14ac:dyDescent="0.25">
      <c r="J1189" t="s">
        <v>8219</v>
      </c>
      <c r="K1189" s="7">
        <v>8750</v>
      </c>
      <c r="L1189" s="7">
        <v>9111</v>
      </c>
    </row>
    <row r="1190" spans="10:12" x14ac:dyDescent="0.25">
      <c r="J1190" t="s">
        <v>8219</v>
      </c>
      <c r="K1190" s="7">
        <v>2000</v>
      </c>
      <c r="L1190" s="7">
        <v>3211</v>
      </c>
    </row>
    <row r="1191" spans="10:12" x14ac:dyDescent="0.25">
      <c r="J1191" t="s">
        <v>8219</v>
      </c>
      <c r="K1191" s="7">
        <v>9000</v>
      </c>
      <c r="L1191" s="7">
        <v>9700</v>
      </c>
    </row>
    <row r="1192" spans="10:12" x14ac:dyDescent="0.25">
      <c r="J1192" t="s">
        <v>8219</v>
      </c>
      <c r="K1192" s="7">
        <v>500</v>
      </c>
      <c r="L1192" s="7">
        <v>675</v>
      </c>
    </row>
    <row r="1193" spans="10:12" x14ac:dyDescent="0.25">
      <c r="J1193" t="s">
        <v>8219</v>
      </c>
      <c r="K1193" s="7">
        <v>2700</v>
      </c>
      <c r="L1193" s="7">
        <v>2945</v>
      </c>
    </row>
    <row r="1194" spans="10:12" x14ac:dyDescent="0.25">
      <c r="J1194" t="s">
        <v>8219</v>
      </c>
      <c r="K1194" s="7">
        <v>100</v>
      </c>
      <c r="L1194" s="7">
        <v>290</v>
      </c>
    </row>
    <row r="1195" spans="10:12" x14ac:dyDescent="0.25">
      <c r="J1195" t="s">
        <v>8219</v>
      </c>
      <c r="K1195" s="7">
        <v>21000</v>
      </c>
      <c r="L1195" s="7">
        <v>21831</v>
      </c>
    </row>
    <row r="1196" spans="10:12" x14ac:dyDescent="0.25">
      <c r="J1196" t="s">
        <v>8219</v>
      </c>
      <c r="K1196" s="7">
        <v>12500</v>
      </c>
      <c r="L1196" s="7">
        <v>40280</v>
      </c>
    </row>
    <row r="1197" spans="10:12" x14ac:dyDescent="0.25">
      <c r="J1197" t="s">
        <v>8219</v>
      </c>
      <c r="K1197" s="7">
        <v>10000</v>
      </c>
      <c r="L1197" s="7">
        <v>13500</v>
      </c>
    </row>
    <row r="1198" spans="10:12" x14ac:dyDescent="0.25">
      <c r="J1198" t="s">
        <v>8219</v>
      </c>
      <c r="K1198" s="7">
        <v>14500</v>
      </c>
      <c r="L1198" s="7">
        <v>39137</v>
      </c>
    </row>
    <row r="1199" spans="10:12" x14ac:dyDescent="0.25">
      <c r="J1199" t="s">
        <v>8219</v>
      </c>
      <c r="K1199" s="7">
        <v>15000</v>
      </c>
      <c r="L1199" s="7">
        <v>37994</v>
      </c>
    </row>
    <row r="1200" spans="10:12" x14ac:dyDescent="0.25">
      <c r="J1200" t="s">
        <v>8219</v>
      </c>
      <c r="K1200" s="7">
        <v>3500</v>
      </c>
      <c r="L1200" s="7">
        <v>9121</v>
      </c>
    </row>
    <row r="1201" spans="10:12" x14ac:dyDescent="0.25">
      <c r="J1201" t="s">
        <v>8219</v>
      </c>
      <c r="K1201" s="7">
        <v>2658</v>
      </c>
      <c r="L1201" s="7">
        <v>2693</v>
      </c>
    </row>
    <row r="1202" spans="10:12" x14ac:dyDescent="0.25">
      <c r="J1202" t="s">
        <v>8219</v>
      </c>
      <c r="K1202" s="7">
        <v>4800</v>
      </c>
      <c r="L1202" s="7">
        <v>6029</v>
      </c>
    </row>
    <row r="1203" spans="10:12" x14ac:dyDescent="0.25">
      <c r="J1203" t="s">
        <v>8219</v>
      </c>
      <c r="K1203" s="7">
        <v>6000</v>
      </c>
      <c r="L1203" s="7">
        <v>6146.27</v>
      </c>
    </row>
    <row r="1204" spans="10:12" x14ac:dyDescent="0.25">
      <c r="J1204" t="s">
        <v>8219</v>
      </c>
      <c r="K1204" s="7">
        <v>25000</v>
      </c>
      <c r="L1204" s="7">
        <v>49811</v>
      </c>
    </row>
    <row r="1205" spans="10:12" x14ac:dyDescent="0.25">
      <c r="J1205" t="s">
        <v>8219</v>
      </c>
      <c r="K1205" s="7">
        <v>16300</v>
      </c>
      <c r="L1205" s="7">
        <v>16700</v>
      </c>
    </row>
    <row r="1206" spans="10:12" x14ac:dyDescent="0.25">
      <c r="J1206" t="s">
        <v>8219</v>
      </c>
      <c r="K1206" s="7">
        <v>13000</v>
      </c>
      <c r="L1206" s="7">
        <v>13383</v>
      </c>
    </row>
    <row r="1207" spans="10:12" x14ac:dyDescent="0.25">
      <c r="J1207" t="s">
        <v>8219</v>
      </c>
      <c r="K1207" s="7">
        <v>13000</v>
      </c>
      <c r="L1207" s="7">
        <v>13112</v>
      </c>
    </row>
    <row r="1208" spans="10:12" x14ac:dyDescent="0.25">
      <c r="J1208" t="s">
        <v>8219</v>
      </c>
      <c r="K1208" s="7">
        <v>900</v>
      </c>
      <c r="L1208" s="7">
        <v>1035</v>
      </c>
    </row>
    <row r="1209" spans="10:12" x14ac:dyDescent="0.25">
      <c r="J1209" t="s">
        <v>8219</v>
      </c>
      <c r="K1209" s="7">
        <v>16700</v>
      </c>
      <c r="L1209" s="7">
        <v>17396</v>
      </c>
    </row>
    <row r="1210" spans="10:12" x14ac:dyDescent="0.25">
      <c r="J1210" t="s">
        <v>8219</v>
      </c>
      <c r="K1210" s="7">
        <v>10000</v>
      </c>
      <c r="L1210" s="7">
        <v>15530</v>
      </c>
    </row>
    <row r="1211" spans="10:12" x14ac:dyDescent="0.25">
      <c r="J1211" t="s">
        <v>8219</v>
      </c>
      <c r="K1211" s="7">
        <v>6000</v>
      </c>
      <c r="L1211" s="7">
        <v>6360</v>
      </c>
    </row>
    <row r="1212" spans="10:12" x14ac:dyDescent="0.25">
      <c r="J1212" t="s">
        <v>8219</v>
      </c>
      <c r="K1212" s="7">
        <v>20000</v>
      </c>
      <c r="L1212" s="7">
        <v>50863</v>
      </c>
    </row>
    <row r="1213" spans="10:12" x14ac:dyDescent="0.25">
      <c r="J1213" t="s">
        <v>8219</v>
      </c>
      <c r="K1213" s="7">
        <v>1000</v>
      </c>
      <c r="L1213" s="7">
        <v>1011</v>
      </c>
    </row>
    <row r="1214" spans="10:12" x14ac:dyDescent="0.25">
      <c r="J1214" t="s">
        <v>8219</v>
      </c>
      <c r="K1214" s="7">
        <v>2500</v>
      </c>
      <c r="L1214" s="7">
        <v>3226</v>
      </c>
    </row>
    <row r="1215" spans="10:12" x14ac:dyDescent="0.25">
      <c r="J1215" t="s">
        <v>8219</v>
      </c>
      <c r="K1215" s="7">
        <v>6500</v>
      </c>
      <c r="L1215" s="7">
        <v>6645</v>
      </c>
    </row>
    <row r="1216" spans="10:12" x14ac:dyDescent="0.25">
      <c r="J1216" t="s">
        <v>8219</v>
      </c>
      <c r="K1216" s="7">
        <v>2000</v>
      </c>
      <c r="L1216" s="7">
        <v>2636</v>
      </c>
    </row>
    <row r="1217" spans="10:12" x14ac:dyDescent="0.25">
      <c r="J1217" t="s">
        <v>8219</v>
      </c>
      <c r="K1217" s="7">
        <v>5000</v>
      </c>
      <c r="L1217" s="7">
        <v>39304.01</v>
      </c>
    </row>
    <row r="1218" spans="10:12" x14ac:dyDescent="0.25">
      <c r="J1218" t="s">
        <v>8219</v>
      </c>
      <c r="K1218" s="7">
        <v>14000</v>
      </c>
      <c r="L1218" s="7">
        <v>20398</v>
      </c>
    </row>
    <row r="1219" spans="10:12" x14ac:dyDescent="0.25">
      <c r="J1219" t="s">
        <v>8219</v>
      </c>
      <c r="K1219" s="7">
        <v>26500</v>
      </c>
      <c r="L1219" s="7">
        <v>27189</v>
      </c>
    </row>
    <row r="1220" spans="10:12" x14ac:dyDescent="0.25">
      <c r="J1220" t="s">
        <v>8219</v>
      </c>
      <c r="K1220" s="7">
        <v>9000</v>
      </c>
      <c r="L1220" s="7">
        <v>15505</v>
      </c>
    </row>
    <row r="1221" spans="10:12" x14ac:dyDescent="0.25">
      <c r="J1221" t="s">
        <v>8219</v>
      </c>
      <c r="K1221" s="7">
        <v>16350</v>
      </c>
      <c r="L1221" s="7">
        <v>26024</v>
      </c>
    </row>
    <row r="1222" spans="10:12" x14ac:dyDescent="0.25">
      <c r="J1222" t="s">
        <v>8219</v>
      </c>
      <c r="K1222" s="7">
        <v>15000</v>
      </c>
      <c r="L1222" s="7">
        <v>15565</v>
      </c>
    </row>
    <row r="1223" spans="10:12" x14ac:dyDescent="0.25">
      <c r="J1223" t="s">
        <v>8219</v>
      </c>
      <c r="K1223" s="7">
        <v>2200</v>
      </c>
      <c r="L1223" s="7">
        <v>2451.0100000000002</v>
      </c>
    </row>
    <row r="1224" spans="10:12" x14ac:dyDescent="0.25">
      <c r="J1224" t="s">
        <v>8219</v>
      </c>
      <c r="K1224" s="7">
        <v>4000</v>
      </c>
      <c r="L1224" s="7">
        <v>11215</v>
      </c>
    </row>
    <row r="1225" spans="10:12" x14ac:dyDescent="0.25">
      <c r="J1225" t="s">
        <v>8219</v>
      </c>
      <c r="K1225" s="7">
        <v>19800</v>
      </c>
      <c r="L1225" s="7">
        <v>22197</v>
      </c>
    </row>
    <row r="1226" spans="10:12" x14ac:dyDescent="0.25">
      <c r="J1226" t="s">
        <v>8220</v>
      </c>
      <c r="K1226" s="7">
        <v>15000</v>
      </c>
      <c r="L1226" s="7">
        <v>1060</v>
      </c>
    </row>
    <row r="1227" spans="10:12" x14ac:dyDescent="0.25">
      <c r="J1227" t="s">
        <v>8220</v>
      </c>
      <c r="K1227" s="7">
        <v>3000</v>
      </c>
      <c r="L1227" s="7">
        <v>132</v>
      </c>
    </row>
    <row r="1228" spans="10:12" x14ac:dyDescent="0.25">
      <c r="J1228" t="s">
        <v>8220</v>
      </c>
      <c r="K1228" s="7">
        <v>50000</v>
      </c>
      <c r="L1228" s="7">
        <v>1937</v>
      </c>
    </row>
    <row r="1229" spans="10:12" x14ac:dyDescent="0.25">
      <c r="J1229" t="s">
        <v>8220</v>
      </c>
      <c r="K1229" s="7">
        <v>2000</v>
      </c>
      <c r="L1229" s="7">
        <v>0</v>
      </c>
    </row>
    <row r="1230" spans="10:12" x14ac:dyDescent="0.25">
      <c r="J1230" t="s">
        <v>8220</v>
      </c>
      <c r="K1230" s="7">
        <v>5000</v>
      </c>
      <c r="L1230" s="7">
        <v>1465</v>
      </c>
    </row>
    <row r="1231" spans="10:12" x14ac:dyDescent="0.25">
      <c r="J1231" t="s">
        <v>8220</v>
      </c>
      <c r="K1231" s="7">
        <v>2750</v>
      </c>
      <c r="L1231" s="7">
        <v>25</v>
      </c>
    </row>
    <row r="1232" spans="10:12" x14ac:dyDescent="0.25">
      <c r="J1232" t="s">
        <v>8220</v>
      </c>
      <c r="K1232" s="7">
        <v>500000</v>
      </c>
      <c r="L1232" s="7">
        <v>0</v>
      </c>
    </row>
    <row r="1233" spans="10:12" x14ac:dyDescent="0.25">
      <c r="J1233" t="s">
        <v>8220</v>
      </c>
      <c r="K1233" s="7">
        <v>5000</v>
      </c>
      <c r="L1233" s="7">
        <v>0</v>
      </c>
    </row>
    <row r="1234" spans="10:12" x14ac:dyDescent="0.25">
      <c r="J1234" t="s">
        <v>8220</v>
      </c>
      <c r="K1234" s="7">
        <v>5000</v>
      </c>
      <c r="L1234" s="7">
        <v>40</v>
      </c>
    </row>
    <row r="1235" spans="10:12" x14ac:dyDescent="0.25">
      <c r="J1235" t="s">
        <v>8220</v>
      </c>
      <c r="K1235" s="7">
        <v>1000</v>
      </c>
      <c r="L1235" s="7">
        <v>116</v>
      </c>
    </row>
    <row r="1236" spans="10:12" x14ac:dyDescent="0.25">
      <c r="J1236" t="s">
        <v>8220</v>
      </c>
      <c r="K1236" s="7">
        <v>50000</v>
      </c>
      <c r="L1236" s="7">
        <v>0</v>
      </c>
    </row>
    <row r="1237" spans="10:12" x14ac:dyDescent="0.25">
      <c r="J1237" t="s">
        <v>8220</v>
      </c>
      <c r="K1237" s="7">
        <v>7534</v>
      </c>
      <c r="L1237" s="7">
        <v>210</v>
      </c>
    </row>
    <row r="1238" spans="10:12" x14ac:dyDescent="0.25">
      <c r="J1238" t="s">
        <v>8220</v>
      </c>
      <c r="K1238" s="7">
        <v>2500</v>
      </c>
      <c r="L1238" s="7">
        <v>0</v>
      </c>
    </row>
    <row r="1239" spans="10:12" x14ac:dyDescent="0.25">
      <c r="J1239" t="s">
        <v>8220</v>
      </c>
      <c r="K1239" s="7">
        <v>25000</v>
      </c>
      <c r="L1239" s="7">
        <v>0</v>
      </c>
    </row>
    <row r="1240" spans="10:12" x14ac:dyDescent="0.25">
      <c r="J1240" t="s">
        <v>8220</v>
      </c>
      <c r="K1240" s="7">
        <v>1000</v>
      </c>
      <c r="L1240" s="7">
        <v>178</v>
      </c>
    </row>
    <row r="1241" spans="10:12" x14ac:dyDescent="0.25">
      <c r="J1241" t="s">
        <v>8220</v>
      </c>
      <c r="K1241" s="7">
        <v>2500</v>
      </c>
      <c r="L1241" s="7">
        <v>0</v>
      </c>
    </row>
    <row r="1242" spans="10:12" x14ac:dyDescent="0.25">
      <c r="J1242" t="s">
        <v>8220</v>
      </c>
      <c r="K1242" s="7">
        <v>8000</v>
      </c>
      <c r="L1242" s="7">
        <v>241</v>
      </c>
    </row>
    <row r="1243" spans="10:12" x14ac:dyDescent="0.25">
      <c r="J1243" t="s">
        <v>8220</v>
      </c>
      <c r="K1243" s="7">
        <v>5000</v>
      </c>
      <c r="L1243" s="7">
        <v>2537</v>
      </c>
    </row>
    <row r="1244" spans="10:12" x14ac:dyDescent="0.25">
      <c r="J1244" t="s">
        <v>8220</v>
      </c>
      <c r="K1244" s="7">
        <v>911</v>
      </c>
      <c r="L1244" s="7">
        <v>5</v>
      </c>
    </row>
    <row r="1245" spans="10:12" x14ac:dyDescent="0.25">
      <c r="J1245" t="s">
        <v>8220</v>
      </c>
      <c r="K1245" s="7">
        <v>12000</v>
      </c>
      <c r="L1245" s="7">
        <v>1691</v>
      </c>
    </row>
    <row r="1246" spans="10:12" x14ac:dyDescent="0.25">
      <c r="J1246" t="s">
        <v>8219</v>
      </c>
      <c r="K1246" s="7">
        <v>2000</v>
      </c>
      <c r="L1246" s="7">
        <v>2076</v>
      </c>
    </row>
    <row r="1247" spans="10:12" x14ac:dyDescent="0.25">
      <c r="J1247" t="s">
        <v>8219</v>
      </c>
      <c r="K1247" s="7">
        <v>2000</v>
      </c>
      <c r="L1247" s="7">
        <v>2405</v>
      </c>
    </row>
    <row r="1248" spans="10:12" x14ac:dyDescent="0.25">
      <c r="J1248" t="s">
        <v>8219</v>
      </c>
      <c r="K1248" s="7">
        <v>2000</v>
      </c>
      <c r="L1248" s="7">
        <v>2340</v>
      </c>
    </row>
    <row r="1249" spans="10:12" x14ac:dyDescent="0.25">
      <c r="J1249" t="s">
        <v>8219</v>
      </c>
      <c r="K1249" s="7">
        <v>3500</v>
      </c>
      <c r="L1249" s="7">
        <v>4275</v>
      </c>
    </row>
    <row r="1250" spans="10:12" x14ac:dyDescent="0.25">
      <c r="J1250" t="s">
        <v>8219</v>
      </c>
      <c r="K1250" s="7">
        <v>2500</v>
      </c>
      <c r="L1250" s="7">
        <v>3791</v>
      </c>
    </row>
    <row r="1251" spans="10:12" x14ac:dyDescent="0.25">
      <c r="J1251" t="s">
        <v>8219</v>
      </c>
      <c r="K1251" s="7">
        <v>5000</v>
      </c>
      <c r="L1251" s="7">
        <v>5222</v>
      </c>
    </row>
    <row r="1252" spans="10:12" x14ac:dyDescent="0.25">
      <c r="J1252" t="s">
        <v>8219</v>
      </c>
      <c r="K1252" s="7">
        <v>30000</v>
      </c>
      <c r="L1252" s="7">
        <v>60046</v>
      </c>
    </row>
    <row r="1253" spans="10:12" x14ac:dyDescent="0.25">
      <c r="J1253" t="s">
        <v>8219</v>
      </c>
      <c r="K1253" s="7">
        <v>6000</v>
      </c>
      <c r="L1253" s="7">
        <v>6108</v>
      </c>
    </row>
    <row r="1254" spans="10:12" x14ac:dyDescent="0.25">
      <c r="J1254" t="s">
        <v>8219</v>
      </c>
      <c r="K1254" s="7">
        <v>3500</v>
      </c>
      <c r="L1254" s="7">
        <v>4818</v>
      </c>
    </row>
    <row r="1255" spans="10:12" x14ac:dyDescent="0.25">
      <c r="J1255" t="s">
        <v>8219</v>
      </c>
      <c r="K1255" s="7">
        <v>10</v>
      </c>
      <c r="L1255" s="7">
        <v>30383.32</v>
      </c>
    </row>
    <row r="1256" spans="10:12" x14ac:dyDescent="0.25">
      <c r="J1256" t="s">
        <v>8219</v>
      </c>
      <c r="K1256" s="7">
        <v>6700</v>
      </c>
      <c r="L1256" s="7">
        <v>13323</v>
      </c>
    </row>
    <row r="1257" spans="10:12" x14ac:dyDescent="0.25">
      <c r="J1257" t="s">
        <v>8219</v>
      </c>
      <c r="K1257" s="7">
        <v>3000</v>
      </c>
      <c r="L1257" s="7">
        <v>6071</v>
      </c>
    </row>
    <row r="1258" spans="10:12" x14ac:dyDescent="0.25">
      <c r="J1258" t="s">
        <v>8219</v>
      </c>
      <c r="K1258" s="7">
        <v>30000</v>
      </c>
      <c r="L1258" s="7">
        <v>35389.129999999997</v>
      </c>
    </row>
    <row r="1259" spans="10:12" x14ac:dyDescent="0.25">
      <c r="J1259" t="s">
        <v>8219</v>
      </c>
      <c r="K1259" s="7">
        <v>5500</v>
      </c>
      <c r="L1259" s="7">
        <v>16210</v>
      </c>
    </row>
    <row r="1260" spans="10:12" x14ac:dyDescent="0.25">
      <c r="J1260" t="s">
        <v>8219</v>
      </c>
      <c r="K1260" s="7">
        <v>12000</v>
      </c>
      <c r="L1260" s="7">
        <v>25577.56</v>
      </c>
    </row>
    <row r="1261" spans="10:12" x14ac:dyDescent="0.25">
      <c r="J1261" t="s">
        <v>8219</v>
      </c>
      <c r="K1261" s="7">
        <v>2500</v>
      </c>
      <c r="L1261" s="7">
        <v>2606</v>
      </c>
    </row>
    <row r="1262" spans="10:12" x14ac:dyDescent="0.25">
      <c r="J1262" t="s">
        <v>8219</v>
      </c>
      <c r="K1262" s="7">
        <v>3300</v>
      </c>
      <c r="L1262" s="7">
        <v>3751</v>
      </c>
    </row>
    <row r="1263" spans="10:12" x14ac:dyDescent="0.25">
      <c r="J1263" t="s">
        <v>8219</v>
      </c>
      <c r="K1263" s="7">
        <v>2000</v>
      </c>
      <c r="L1263" s="7">
        <v>2025</v>
      </c>
    </row>
    <row r="1264" spans="10:12" x14ac:dyDescent="0.25">
      <c r="J1264" t="s">
        <v>8219</v>
      </c>
      <c r="K1264" s="7">
        <v>6500</v>
      </c>
      <c r="L1264" s="7">
        <v>8152</v>
      </c>
    </row>
    <row r="1265" spans="10:12" x14ac:dyDescent="0.25">
      <c r="J1265" t="s">
        <v>8219</v>
      </c>
      <c r="K1265" s="7">
        <v>1500</v>
      </c>
      <c r="L1265" s="7">
        <v>1785</v>
      </c>
    </row>
    <row r="1266" spans="10:12" x14ac:dyDescent="0.25">
      <c r="J1266" t="s">
        <v>8219</v>
      </c>
      <c r="K1266" s="7">
        <v>650</v>
      </c>
      <c r="L1266" s="7">
        <v>1082</v>
      </c>
    </row>
    <row r="1267" spans="10:12" x14ac:dyDescent="0.25">
      <c r="J1267" t="s">
        <v>8219</v>
      </c>
      <c r="K1267" s="7">
        <v>3500</v>
      </c>
      <c r="L1267" s="7">
        <v>4170.17</v>
      </c>
    </row>
    <row r="1268" spans="10:12" x14ac:dyDescent="0.25">
      <c r="J1268" t="s">
        <v>8219</v>
      </c>
      <c r="K1268" s="7">
        <v>9500</v>
      </c>
      <c r="L1268" s="7">
        <v>9545</v>
      </c>
    </row>
    <row r="1269" spans="10:12" x14ac:dyDescent="0.25">
      <c r="J1269" t="s">
        <v>8219</v>
      </c>
      <c r="K1269" s="7">
        <v>22000</v>
      </c>
      <c r="L1269" s="7">
        <v>22396</v>
      </c>
    </row>
    <row r="1270" spans="10:12" x14ac:dyDescent="0.25">
      <c r="J1270" t="s">
        <v>8219</v>
      </c>
      <c r="K1270" s="7">
        <v>12000</v>
      </c>
      <c r="L1270" s="7">
        <v>14000</v>
      </c>
    </row>
    <row r="1271" spans="10:12" x14ac:dyDescent="0.25">
      <c r="J1271" t="s">
        <v>8219</v>
      </c>
      <c r="K1271" s="7">
        <v>18800</v>
      </c>
      <c r="L1271" s="7">
        <v>20426</v>
      </c>
    </row>
    <row r="1272" spans="10:12" x14ac:dyDescent="0.25">
      <c r="J1272" t="s">
        <v>8219</v>
      </c>
      <c r="K1272" s="7">
        <v>10000</v>
      </c>
      <c r="L1272" s="7">
        <v>11472</v>
      </c>
    </row>
    <row r="1273" spans="10:12" x14ac:dyDescent="0.25">
      <c r="J1273" t="s">
        <v>8219</v>
      </c>
      <c r="K1273" s="7">
        <v>7500</v>
      </c>
      <c r="L1273" s="7">
        <v>7635</v>
      </c>
    </row>
    <row r="1274" spans="10:12" x14ac:dyDescent="0.25">
      <c r="J1274" t="s">
        <v>8219</v>
      </c>
      <c r="K1274" s="7">
        <v>5000</v>
      </c>
      <c r="L1274" s="7">
        <v>5300</v>
      </c>
    </row>
    <row r="1275" spans="10:12" x14ac:dyDescent="0.25">
      <c r="J1275" t="s">
        <v>8219</v>
      </c>
      <c r="K1275" s="7">
        <v>4000</v>
      </c>
      <c r="L1275" s="7">
        <v>4140</v>
      </c>
    </row>
    <row r="1276" spans="10:12" x14ac:dyDescent="0.25">
      <c r="J1276" t="s">
        <v>8219</v>
      </c>
      <c r="K1276" s="7">
        <v>25000</v>
      </c>
      <c r="L1276" s="7">
        <v>38743.839999999997</v>
      </c>
    </row>
    <row r="1277" spans="10:12" x14ac:dyDescent="0.25">
      <c r="J1277" t="s">
        <v>8219</v>
      </c>
      <c r="K1277" s="7">
        <v>15000</v>
      </c>
      <c r="L1277" s="7">
        <v>24321.1</v>
      </c>
    </row>
    <row r="1278" spans="10:12" x14ac:dyDescent="0.25">
      <c r="J1278" t="s">
        <v>8219</v>
      </c>
      <c r="K1278" s="7">
        <v>3000</v>
      </c>
      <c r="L1278" s="7">
        <v>3132.63</v>
      </c>
    </row>
    <row r="1279" spans="10:12" x14ac:dyDescent="0.25">
      <c r="J1279" t="s">
        <v>8219</v>
      </c>
      <c r="K1279" s="7">
        <v>15000</v>
      </c>
      <c r="L1279" s="7">
        <v>15918.65</v>
      </c>
    </row>
    <row r="1280" spans="10:12" x14ac:dyDescent="0.25">
      <c r="J1280" t="s">
        <v>8219</v>
      </c>
      <c r="K1280" s="7">
        <v>6500</v>
      </c>
      <c r="L1280" s="7">
        <v>10071</v>
      </c>
    </row>
    <row r="1281" spans="10:12" x14ac:dyDescent="0.25">
      <c r="J1281" t="s">
        <v>8219</v>
      </c>
      <c r="K1281" s="7">
        <v>12516</v>
      </c>
      <c r="L1281" s="7">
        <v>13864.17</v>
      </c>
    </row>
    <row r="1282" spans="10:12" x14ac:dyDescent="0.25">
      <c r="J1282" t="s">
        <v>8219</v>
      </c>
      <c r="K1282" s="7">
        <v>15000</v>
      </c>
      <c r="L1282" s="7">
        <v>16636.78</v>
      </c>
    </row>
    <row r="1283" spans="10:12" x14ac:dyDescent="0.25">
      <c r="J1283" t="s">
        <v>8219</v>
      </c>
      <c r="K1283" s="7">
        <v>7000</v>
      </c>
      <c r="L1283" s="7">
        <v>7750</v>
      </c>
    </row>
    <row r="1284" spans="10:12" x14ac:dyDescent="0.25">
      <c r="J1284" t="s">
        <v>8219</v>
      </c>
      <c r="K1284" s="7">
        <v>15000</v>
      </c>
      <c r="L1284" s="7">
        <v>18542</v>
      </c>
    </row>
    <row r="1285" spans="10:12" x14ac:dyDescent="0.25">
      <c r="J1285" t="s">
        <v>8219</v>
      </c>
      <c r="K1285" s="7">
        <v>1000</v>
      </c>
      <c r="L1285" s="7">
        <v>2110.5</v>
      </c>
    </row>
    <row r="1286" spans="10:12" x14ac:dyDescent="0.25">
      <c r="J1286" t="s">
        <v>8219</v>
      </c>
      <c r="K1286" s="7">
        <v>2000</v>
      </c>
      <c r="L1286" s="7">
        <v>2020</v>
      </c>
    </row>
    <row r="1287" spans="10:12" x14ac:dyDescent="0.25">
      <c r="J1287" t="s">
        <v>8219</v>
      </c>
      <c r="K1287" s="7">
        <v>2000</v>
      </c>
      <c r="L1287" s="7">
        <v>2033</v>
      </c>
    </row>
    <row r="1288" spans="10:12" x14ac:dyDescent="0.25">
      <c r="J1288" t="s">
        <v>8219</v>
      </c>
      <c r="K1288" s="7">
        <v>1500</v>
      </c>
      <c r="L1288" s="7">
        <v>1625</v>
      </c>
    </row>
    <row r="1289" spans="10:12" x14ac:dyDescent="0.25">
      <c r="J1289" t="s">
        <v>8219</v>
      </c>
      <c r="K1289" s="7">
        <v>250</v>
      </c>
      <c r="L1289" s="7">
        <v>605</v>
      </c>
    </row>
    <row r="1290" spans="10:12" x14ac:dyDescent="0.25">
      <c r="J1290" t="s">
        <v>8219</v>
      </c>
      <c r="K1290" s="7">
        <v>4000</v>
      </c>
      <c r="L1290" s="7">
        <v>4018</v>
      </c>
    </row>
    <row r="1291" spans="10:12" x14ac:dyDescent="0.25">
      <c r="J1291" t="s">
        <v>8219</v>
      </c>
      <c r="K1291" s="7">
        <v>1500</v>
      </c>
      <c r="L1291" s="7">
        <v>1876</v>
      </c>
    </row>
    <row r="1292" spans="10:12" x14ac:dyDescent="0.25">
      <c r="J1292" t="s">
        <v>8219</v>
      </c>
      <c r="K1292" s="7">
        <v>3500</v>
      </c>
      <c r="L1292" s="7">
        <v>3800</v>
      </c>
    </row>
    <row r="1293" spans="10:12" x14ac:dyDescent="0.25">
      <c r="J1293" t="s">
        <v>8219</v>
      </c>
      <c r="K1293" s="7">
        <v>3000</v>
      </c>
      <c r="L1293" s="7">
        <v>4371</v>
      </c>
    </row>
    <row r="1294" spans="10:12" x14ac:dyDescent="0.25">
      <c r="J1294" t="s">
        <v>8219</v>
      </c>
      <c r="K1294" s="7">
        <v>1700</v>
      </c>
      <c r="L1294" s="7">
        <v>1870</v>
      </c>
    </row>
    <row r="1295" spans="10:12" x14ac:dyDescent="0.25">
      <c r="J1295" t="s">
        <v>8219</v>
      </c>
      <c r="K1295" s="7">
        <v>15000</v>
      </c>
      <c r="L1295" s="7">
        <v>15335</v>
      </c>
    </row>
    <row r="1296" spans="10:12" x14ac:dyDescent="0.25">
      <c r="J1296" t="s">
        <v>8219</v>
      </c>
      <c r="K1296" s="7">
        <v>500</v>
      </c>
      <c r="L1296" s="7">
        <v>610</v>
      </c>
    </row>
    <row r="1297" spans="10:12" x14ac:dyDescent="0.25">
      <c r="J1297" t="s">
        <v>8219</v>
      </c>
      <c r="K1297" s="7">
        <v>2500</v>
      </c>
      <c r="L1297" s="7">
        <v>2549</v>
      </c>
    </row>
    <row r="1298" spans="10:12" x14ac:dyDescent="0.25">
      <c r="J1298" t="s">
        <v>8219</v>
      </c>
      <c r="K1298" s="7">
        <v>850</v>
      </c>
      <c r="L1298" s="7">
        <v>1200</v>
      </c>
    </row>
    <row r="1299" spans="10:12" x14ac:dyDescent="0.25">
      <c r="J1299" t="s">
        <v>8219</v>
      </c>
      <c r="K1299" s="7">
        <v>20000</v>
      </c>
      <c r="L1299" s="7">
        <v>21905</v>
      </c>
    </row>
    <row r="1300" spans="10:12" x14ac:dyDescent="0.25">
      <c r="J1300" t="s">
        <v>8219</v>
      </c>
      <c r="K1300" s="7">
        <v>2000</v>
      </c>
      <c r="L1300" s="7">
        <v>2093</v>
      </c>
    </row>
    <row r="1301" spans="10:12" x14ac:dyDescent="0.25">
      <c r="J1301" t="s">
        <v>8219</v>
      </c>
      <c r="K1301" s="7">
        <v>3500</v>
      </c>
      <c r="L1301" s="7">
        <v>4340</v>
      </c>
    </row>
    <row r="1302" spans="10:12" x14ac:dyDescent="0.25">
      <c r="J1302" t="s">
        <v>8219</v>
      </c>
      <c r="K1302" s="7">
        <v>3000</v>
      </c>
      <c r="L1302" s="7">
        <v>4050</v>
      </c>
    </row>
    <row r="1303" spans="10:12" x14ac:dyDescent="0.25">
      <c r="J1303" t="s">
        <v>8219</v>
      </c>
      <c r="K1303" s="7">
        <v>2000</v>
      </c>
      <c r="L1303" s="7">
        <v>2055</v>
      </c>
    </row>
    <row r="1304" spans="10:12" x14ac:dyDescent="0.25">
      <c r="J1304" t="s">
        <v>8219</v>
      </c>
      <c r="K1304" s="7">
        <v>2500</v>
      </c>
      <c r="L1304" s="7">
        <v>2500</v>
      </c>
    </row>
    <row r="1305" spans="10:12" x14ac:dyDescent="0.25">
      <c r="J1305" t="s">
        <v>8219</v>
      </c>
      <c r="K1305" s="7">
        <v>3500</v>
      </c>
      <c r="L1305" s="7">
        <v>4559.13</v>
      </c>
    </row>
    <row r="1306" spans="10:12" x14ac:dyDescent="0.25">
      <c r="J1306" t="s">
        <v>8220</v>
      </c>
      <c r="K1306" s="7">
        <v>40000</v>
      </c>
      <c r="L1306" s="7">
        <v>15851</v>
      </c>
    </row>
    <row r="1307" spans="10:12" x14ac:dyDescent="0.25">
      <c r="J1307" t="s">
        <v>8220</v>
      </c>
      <c r="K1307" s="7">
        <v>30000</v>
      </c>
      <c r="L1307" s="7">
        <v>7793</v>
      </c>
    </row>
    <row r="1308" spans="10:12" x14ac:dyDescent="0.25">
      <c r="J1308" t="s">
        <v>8220</v>
      </c>
      <c r="K1308" s="7">
        <v>110000</v>
      </c>
      <c r="L1308" s="7">
        <v>71771</v>
      </c>
    </row>
    <row r="1309" spans="10:12" x14ac:dyDescent="0.25">
      <c r="J1309" t="s">
        <v>8220</v>
      </c>
      <c r="K1309" s="7">
        <v>50000</v>
      </c>
      <c r="L1309" s="7">
        <v>5757</v>
      </c>
    </row>
    <row r="1310" spans="10:12" x14ac:dyDescent="0.25">
      <c r="J1310" t="s">
        <v>8220</v>
      </c>
      <c r="K1310" s="7">
        <v>10000</v>
      </c>
      <c r="L1310" s="7">
        <v>1136</v>
      </c>
    </row>
    <row r="1311" spans="10:12" x14ac:dyDescent="0.25">
      <c r="J1311" t="s">
        <v>8220</v>
      </c>
      <c r="K1311" s="7">
        <v>11500</v>
      </c>
      <c r="L1311" s="7">
        <v>12879</v>
      </c>
    </row>
    <row r="1312" spans="10:12" x14ac:dyDescent="0.25">
      <c r="J1312" t="s">
        <v>8220</v>
      </c>
      <c r="K1312" s="7">
        <v>20000</v>
      </c>
      <c r="L1312" s="7">
        <v>3100</v>
      </c>
    </row>
    <row r="1313" spans="10:12" x14ac:dyDescent="0.25">
      <c r="J1313" t="s">
        <v>8220</v>
      </c>
      <c r="K1313" s="7">
        <v>250000</v>
      </c>
      <c r="L1313" s="7">
        <v>80070</v>
      </c>
    </row>
    <row r="1314" spans="10:12" x14ac:dyDescent="0.25">
      <c r="J1314" t="s">
        <v>8220</v>
      </c>
      <c r="K1314" s="7">
        <v>4600</v>
      </c>
      <c r="L1314" s="7">
        <v>28</v>
      </c>
    </row>
    <row r="1315" spans="10:12" x14ac:dyDescent="0.25">
      <c r="J1315" t="s">
        <v>8220</v>
      </c>
      <c r="K1315" s="7">
        <v>40000</v>
      </c>
      <c r="L1315" s="7">
        <v>12446</v>
      </c>
    </row>
    <row r="1316" spans="10:12" x14ac:dyDescent="0.25">
      <c r="J1316" t="s">
        <v>8220</v>
      </c>
      <c r="K1316" s="7">
        <v>180000</v>
      </c>
      <c r="L1316" s="7">
        <v>2028</v>
      </c>
    </row>
    <row r="1317" spans="10:12" x14ac:dyDescent="0.25">
      <c r="J1317" t="s">
        <v>8220</v>
      </c>
      <c r="K1317" s="7">
        <v>100000</v>
      </c>
      <c r="L1317" s="7">
        <v>40404</v>
      </c>
    </row>
    <row r="1318" spans="10:12" x14ac:dyDescent="0.25">
      <c r="J1318" t="s">
        <v>8220</v>
      </c>
      <c r="K1318" s="7">
        <v>75000</v>
      </c>
      <c r="L1318" s="7">
        <v>1</v>
      </c>
    </row>
    <row r="1319" spans="10:12" x14ac:dyDescent="0.25">
      <c r="J1319" t="s">
        <v>8220</v>
      </c>
      <c r="K1319" s="7">
        <v>200000</v>
      </c>
      <c r="L1319" s="7">
        <v>11467</v>
      </c>
    </row>
    <row r="1320" spans="10:12" x14ac:dyDescent="0.25">
      <c r="J1320" t="s">
        <v>8220</v>
      </c>
      <c r="K1320" s="7">
        <v>40000</v>
      </c>
      <c r="L1320" s="7">
        <v>6130</v>
      </c>
    </row>
    <row r="1321" spans="10:12" x14ac:dyDescent="0.25">
      <c r="J1321" t="s">
        <v>8220</v>
      </c>
      <c r="K1321" s="7">
        <v>5800</v>
      </c>
      <c r="L1321" s="7">
        <v>876</v>
      </c>
    </row>
    <row r="1322" spans="10:12" x14ac:dyDescent="0.25">
      <c r="J1322" t="s">
        <v>8220</v>
      </c>
      <c r="K1322" s="7">
        <v>100000</v>
      </c>
      <c r="L1322" s="7">
        <v>503</v>
      </c>
    </row>
    <row r="1323" spans="10:12" x14ac:dyDescent="0.25">
      <c r="J1323" t="s">
        <v>8220</v>
      </c>
      <c r="K1323" s="7">
        <v>462000</v>
      </c>
      <c r="L1323" s="7">
        <v>6019</v>
      </c>
    </row>
    <row r="1324" spans="10:12" x14ac:dyDescent="0.25">
      <c r="J1324" t="s">
        <v>8220</v>
      </c>
      <c r="K1324" s="7">
        <v>35000</v>
      </c>
      <c r="L1324" s="7">
        <v>106</v>
      </c>
    </row>
    <row r="1325" spans="10:12" x14ac:dyDescent="0.25">
      <c r="J1325" t="s">
        <v>8220</v>
      </c>
      <c r="K1325" s="7">
        <v>15000</v>
      </c>
      <c r="L1325" s="7">
        <v>1332</v>
      </c>
    </row>
    <row r="1326" spans="10:12" x14ac:dyDescent="0.25">
      <c r="J1326" t="s">
        <v>8220</v>
      </c>
      <c r="K1326" s="7">
        <v>50000</v>
      </c>
      <c r="L1326" s="7">
        <v>4920</v>
      </c>
    </row>
    <row r="1327" spans="10:12" x14ac:dyDescent="0.25">
      <c r="J1327" t="s">
        <v>8220</v>
      </c>
      <c r="K1327" s="7">
        <v>20000</v>
      </c>
      <c r="L1327" s="7">
        <v>486</v>
      </c>
    </row>
    <row r="1328" spans="10:12" x14ac:dyDescent="0.25">
      <c r="J1328" t="s">
        <v>8220</v>
      </c>
      <c r="K1328" s="7">
        <v>100000</v>
      </c>
      <c r="L1328" s="7">
        <v>1130</v>
      </c>
    </row>
    <row r="1329" spans="10:12" x14ac:dyDescent="0.25">
      <c r="J1329" t="s">
        <v>8220</v>
      </c>
      <c r="K1329" s="7">
        <v>48000</v>
      </c>
      <c r="L1329" s="7">
        <v>1705</v>
      </c>
    </row>
    <row r="1330" spans="10:12" x14ac:dyDescent="0.25">
      <c r="J1330" t="s">
        <v>8220</v>
      </c>
      <c r="K1330" s="7">
        <v>75000</v>
      </c>
      <c r="L1330" s="7">
        <v>1748</v>
      </c>
    </row>
    <row r="1331" spans="10:12" x14ac:dyDescent="0.25">
      <c r="J1331" t="s">
        <v>8220</v>
      </c>
      <c r="K1331" s="7">
        <v>50000</v>
      </c>
      <c r="L1331" s="7">
        <v>408</v>
      </c>
    </row>
    <row r="1332" spans="10:12" x14ac:dyDescent="0.25">
      <c r="J1332" t="s">
        <v>8220</v>
      </c>
      <c r="K1332" s="7">
        <v>35000</v>
      </c>
      <c r="L1332" s="7">
        <v>7873</v>
      </c>
    </row>
    <row r="1333" spans="10:12" x14ac:dyDescent="0.25">
      <c r="J1333" t="s">
        <v>8220</v>
      </c>
      <c r="K1333" s="7">
        <v>250000</v>
      </c>
      <c r="L1333" s="7">
        <v>3417</v>
      </c>
    </row>
    <row r="1334" spans="10:12" x14ac:dyDescent="0.25">
      <c r="J1334" t="s">
        <v>8220</v>
      </c>
      <c r="K1334" s="7">
        <v>10115</v>
      </c>
      <c r="L1334" s="7">
        <v>0</v>
      </c>
    </row>
    <row r="1335" spans="10:12" x14ac:dyDescent="0.25">
      <c r="J1335" t="s">
        <v>8220</v>
      </c>
      <c r="K1335" s="7">
        <v>2500</v>
      </c>
      <c r="L1335" s="7">
        <v>0</v>
      </c>
    </row>
    <row r="1336" spans="10:12" x14ac:dyDescent="0.25">
      <c r="J1336" t="s">
        <v>8220</v>
      </c>
      <c r="K1336" s="7">
        <v>133000</v>
      </c>
      <c r="L1336" s="7">
        <v>14303</v>
      </c>
    </row>
    <row r="1337" spans="10:12" x14ac:dyDescent="0.25">
      <c r="J1337" t="s">
        <v>8220</v>
      </c>
      <c r="K1337" s="7">
        <v>25000</v>
      </c>
      <c r="L1337" s="7">
        <v>4940</v>
      </c>
    </row>
    <row r="1338" spans="10:12" x14ac:dyDescent="0.25">
      <c r="J1338" t="s">
        <v>8220</v>
      </c>
      <c r="K1338" s="7">
        <v>100000</v>
      </c>
      <c r="L1338" s="7">
        <v>84947</v>
      </c>
    </row>
    <row r="1339" spans="10:12" x14ac:dyDescent="0.25">
      <c r="J1339" t="s">
        <v>8220</v>
      </c>
      <c r="K1339" s="7">
        <v>50000</v>
      </c>
      <c r="L1339" s="7">
        <v>24691</v>
      </c>
    </row>
    <row r="1340" spans="10:12" x14ac:dyDescent="0.25">
      <c r="J1340" t="s">
        <v>8220</v>
      </c>
      <c r="K1340" s="7">
        <v>30000</v>
      </c>
      <c r="L1340" s="7">
        <v>991</v>
      </c>
    </row>
    <row r="1341" spans="10:12" x14ac:dyDescent="0.25">
      <c r="J1341" t="s">
        <v>8220</v>
      </c>
      <c r="K1341" s="7">
        <v>50000</v>
      </c>
      <c r="L1341" s="7">
        <v>3317</v>
      </c>
    </row>
    <row r="1342" spans="10:12" x14ac:dyDescent="0.25">
      <c r="J1342" t="s">
        <v>8220</v>
      </c>
      <c r="K1342" s="7">
        <v>1680</v>
      </c>
      <c r="L1342" s="7">
        <v>0</v>
      </c>
    </row>
    <row r="1343" spans="10:12" x14ac:dyDescent="0.25">
      <c r="J1343" t="s">
        <v>8220</v>
      </c>
      <c r="K1343" s="7">
        <v>25000</v>
      </c>
      <c r="L1343" s="7">
        <v>17590</v>
      </c>
    </row>
    <row r="1344" spans="10:12" x14ac:dyDescent="0.25">
      <c r="J1344" t="s">
        <v>8220</v>
      </c>
      <c r="K1344" s="7">
        <v>50000</v>
      </c>
      <c r="L1344" s="7">
        <v>100</v>
      </c>
    </row>
    <row r="1345" spans="10:12" x14ac:dyDescent="0.25">
      <c r="J1345" t="s">
        <v>8220</v>
      </c>
      <c r="K1345" s="7">
        <v>50000</v>
      </c>
      <c r="L1345" s="7">
        <v>51149</v>
      </c>
    </row>
    <row r="1346" spans="10:12" x14ac:dyDescent="0.25">
      <c r="J1346" t="s">
        <v>8219</v>
      </c>
      <c r="K1346" s="7">
        <v>1500</v>
      </c>
      <c r="L1346" s="7">
        <v>5666</v>
      </c>
    </row>
    <row r="1347" spans="10:12" x14ac:dyDescent="0.25">
      <c r="J1347" t="s">
        <v>8219</v>
      </c>
      <c r="K1347" s="7">
        <v>300</v>
      </c>
      <c r="L1347" s="7">
        <v>375</v>
      </c>
    </row>
    <row r="1348" spans="10:12" x14ac:dyDescent="0.25">
      <c r="J1348" t="s">
        <v>8219</v>
      </c>
      <c r="K1348" s="7">
        <v>4900</v>
      </c>
      <c r="L1348" s="7">
        <v>7219</v>
      </c>
    </row>
    <row r="1349" spans="10:12" x14ac:dyDescent="0.25">
      <c r="J1349" t="s">
        <v>8219</v>
      </c>
      <c r="K1349" s="7">
        <v>2500</v>
      </c>
      <c r="L1349" s="7">
        <v>2555</v>
      </c>
    </row>
    <row r="1350" spans="10:12" x14ac:dyDescent="0.25">
      <c r="J1350" t="s">
        <v>8219</v>
      </c>
      <c r="K1350" s="7">
        <v>5875</v>
      </c>
      <c r="L1350" s="7">
        <v>5985</v>
      </c>
    </row>
    <row r="1351" spans="10:12" x14ac:dyDescent="0.25">
      <c r="J1351" t="s">
        <v>8219</v>
      </c>
      <c r="K1351" s="7">
        <v>5000</v>
      </c>
      <c r="L1351" s="7">
        <v>10210</v>
      </c>
    </row>
    <row r="1352" spans="10:12" x14ac:dyDescent="0.25">
      <c r="J1352" t="s">
        <v>8219</v>
      </c>
      <c r="K1352" s="7">
        <v>5000</v>
      </c>
      <c r="L1352" s="7">
        <v>5202.5</v>
      </c>
    </row>
    <row r="1353" spans="10:12" x14ac:dyDescent="0.25">
      <c r="J1353" t="s">
        <v>8219</v>
      </c>
      <c r="K1353" s="7">
        <v>20000</v>
      </c>
      <c r="L1353" s="7">
        <v>20253</v>
      </c>
    </row>
    <row r="1354" spans="10:12" x14ac:dyDescent="0.25">
      <c r="J1354" t="s">
        <v>8219</v>
      </c>
      <c r="K1354" s="7">
        <v>10000</v>
      </c>
      <c r="L1354" s="7">
        <v>13614</v>
      </c>
    </row>
    <row r="1355" spans="10:12" x14ac:dyDescent="0.25">
      <c r="J1355" t="s">
        <v>8219</v>
      </c>
      <c r="K1355" s="7">
        <v>1000</v>
      </c>
      <c r="L1355" s="7">
        <v>1336</v>
      </c>
    </row>
    <row r="1356" spans="10:12" x14ac:dyDescent="0.25">
      <c r="J1356" t="s">
        <v>8219</v>
      </c>
      <c r="K1356" s="7">
        <v>1200</v>
      </c>
      <c r="L1356" s="7">
        <v>1563</v>
      </c>
    </row>
    <row r="1357" spans="10:12" x14ac:dyDescent="0.25">
      <c r="J1357" t="s">
        <v>8219</v>
      </c>
      <c r="K1357" s="7">
        <v>2500</v>
      </c>
      <c r="L1357" s="7">
        <v>3067</v>
      </c>
    </row>
    <row r="1358" spans="10:12" x14ac:dyDescent="0.25">
      <c r="J1358" t="s">
        <v>8219</v>
      </c>
      <c r="K1358" s="7">
        <v>3400</v>
      </c>
      <c r="L1358" s="7">
        <v>6215.56</v>
      </c>
    </row>
    <row r="1359" spans="10:12" x14ac:dyDescent="0.25">
      <c r="J1359" t="s">
        <v>8219</v>
      </c>
      <c r="K1359" s="7">
        <v>2000</v>
      </c>
      <c r="L1359" s="7">
        <v>2506</v>
      </c>
    </row>
    <row r="1360" spans="10:12" x14ac:dyDescent="0.25">
      <c r="J1360" t="s">
        <v>8219</v>
      </c>
      <c r="K1360" s="7">
        <v>3000</v>
      </c>
      <c r="L1360" s="7">
        <v>3350</v>
      </c>
    </row>
    <row r="1361" spans="10:12" x14ac:dyDescent="0.25">
      <c r="J1361" t="s">
        <v>8219</v>
      </c>
      <c r="K1361" s="7">
        <v>660</v>
      </c>
      <c r="L1361" s="7">
        <v>764</v>
      </c>
    </row>
    <row r="1362" spans="10:12" x14ac:dyDescent="0.25">
      <c r="J1362" t="s">
        <v>8219</v>
      </c>
      <c r="K1362" s="7">
        <v>1500</v>
      </c>
      <c r="L1362" s="7">
        <v>2598</v>
      </c>
    </row>
    <row r="1363" spans="10:12" x14ac:dyDescent="0.25">
      <c r="J1363" t="s">
        <v>8219</v>
      </c>
      <c r="K1363" s="7">
        <v>6000</v>
      </c>
      <c r="L1363" s="7">
        <v>7559</v>
      </c>
    </row>
    <row r="1364" spans="10:12" x14ac:dyDescent="0.25">
      <c r="J1364" t="s">
        <v>8219</v>
      </c>
      <c r="K1364" s="7">
        <v>1000</v>
      </c>
      <c r="L1364" s="7">
        <v>1091</v>
      </c>
    </row>
    <row r="1365" spans="10:12" x14ac:dyDescent="0.25">
      <c r="J1365" t="s">
        <v>8219</v>
      </c>
      <c r="K1365" s="7">
        <v>200</v>
      </c>
      <c r="L1365" s="7">
        <v>200</v>
      </c>
    </row>
    <row r="1366" spans="10:12" x14ac:dyDescent="0.25">
      <c r="J1366" t="s">
        <v>8219</v>
      </c>
      <c r="K1366" s="7">
        <v>42000</v>
      </c>
      <c r="L1366" s="7">
        <v>49830</v>
      </c>
    </row>
    <row r="1367" spans="10:12" x14ac:dyDescent="0.25">
      <c r="J1367" t="s">
        <v>8219</v>
      </c>
      <c r="K1367" s="7">
        <v>7500</v>
      </c>
      <c r="L1367" s="7">
        <v>7520</v>
      </c>
    </row>
    <row r="1368" spans="10:12" x14ac:dyDescent="0.25">
      <c r="J1368" t="s">
        <v>8219</v>
      </c>
      <c r="K1368" s="7">
        <v>7500</v>
      </c>
      <c r="L1368" s="7">
        <v>9486.69</v>
      </c>
    </row>
    <row r="1369" spans="10:12" x14ac:dyDescent="0.25">
      <c r="J1369" t="s">
        <v>8219</v>
      </c>
      <c r="K1369" s="7">
        <v>5000</v>
      </c>
      <c r="L1369" s="7">
        <v>5713</v>
      </c>
    </row>
    <row r="1370" spans="10:12" x14ac:dyDescent="0.25">
      <c r="J1370" t="s">
        <v>8219</v>
      </c>
      <c r="K1370" s="7">
        <v>5000</v>
      </c>
      <c r="L1370" s="7">
        <v>5535</v>
      </c>
    </row>
    <row r="1371" spans="10:12" x14ac:dyDescent="0.25">
      <c r="J1371" t="s">
        <v>8219</v>
      </c>
      <c r="K1371" s="7">
        <v>32360</v>
      </c>
      <c r="L1371" s="7">
        <v>34090.629999999997</v>
      </c>
    </row>
    <row r="1372" spans="10:12" x14ac:dyDescent="0.25">
      <c r="J1372" t="s">
        <v>8219</v>
      </c>
      <c r="K1372" s="7">
        <v>1500</v>
      </c>
      <c r="L1372" s="7">
        <v>1555</v>
      </c>
    </row>
    <row r="1373" spans="10:12" x14ac:dyDescent="0.25">
      <c r="J1373" t="s">
        <v>8219</v>
      </c>
      <c r="K1373" s="7">
        <v>6999</v>
      </c>
      <c r="L1373" s="7">
        <v>7495</v>
      </c>
    </row>
    <row r="1374" spans="10:12" x14ac:dyDescent="0.25">
      <c r="J1374" t="s">
        <v>8219</v>
      </c>
      <c r="K1374" s="7">
        <v>500</v>
      </c>
      <c r="L1374" s="7">
        <v>620</v>
      </c>
    </row>
    <row r="1375" spans="10:12" x14ac:dyDescent="0.25">
      <c r="J1375" t="s">
        <v>8219</v>
      </c>
      <c r="K1375" s="7">
        <v>10000</v>
      </c>
      <c r="L1375" s="7">
        <v>10501</v>
      </c>
    </row>
    <row r="1376" spans="10:12" x14ac:dyDescent="0.25">
      <c r="J1376" t="s">
        <v>8219</v>
      </c>
      <c r="K1376" s="7">
        <v>1500</v>
      </c>
      <c r="L1376" s="7">
        <v>2842</v>
      </c>
    </row>
    <row r="1377" spans="10:12" x14ac:dyDescent="0.25">
      <c r="J1377" t="s">
        <v>8219</v>
      </c>
      <c r="K1377" s="7">
        <v>4000</v>
      </c>
      <c r="L1377" s="7">
        <v>6853</v>
      </c>
    </row>
    <row r="1378" spans="10:12" x14ac:dyDescent="0.25">
      <c r="J1378" t="s">
        <v>8219</v>
      </c>
      <c r="K1378" s="7">
        <v>3700</v>
      </c>
      <c r="L1378" s="7">
        <v>9342</v>
      </c>
    </row>
    <row r="1379" spans="10:12" x14ac:dyDescent="0.25">
      <c r="J1379" t="s">
        <v>8219</v>
      </c>
      <c r="K1379" s="7">
        <v>1300</v>
      </c>
      <c r="L1379" s="7">
        <v>1510</v>
      </c>
    </row>
    <row r="1380" spans="10:12" x14ac:dyDescent="0.25">
      <c r="J1380" t="s">
        <v>8219</v>
      </c>
      <c r="K1380" s="7">
        <v>2000</v>
      </c>
      <c r="L1380" s="7">
        <v>4067</v>
      </c>
    </row>
    <row r="1381" spans="10:12" x14ac:dyDescent="0.25">
      <c r="J1381" t="s">
        <v>8219</v>
      </c>
      <c r="K1381" s="7">
        <v>10000</v>
      </c>
      <c r="L1381" s="7">
        <v>11160</v>
      </c>
    </row>
    <row r="1382" spans="10:12" x14ac:dyDescent="0.25">
      <c r="J1382" t="s">
        <v>8219</v>
      </c>
      <c r="K1382" s="7">
        <v>25</v>
      </c>
      <c r="L1382" s="7">
        <v>106</v>
      </c>
    </row>
    <row r="1383" spans="10:12" x14ac:dyDescent="0.25">
      <c r="J1383" t="s">
        <v>8219</v>
      </c>
      <c r="K1383" s="7">
        <v>5000</v>
      </c>
      <c r="L1383" s="7">
        <v>5355</v>
      </c>
    </row>
    <row r="1384" spans="10:12" x14ac:dyDescent="0.25">
      <c r="J1384" t="s">
        <v>8219</v>
      </c>
      <c r="K1384" s="7">
        <v>8000</v>
      </c>
      <c r="L1384" s="7">
        <v>8349</v>
      </c>
    </row>
    <row r="1385" spans="10:12" x14ac:dyDescent="0.25">
      <c r="J1385" t="s">
        <v>8219</v>
      </c>
      <c r="K1385" s="7">
        <v>2200</v>
      </c>
      <c r="L1385" s="7">
        <v>4673</v>
      </c>
    </row>
    <row r="1386" spans="10:12" x14ac:dyDescent="0.25">
      <c r="J1386" t="s">
        <v>8219</v>
      </c>
      <c r="K1386" s="7">
        <v>3500</v>
      </c>
      <c r="L1386" s="7">
        <v>4343</v>
      </c>
    </row>
    <row r="1387" spans="10:12" x14ac:dyDescent="0.25">
      <c r="J1387" t="s">
        <v>8219</v>
      </c>
      <c r="K1387" s="7">
        <v>8000</v>
      </c>
      <c r="L1387" s="7">
        <v>8832.49</v>
      </c>
    </row>
    <row r="1388" spans="10:12" x14ac:dyDescent="0.25">
      <c r="J1388" t="s">
        <v>8219</v>
      </c>
      <c r="K1388" s="7">
        <v>400</v>
      </c>
      <c r="L1388" s="7">
        <v>875</v>
      </c>
    </row>
    <row r="1389" spans="10:12" x14ac:dyDescent="0.25">
      <c r="J1389" t="s">
        <v>8219</v>
      </c>
      <c r="K1389" s="7">
        <v>4000</v>
      </c>
      <c r="L1389" s="7">
        <v>5465</v>
      </c>
    </row>
    <row r="1390" spans="10:12" x14ac:dyDescent="0.25">
      <c r="J1390" t="s">
        <v>8219</v>
      </c>
      <c r="K1390" s="7">
        <v>5000</v>
      </c>
      <c r="L1390" s="7">
        <v>6740.37</v>
      </c>
    </row>
    <row r="1391" spans="10:12" x14ac:dyDescent="0.25">
      <c r="J1391" t="s">
        <v>8219</v>
      </c>
      <c r="K1391" s="7">
        <v>500</v>
      </c>
      <c r="L1391" s="7">
        <v>727</v>
      </c>
    </row>
    <row r="1392" spans="10:12" x14ac:dyDescent="0.25">
      <c r="J1392" t="s">
        <v>8219</v>
      </c>
      <c r="K1392" s="7">
        <v>2800</v>
      </c>
      <c r="L1392" s="7">
        <v>3055</v>
      </c>
    </row>
    <row r="1393" spans="10:12" x14ac:dyDescent="0.25">
      <c r="J1393" t="s">
        <v>8219</v>
      </c>
      <c r="K1393" s="7">
        <v>500</v>
      </c>
      <c r="L1393" s="7">
        <v>551</v>
      </c>
    </row>
    <row r="1394" spans="10:12" x14ac:dyDescent="0.25">
      <c r="J1394" t="s">
        <v>8219</v>
      </c>
      <c r="K1394" s="7">
        <v>2500</v>
      </c>
      <c r="L1394" s="7">
        <v>2841</v>
      </c>
    </row>
    <row r="1395" spans="10:12" x14ac:dyDescent="0.25">
      <c r="J1395" t="s">
        <v>8219</v>
      </c>
      <c r="K1395" s="7">
        <v>10000</v>
      </c>
      <c r="L1395" s="7">
        <v>10235</v>
      </c>
    </row>
    <row r="1396" spans="10:12" x14ac:dyDescent="0.25">
      <c r="J1396" t="s">
        <v>8219</v>
      </c>
      <c r="K1396" s="7">
        <v>750</v>
      </c>
      <c r="L1396" s="7">
        <v>916</v>
      </c>
    </row>
    <row r="1397" spans="10:12" x14ac:dyDescent="0.25">
      <c r="J1397" t="s">
        <v>8219</v>
      </c>
      <c r="K1397" s="7">
        <v>3500</v>
      </c>
      <c r="L1397" s="7">
        <v>3916</v>
      </c>
    </row>
    <row r="1398" spans="10:12" x14ac:dyDescent="0.25">
      <c r="J1398" t="s">
        <v>8219</v>
      </c>
      <c r="K1398" s="7">
        <v>6000</v>
      </c>
      <c r="L1398" s="7">
        <v>6438</v>
      </c>
    </row>
    <row r="1399" spans="10:12" x14ac:dyDescent="0.25">
      <c r="J1399" t="s">
        <v>8219</v>
      </c>
      <c r="K1399" s="7">
        <v>10000</v>
      </c>
      <c r="L1399" s="7">
        <v>11385</v>
      </c>
    </row>
    <row r="1400" spans="10:12" x14ac:dyDescent="0.25">
      <c r="J1400" t="s">
        <v>8219</v>
      </c>
      <c r="K1400" s="7">
        <v>4400</v>
      </c>
      <c r="L1400" s="7">
        <v>4826</v>
      </c>
    </row>
    <row r="1401" spans="10:12" x14ac:dyDescent="0.25">
      <c r="J1401" t="s">
        <v>8219</v>
      </c>
      <c r="K1401" s="7">
        <v>9000</v>
      </c>
      <c r="L1401" s="7">
        <v>11353</v>
      </c>
    </row>
    <row r="1402" spans="10:12" x14ac:dyDescent="0.25">
      <c r="J1402" t="s">
        <v>8219</v>
      </c>
      <c r="K1402" s="7">
        <v>350</v>
      </c>
      <c r="L1402" s="7">
        <v>586</v>
      </c>
    </row>
    <row r="1403" spans="10:12" x14ac:dyDescent="0.25">
      <c r="J1403" t="s">
        <v>8219</v>
      </c>
      <c r="K1403" s="7">
        <v>2500</v>
      </c>
      <c r="L1403" s="7">
        <v>12413</v>
      </c>
    </row>
    <row r="1404" spans="10:12" x14ac:dyDescent="0.25">
      <c r="J1404" t="s">
        <v>8219</v>
      </c>
      <c r="K1404" s="7">
        <v>2500</v>
      </c>
      <c r="L1404" s="7">
        <v>2729</v>
      </c>
    </row>
    <row r="1405" spans="10:12" x14ac:dyDescent="0.25">
      <c r="J1405" t="s">
        <v>8219</v>
      </c>
      <c r="K1405" s="7">
        <v>4000</v>
      </c>
      <c r="L1405" s="7">
        <v>4103</v>
      </c>
    </row>
    <row r="1406" spans="10:12" x14ac:dyDescent="0.25">
      <c r="J1406" t="s">
        <v>8221</v>
      </c>
      <c r="K1406" s="7">
        <v>14500</v>
      </c>
      <c r="L1406" s="7">
        <v>241</v>
      </c>
    </row>
    <row r="1407" spans="10:12" x14ac:dyDescent="0.25">
      <c r="J1407" t="s">
        <v>8221</v>
      </c>
      <c r="K1407" s="7">
        <v>25000</v>
      </c>
      <c r="L1407" s="7">
        <v>105</v>
      </c>
    </row>
    <row r="1408" spans="10:12" x14ac:dyDescent="0.25">
      <c r="J1408" t="s">
        <v>8221</v>
      </c>
      <c r="K1408" s="7">
        <v>12000</v>
      </c>
      <c r="L1408" s="7">
        <v>15</v>
      </c>
    </row>
    <row r="1409" spans="10:12" x14ac:dyDescent="0.25">
      <c r="J1409" t="s">
        <v>8221</v>
      </c>
      <c r="K1409" s="7">
        <v>3000</v>
      </c>
      <c r="L1409" s="7">
        <v>15</v>
      </c>
    </row>
    <row r="1410" spans="10:12" x14ac:dyDescent="0.25">
      <c r="J1410" t="s">
        <v>8221</v>
      </c>
      <c r="K1410" s="7">
        <v>1000</v>
      </c>
      <c r="L1410" s="7">
        <v>72</v>
      </c>
    </row>
    <row r="1411" spans="10:12" x14ac:dyDescent="0.25">
      <c r="J1411" t="s">
        <v>8221</v>
      </c>
      <c r="K1411" s="7">
        <v>4000</v>
      </c>
      <c r="L1411" s="7">
        <v>0</v>
      </c>
    </row>
    <row r="1412" spans="10:12" x14ac:dyDescent="0.25">
      <c r="J1412" t="s">
        <v>8221</v>
      </c>
      <c r="K1412" s="7">
        <v>6000</v>
      </c>
      <c r="L1412" s="7">
        <v>1</v>
      </c>
    </row>
    <row r="1413" spans="10:12" x14ac:dyDescent="0.25">
      <c r="J1413" t="s">
        <v>8221</v>
      </c>
      <c r="K1413" s="7">
        <v>3000</v>
      </c>
      <c r="L1413" s="7">
        <v>7</v>
      </c>
    </row>
    <row r="1414" spans="10:12" x14ac:dyDescent="0.25">
      <c r="J1414" t="s">
        <v>8221</v>
      </c>
      <c r="K1414" s="7">
        <v>7000</v>
      </c>
      <c r="L1414" s="7">
        <v>320</v>
      </c>
    </row>
    <row r="1415" spans="10:12" x14ac:dyDescent="0.25">
      <c r="J1415" t="s">
        <v>8221</v>
      </c>
      <c r="K1415" s="7">
        <v>2000</v>
      </c>
      <c r="L1415" s="7">
        <v>100</v>
      </c>
    </row>
    <row r="1416" spans="10:12" x14ac:dyDescent="0.25">
      <c r="J1416" t="s">
        <v>8221</v>
      </c>
      <c r="K1416" s="7">
        <v>500</v>
      </c>
      <c r="L1416" s="7">
        <v>1</v>
      </c>
    </row>
    <row r="1417" spans="10:12" x14ac:dyDescent="0.25">
      <c r="J1417" t="s">
        <v>8221</v>
      </c>
      <c r="K1417" s="7">
        <v>4400</v>
      </c>
      <c r="L1417" s="7">
        <v>800</v>
      </c>
    </row>
    <row r="1418" spans="10:12" x14ac:dyDescent="0.25">
      <c r="J1418" t="s">
        <v>8221</v>
      </c>
      <c r="K1418" s="7">
        <v>50000</v>
      </c>
      <c r="L1418" s="7">
        <v>0</v>
      </c>
    </row>
    <row r="1419" spans="10:12" x14ac:dyDescent="0.25">
      <c r="J1419" t="s">
        <v>8221</v>
      </c>
      <c r="K1419" s="7">
        <v>4500</v>
      </c>
      <c r="L1419" s="7">
        <v>55</v>
      </c>
    </row>
    <row r="1420" spans="10:12" x14ac:dyDescent="0.25">
      <c r="J1420" t="s">
        <v>8221</v>
      </c>
      <c r="K1420" s="7">
        <v>3000</v>
      </c>
      <c r="L1420" s="7">
        <v>6</v>
      </c>
    </row>
    <row r="1421" spans="10:12" x14ac:dyDescent="0.25">
      <c r="J1421" t="s">
        <v>8221</v>
      </c>
      <c r="K1421" s="7">
        <v>6300</v>
      </c>
      <c r="L1421" s="7">
        <v>445</v>
      </c>
    </row>
    <row r="1422" spans="10:12" x14ac:dyDescent="0.25">
      <c r="J1422" t="s">
        <v>8221</v>
      </c>
      <c r="K1422" s="7">
        <v>110</v>
      </c>
      <c r="L1422" s="7">
        <v>3</v>
      </c>
    </row>
    <row r="1423" spans="10:12" x14ac:dyDescent="0.25">
      <c r="J1423" t="s">
        <v>8221</v>
      </c>
      <c r="K1423" s="7">
        <v>200000</v>
      </c>
      <c r="L1423" s="7">
        <v>200</v>
      </c>
    </row>
    <row r="1424" spans="10:12" x14ac:dyDescent="0.25">
      <c r="J1424" t="s">
        <v>8221</v>
      </c>
      <c r="K1424" s="7">
        <v>25000</v>
      </c>
      <c r="L1424" s="7">
        <v>26</v>
      </c>
    </row>
    <row r="1425" spans="10:12" x14ac:dyDescent="0.25">
      <c r="J1425" t="s">
        <v>8221</v>
      </c>
      <c r="K1425" s="7">
        <v>30000</v>
      </c>
      <c r="L1425" s="7">
        <v>100</v>
      </c>
    </row>
    <row r="1426" spans="10:12" x14ac:dyDescent="0.25">
      <c r="J1426" t="s">
        <v>8221</v>
      </c>
      <c r="K1426" s="7">
        <v>7500</v>
      </c>
      <c r="L1426" s="7">
        <v>1527</v>
      </c>
    </row>
    <row r="1427" spans="10:12" x14ac:dyDescent="0.25">
      <c r="J1427" t="s">
        <v>8221</v>
      </c>
      <c r="K1427" s="7">
        <v>13000</v>
      </c>
      <c r="L1427" s="7">
        <v>0</v>
      </c>
    </row>
    <row r="1428" spans="10:12" x14ac:dyDescent="0.25">
      <c r="J1428" t="s">
        <v>8221</v>
      </c>
      <c r="K1428" s="7">
        <v>1000</v>
      </c>
      <c r="L1428" s="7">
        <v>0</v>
      </c>
    </row>
    <row r="1429" spans="10:12" x14ac:dyDescent="0.25">
      <c r="J1429" t="s">
        <v>8221</v>
      </c>
      <c r="K1429" s="7">
        <v>5000</v>
      </c>
      <c r="L1429" s="7">
        <v>419</v>
      </c>
    </row>
    <row r="1430" spans="10:12" x14ac:dyDescent="0.25">
      <c r="J1430" t="s">
        <v>8221</v>
      </c>
      <c r="K1430" s="7">
        <v>1000</v>
      </c>
      <c r="L1430" s="7">
        <v>45</v>
      </c>
    </row>
    <row r="1431" spans="10:12" x14ac:dyDescent="0.25">
      <c r="J1431" t="s">
        <v>8221</v>
      </c>
      <c r="K1431" s="7">
        <v>10000</v>
      </c>
      <c r="L1431" s="7">
        <v>0</v>
      </c>
    </row>
    <row r="1432" spans="10:12" x14ac:dyDescent="0.25">
      <c r="J1432" t="s">
        <v>8221</v>
      </c>
      <c r="K1432" s="7">
        <v>5000</v>
      </c>
      <c r="L1432" s="7">
        <v>403</v>
      </c>
    </row>
    <row r="1433" spans="10:12" x14ac:dyDescent="0.25">
      <c r="J1433" t="s">
        <v>8221</v>
      </c>
      <c r="K1433" s="7">
        <v>17000</v>
      </c>
      <c r="L1433" s="7">
        <v>5431</v>
      </c>
    </row>
    <row r="1434" spans="10:12" x14ac:dyDescent="0.25">
      <c r="J1434" t="s">
        <v>8221</v>
      </c>
      <c r="K1434" s="7">
        <v>40000</v>
      </c>
      <c r="L1434" s="7">
        <v>0</v>
      </c>
    </row>
    <row r="1435" spans="10:12" x14ac:dyDescent="0.25">
      <c r="J1435" t="s">
        <v>8221</v>
      </c>
      <c r="K1435" s="7">
        <v>12000</v>
      </c>
      <c r="L1435" s="7">
        <v>805</v>
      </c>
    </row>
    <row r="1436" spans="10:12" x14ac:dyDescent="0.25">
      <c r="J1436" t="s">
        <v>8221</v>
      </c>
      <c r="K1436" s="7">
        <v>82000</v>
      </c>
      <c r="L1436" s="7">
        <v>8190</v>
      </c>
    </row>
    <row r="1437" spans="10:12" x14ac:dyDescent="0.25">
      <c r="J1437" t="s">
        <v>8221</v>
      </c>
      <c r="K1437" s="7">
        <v>15000</v>
      </c>
      <c r="L1437" s="7">
        <v>15</v>
      </c>
    </row>
    <row r="1438" spans="10:12" x14ac:dyDescent="0.25">
      <c r="J1438" t="s">
        <v>8221</v>
      </c>
      <c r="K1438" s="7">
        <v>10000</v>
      </c>
      <c r="L1438" s="7">
        <v>77</v>
      </c>
    </row>
    <row r="1439" spans="10:12" x14ac:dyDescent="0.25">
      <c r="J1439" t="s">
        <v>8221</v>
      </c>
      <c r="K1439" s="7">
        <v>3000</v>
      </c>
      <c r="L1439" s="7">
        <v>807</v>
      </c>
    </row>
    <row r="1440" spans="10:12" x14ac:dyDescent="0.25">
      <c r="J1440" t="s">
        <v>8221</v>
      </c>
      <c r="K1440" s="7">
        <v>20000</v>
      </c>
      <c r="L1440" s="7">
        <v>600</v>
      </c>
    </row>
    <row r="1441" spans="10:12" x14ac:dyDescent="0.25">
      <c r="J1441" t="s">
        <v>8221</v>
      </c>
      <c r="K1441" s="7">
        <v>2725</v>
      </c>
      <c r="L1441" s="7">
        <v>180</v>
      </c>
    </row>
    <row r="1442" spans="10:12" x14ac:dyDescent="0.25">
      <c r="J1442" t="s">
        <v>8221</v>
      </c>
      <c r="K1442" s="7">
        <v>13000</v>
      </c>
      <c r="L1442" s="7">
        <v>1</v>
      </c>
    </row>
    <row r="1443" spans="10:12" x14ac:dyDescent="0.25">
      <c r="J1443" t="s">
        <v>8221</v>
      </c>
      <c r="K1443" s="7">
        <v>180000</v>
      </c>
      <c r="L1443" s="7">
        <v>2020</v>
      </c>
    </row>
    <row r="1444" spans="10:12" x14ac:dyDescent="0.25">
      <c r="J1444" t="s">
        <v>8221</v>
      </c>
      <c r="K1444" s="7">
        <v>1500</v>
      </c>
      <c r="L1444" s="7">
        <v>0</v>
      </c>
    </row>
    <row r="1445" spans="10:12" x14ac:dyDescent="0.25">
      <c r="J1445" t="s">
        <v>8221</v>
      </c>
      <c r="K1445" s="7">
        <v>13000</v>
      </c>
      <c r="L1445" s="7">
        <v>0</v>
      </c>
    </row>
    <row r="1446" spans="10:12" x14ac:dyDescent="0.25">
      <c r="J1446" t="s">
        <v>8221</v>
      </c>
      <c r="K1446" s="7">
        <v>4950</v>
      </c>
      <c r="L1446" s="7">
        <v>0</v>
      </c>
    </row>
    <row r="1447" spans="10:12" x14ac:dyDescent="0.25">
      <c r="J1447" t="s">
        <v>8221</v>
      </c>
      <c r="K1447" s="7">
        <v>130000</v>
      </c>
      <c r="L1447" s="7">
        <v>0</v>
      </c>
    </row>
    <row r="1448" spans="10:12" x14ac:dyDescent="0.25">
      <c r="J1448" t="s">
        <v>8221</v>
      </c>
      <c r="K1448" s="7">
        <v>900</v>
      </c>
      <c r="L1448" s="7">
        <v>0</v>
      </c>
    </row>
    <row r="1449" spans="10:12" x14ac:dyDescent="0.25">
      <c r="J1449" t="s">
        <v>8221</v>
      </c>
      <c r="K1449" s="7">
        <v>500000</v>
      </c>
      <c r="L1449" s="7">
        <v>75</v>
      </c>
    </row>
    <row r="1450" spans="10:12" x14ac:dyDescent="0.25">
      <c r="J1450" t="s">
        <v>8221</v>
      </c>
      <c r="K1450" s="7">
        <v>200000</v>
      </c>
      <c r="L1450" s="7">
        <v>0</v>
      </c>
    </row>
    <row r="1451" spans="10:12" x14ac:dyDescent="0.25">
      <c r="J1451" t="s">
        <v>8221</v>
      </c>
      <c r="K1451" s="7">
        <v>8888</v>
      </c>
      <c r="L1451" s="7">
        <v>0</v>
      </c>
    </row>
    <row r="1452" spans="10:12" x14ac:dyDescent="0.25">
      <c r="J1452" t="s">
        <v>8221</v>
      </c>
      <c r="K1452" s="7">
        <v>100000</v>
      </c>
      <c r="L1452" s="7">
        <v>1</v>
      </c>
    </row>
    <row r="1453" spans="10:12" x14ac:dyDescent="0.25">
      <c r="J1453" t="s">
        <v>8220</v>
      </c>
      <c r="K1453" s="7">
        <v>18950</v>
      </c>
      <c r="L1453" s="7">
        <v>2</v>
      </c>
    </row>
    <row r="1454" spans="10:12" x14ac:dyDescent="0.25">
      <c r="J1454" t="s">
        <v>8220</v>
      </c>
      <c r="K1454" s="7">
        <v>14000</v>
      </c>
      <c r="L1454" s="7">
        <v>0</v>
      </c>
    </row>
    <row r="1455" spans="10:12" x14ac:dyDescent="0.25">
      <c r="J1455" t="s">
        <v>8220</v>
      </c>
      <c r="K1455" s="7">
        <v>25000</v>
      </c>
      <c r="L1455" s="7">
        <v>0</v>
      </c>
    </row>
    <row r="1456" spans="10:12" x14ac:dyDescent="0.25">
      <c r="J1456" t="s">
        <v>8220</v>
      </c>
      <c r="K1456" s="7">
        <v>1750</v>
      </c>
      <c r="L1456" s="7">
        <v>15</v>
      </c>
    </row>
    <row r="1457" spans="10:12" x14ac:dyDescent="0.25">
      <c r="J1457" t="s">
        <v>8220</v>
      </c>
      <c r="K1457" s="7">
        <v>15000</v>
      </c>
      <c r="L1457" s="7">
        <v>1575</v>
      </c>
    </row>
    <row r="1458" spans="10:12" x14ac:dyDescent="0.25">
      <c r="J1458" t="s">
        <v>8220</v>
      </c>
      <c r="K1458" s="7">
        <v>5000</v>
      </c>
      <c r="L1458" s="7">
        <v>145</v>
      </c>
    </row>
    <row r="1459" spans="10:12" x14ac:dyDescent="0.25">
      <c r="J1459" t="s">
        <v>8220</v>
      </c>
      <c r="K1459" s="7">
        <v>6000</v>
      </c>
      <c r="L1459" s="7">
        <v>0</v>
      </c>
    </row>
    <row r="1460" spans="10:12" x14ac:dyDescent="0.25">
      <c r="J1460" t="s">
        <v>8220</v>
      </c>
      <c r="K1460" s="7">
        <v>5000</v>
      </c>
      <c r="L1460" s="7">
        <v>0</v>
      </c>
    </row>
    <row r="1461" spans="10:12" x14ac:dyDescent="0.25">
      <c r="J1461" t="s">
        <v>8220</v>
      </c>
      <c r="K1461" s="7">
        <v>37000</v>
      </c>
      <c r="L1461" s="7">
        <v>0</v>
      </c>
    </row>
    <row r="1462" spans="10:12" x14ac:dyDescent="0.25">
      <c r="J1462" t="s">
        <v>8220</v>
      </c>
      <c r="K1462" s="7">
        <v>25000000</v>
      </c>
      <c r="L1462" s="7">
        <v>0</v>
      </c>
    </row>
    <row r="1463" spans="10:12" x14ac:dyDescent="0.25">
      <c r="J1463" t="s">
        <v>8219</v>
      </c>
      <c r="K1463" s="7">
        <v>15000</v>
      </c>
      <c r="L1463" s="7">
        <v>15186.69</v>
      </c>
    </row>
    <row r="1464" spans="10:12" x14ac:dyDescent="0.25">
      <c r="J1464" t="s">
        <v>8219</v>
      </c>
      <c r="K1464" s="7">
        <v>4000</v>
      </c>
      <c r="L1464" s="7">
        <v>4340.7</v>
      </c>
    </row>
    <row r="1465" spans="10:12" x14ac:dyDescent="0.25">
      <c r="J1465" t="s">
        <v>8219</v>
      </c>
      <c r="K1465" s="7">
        <v>600</v>
      </c>
      <c r="L1465" s="7">
        <v>886</v>
      </c>
    </row>
    <row r="1466" spans="10:12" x14ac:dyDescent="0.25">
      <c r="J1466" t="s">
        <v>8219</v>
      </c>
      <c r="K1466" s="7">
        <v>5000</v>
      </c>
      <c r="L1466" s="7">
        <v>8160</v>
      </c>
    </row>
    <row r="1467" spans="10:12" x14ac:dyDescent="0.25">
      <c r="J1467" t="s">
        <v>8219</v>
      </c>
      <c r="K1467" s="7">
        <v>30000</v>
      </c>
      <c r="L1467" s="7">
        <v>136924.35</v>
      </c>
    </row>
    <row r="1468" spans="10:12" x14ac:dyDescent="0.25">
      <c r="J1468" t="s">
        <v>8219</v>
      </c>
      <c r="K1468" s="7">
        <v>16000</v>
      </c>
      <c r="L1468" s="7">
        <v>17260.37</v>
      </c>
    </row>
    <row r="1469" spans="10:12" x14ac:dyDescent="0.25">
      <c r="J1469" t="s">
        <v>8219</v>
      </c>
      <c r="K1469" s="7">
        <v>40000</v>
      </c>
      <c r="L1469" s="7">
        <v>46032</v>
      </c>
    </row>
    <row r="1470" spans="10:12" x14ac:dyDescent="0.25">
      <c r="J1470" t="s">
        <v>8219</v>
      </c>
      <c r="K1470" s="7">
        <v>9500</v>
      </c>
      <c r="L1470" s="7">
        <v>9725</v>
      </c>
    </row>
    <row r="1471" spans="10:12" x14ac:dyDescent="0.25">
      <c r="J1471" t="s">
        <v>8219</v>
      </c>
      <c r="K1471" s="7">
        <v>44250</v>
      </c>
      <c r="L1471" s="7">
        <v>47978</v>
      </c>
    </row>
    <row r="1472" spans="10:12" x14ac:dyDescent="0.25">
      <c r="J1472" t="s">
        <v>8219</v>
      </c>
      <c r="K1472" s="7">
        <v>1500</v>
      </c>
      <c r="L1472" s="7">
        <v>1877</v>
      </c>
    </row>
    <row r="1473" spans="10:12" x14ac:dyDescent="0.25">
      <c r="J1473" t="s">
        <v>8219</v>
      </c>
      <c r="K1473" s="7">
        <v>32000</v>
      </c>
      <c r="L1473" s="7">
        <v>33229</v>
      </c>
    </row>
    <row r="1474" spans="10:12" x14ac:dyDescent="0.25">
      <c r="J1474" t="s">
        <v>8219</v>
      </c>
      <c r="K1474" s="7">
        <v>25000</v>
      </c>
      <c r="L1474" s="7">
        <v>34676</v>
      </c>
    </row>
    <row r="1475" spans="10:12" x14ac:dyDescent="0.25">
      <c r="J1475" t="s">
        <v>8219</v>
      </c>
      <c r="K1475" s="7">
        <v>1500</v>
      </c>
      <c r="L1475" s="7">
        <v>1807.74</v>
      </c>
    </row>
    <row r="1476" spans="10:12" x14ac:dyDescent="0.25">
      <c r="J1476" t="s">
        <v>8219</v>
      </c>
      <c r="K1476" s="7">
        <v>3000</v>
      </c>
      <c r="L1476" s="7">
        <v>3368</v>
      </c>
    </row>
    <row r="1477" spans="10:12" x14ac:dyDescent="0.25">
      <c r="J1477" t="s">
        <v>8219</v>
      </c>
      <c r="K1477" s="7">
        <v>15000</v>
      </c>
      <c r="L1477" s="7">
        <v>28300.45</v>
      </c>
    </row>
    <row r="1478" spans="10:12" x14ac:dyDescent="0.25">
      <c r="J1478" t="s">
        <v>8219</v>
      </c>
      <c r="K1478" s="7">
        <v>6000</v>
      </c>
      <c r="L1478" s="7">
        <v>39693.279999999999</v>
      </c>
    </row>
    <row r="1479" spans="10:12" x14ac:dyDescent="0.25">
      <c r="J1479" t="s">
        <v>8219</v>
      </c>
      <c r="K1479" s="7">
        <v>30000</v>
      </c>
      <c r="L1479" s="7">
        <v>33393</v>
      </c>
    </row>
    <row r="1480" spans="10:12" x14ac:dyDescent="0.25">
      <c r="J1480" t="s">
        <v>8219</v>
      </c>
      <c r="K1480" s="7">
        <v>50000</v>
      </c>
      <c r="L1480" s="7">
        <v>590807.11</v>
      </c>
    </row>
    <row r="1481" spans="10:12" x14ac:dyDescent="0.25">
      <c r="J1481" t="s">
        <v>8219</v>
      </c>
      <c r="K1481" s="7">
        <v>1600</v>
      </c>
      <c r="L1481" s="7">
        <v>2198</v>
      </c>
    </row>
    <row r="1482" spans="10:12" x14ac:dyDescent="0.25">
      <c r="J1482" t="s">
        <v>8219</v>
      </c>
      <c r="K1482" s="7">
        <v>50000</v>
      </c>
      <c r="L1482" s="7">
        <v>58520.2</v>
      </c>
    </row>
    <row r="1483" spans="10:12" x14ac:dyDescent="0.25">
      <c r="J1483" t="s">
        <v>8221</v>
      </c>
      <c r="K1483" s="7">
        <v>5000</v>
      </c>
      <c r="L1483" s="7">
        <v>105</v>
      </c>
    </row>
    <row r="1484" spans="10:12" x14ac:dyDescent="0.25">
      <c r="J1484" t="s">
        <v>8221</v>
      </c>
      <c r="K1484" s="7">
        <v>5000</v>
      </c>
      <c r="L1484" s="7">
        <v>5</v>
      </c>
    </row>
    <row r="1485" spans="10:12" x14ac:dyDescent="0.25">
      <c r="J1485" t="s">
        <v>8221</v>
      </c>
      <c r="K1485" s="7">
        <v>7000</v>
      </c>
      <c r="L1485" s="7">
        <v>50</v>
      </c>
    </row>
    <row r="1486" spans="10:12" x14ac:dyDescent="0.25">
      <c r="J1486" t="s">
        <v>8221</v>
      </c>
      <c r="K1486" s="7">
        <v>2000</v>
      </c>
      <c r="L1486" s="7">
        <v>0</v>
      </c>
    </row>
    <row r="1487" spans="10:12" x14ac:dyDescent="0.25">
      <c r="J1487" t="s">
        <v>8221</v>
      </c>
      <c r="K1487" s="7">
        <v>6700</v>
      </c>
      <c r="L1487" s="7">
        <v>150</v>
      </c>
    </row>
    <row r="1488" spans="10:12" x14ac:dyDescent="0.25">
      <c r="J1488" t="s">
        <v>8221</v>
      </c>
      <c r="K1488" s="7">
        <v>20000</v>
      </c>
      <c r="L1488" s="7">
        <v>48</v>
      </c>
    </row>
    <row r="1489" spans="10:12" x14ac:dyDescent="0.25">
      <c r="J1489" t="s">
        <v>8221</v>
      </c>
      <c r="K1489" s="7">
        <v>10000</v>
      </c>
      <c r="L1489" s="7">
        <v>0</v>
      </c>
    </row>
    <row r="1490" spans="10:12" x14ac:dyDescent="0.25">
      <c r="J1490" t="s">
        <v>8221</v>
      </c>
      <c r="K1490" s="7">
        <v>15000</v>
      </c>
      <c r="L1490" s="7">
        <v>360</v>
      </c>
    </row>
    <row r="1491" spans="10:12" x14ac:dyDescent="0.25">
      <c r="J1491" t="s">
        <v>8221</v>
      </c>
      <c r="K1491" s="7">
        <v>5000</v>
      </c>
      <c r="L1491" s="7">
        <v>0</v>
      </c>
    </row>
    <row r="1492" spans="10:12" x14ac:dyDescent="0.25">
      <c r="J1492" t="s">
        <v>8221</v>
      </c>
      <c r="K1492" s="7">
        <v>2900</v>
      </c>
      <c r="L1492" s="7">
        <v>895</v>
      </c>
    </row>
    <row r="1493" spans="10:12" x14ac:dyDescent="0.25">
      <c r="J1493" t="s">
        <v>8221</v>
      </c>
      <c r="K1493" s="7">
        <v>1200</v>
      </c>
      <c r="L1493" s="7">
        <v>100</v>
      </c>
    </row>
    <row r="1494" spans="10:12" x14ac:dyDescent="0.25">
      <c r="J1494" t="s">
        <v>8221</v>
      </c>
      <c r="K1494" s="7">
        <v>4000</v>
      </c>
      <c r="L1494" s="7">
        <v>30</v>
      </c>
    </row>
    <row r="1495" spans="10:12" x14ac:dyDescent="0.25">
      <c r="J1495" t="s">
        <v>8221</v>
      </c>
      <c r="K1495" s="7">
        <v>2400</v>
      </c>
      <c r="L1495" s="7">
        <v>0</v>
      </c>
    </row>
    <row r="1496" spans="10:12" x14ac:dyDescent="0.25">
      <c r="J1496" t="s">
        <v>8221</v>
      </c>
      <c r="K1496" s="7">
        <v>5000</v>
      </c>
      <c r="L1496" s="7">
        <v>445</v>
      </c>
    </row>
    <row r="1497" spans="10:12" x14ac:dyDescent="0.25">
      <c r="J1497" t="s">
        <v>8221</v>
      </c>
      <c r="K1497" s="7">
        <v>2000</v>
      </c>
      <c r="L1497" s="7">
        <v>0</v>
      </c>
    </row>
    <row r="1498" spans="10:12" x14ac:dyDescent="0.25">
      <c r="J1498" t="s">
        <v>8221</v>
      </c>
      <c r="K1498" s="7">
        <v>1500</v>
      </c>
      <c r="L1498" s="7">
        <v>0</v>
      </c>
    </row>
    <row r="1499" spans="10:12" x14ac:dyDescent="0.25">
      <c r="J1499" t="s">
        <v>8221</v>
      </c>
      <c r="K1499" s="7">
        <v>15000</v>
      </c>
      <c r="L1499" s="7">
        <v>1</v>
      </c>
    </row>
    <row r="1500" spans="10:12" x14ac:dyDescent="0.25">
      <c r="J1500" t="s">
        <v>8221</v>
      </c>
      <c r="K1500" s="7">
        <v>3000</v>
      </c>
      <c r="L1500" s="7">
        <v>57</v>
      </c>
    </row>
    <row r="1501" spans="10:12" x14ac:dyDescent="0.25">
      <c r="J1501" t="s">
        <v>8221</v>
      </c>
      <c r="K1501" s="7">
        <v>2000</v>
      </c>
      <c r="L1501" s="7">
        <v>5</v>
      </c>
    </row>
    <row r="1502" spans="10:12" x14ac:dyDescent="0.25">
      <c r="J1502" t="s">
        <v>8221</v>
      </c>
      <c r="K1502" s="7">
        <v>2800</v>
      </c>
      <c r="L1502" s="7">
        <v>701</v>
      </c>
    </row>
    <row r="1503" spans="10:12" x14ac:dyDescent="0.25">
      <c r="J1503" t="s">
        <v>8219</v>
      </c>
      <c r="K1503" s="7">
        <v>52000</v>
      </c>
      <c r="L1503" s="7">
        <v>86492</v>
      </c>
    </row>
    <row r="1504" spans="10:12" x14ac:dyDescent="0.25">
      <c r="J1504" t="s">
        <v>8219</v>
      </c>
      <c r="K1504" s="7">
        <v>22000</v>
      </c>
      <c r="L1504" s="7">
        <v>22318</v>
      </c>
    </row>
    <row r="1505" spans="10:12" x14ac:dyDescent="0.25">
      <c r="J1505" t="s">
        <v>8219</v>
      </c>
      <c r="K1505" s="7">
        <v>3750</v>
      </c>
      <c r="L1505" s="7">
        <v>4045.93</v>
      </c>
    </row>
    <row r="1506" spans="10:12" x14ac:dyDescent="0.25">
      <c r="J1506" t="s">
        <v>8219</v>
      </c>
      <c r="K1506" s="7">
        <v>6500</v>
      </c>
      <c r="L1506" s="7">
        <v>18066</v>
      </c>
    </row>
    <row r="1507" spans="10:12" x14ac:dyDescent="0.25">
      <c r="J1507" t="s">
        <v>8219</v>
      </c>
      <c r="K1507" s="7">
        <v>16000</v>
      </c>
      <c r="L1507" s="7">
        <v>16573</v>
      </c>
    </row>
    <row r="1508" spans="10:12" x14ac:dyDescent="0.25">
      <c r="J1508" t="s">
        <v>8219</v>
      </c>
      <c r="K1508" s="7">
        <v>1500</v>
      </c>
      <c r="L1508" s="7">
        <v>1671</v>
      </c>
    </row>
    <row r="1509" spans="10:12" x14ac:dyDescent="0.25">
      <c r="J1509" t="s">
        <v>8219</v>
      </c>
      <c r="K1509" s="7">
        <v>1200</v>
      </c>
      <c r="L1509" s="7">
        <v>2580</v>
      </c>
    </row>
    <row r="1510" spans="10:12" x14ac:dyDescent="0.25">
      <c r="J1510" t="s">
        <v>8219</v>
      </c>
      <c r="K1510" s="7">
        <v>18500</v>
      </c>
      <c r="L1510" s="7">
        <v>20491</v>
      </c>
    </row>
    <row r="1511" spans="10:12" x14ac:dyDescent="0.25">
      <c r="J1511" t="s">
        <v>8219</v>
      </c>
      <c r="K1511" s="7">
        <v>17500</v>
      </c>
      <c r="L1511" s="7">
        <v>21637.22</v>
      </c>
    </row>
    <row r="1512" spans="10:12" x14ac:dyDescent="0.25">
      <c r="J1512" t="s">
        <v>8219</v>
      </c>
      <c r="K1512" s="7">
        <v>16000</v>
      </c>
      <c r="L1512" s="7">
        <v>16165.6</v>
      </c>
    </row>
    <row r="1513" spans="10:12" x14ac:dyDescent="0.25">
      <c r="J1513" t="s">
        <v>8219</v>
      </c>
      <c r="K1513" s="7">
        <v>14000</v>
      </c>
      <c r="L1513" s="7">
        <v>15651</v>
      </c>
    </row>
    <row r="1514" spans="10:12" x14ac:dyDescent="0.25">
      <c r="J1514" t="s">
        <v>8219</v>
      </c>
      <c r="K1514" s="7">
        <v>3500</v>
      </c>
      <c r="L1514" s="7">
        <v>19557</v>
      </c>
    </row>
    <row r="1515" spans="10:12" x14ac:dyDescent="0.25">
      <c r="J1515" t="s">
        <v>8219</v>
      </c>
      <c r="K1515" s="7">
        <v>8000</v>
      </c>
      <c r="L1515" s="7">
        <v>12001.5</v>
      </c>
    </row>
    <row r="1516" spans="10:12" x14ac:dyDescent="0.25">
      <c r="J1516" t="s">
        <v>8219</v>
      </c>
      <c r="K1516" s="7">
        <v>25000</v>
      </c>
      <c r="L1516" s="7">
        <v>26619</v>
      </c>
    </row>
    <row r="1517" spans="10:12" x14ac:dyDescent="0.25">
      <c r="J1517" t="s">
        <v>8219</v>
      </c>
      <c r="K1517" s="7">
        <v>300000</v>
      </c>
      <c r="L1517" s="7">
        <v>471567</v>
      </c>
    </row>
    <row r="1518" spans="10:12" x14ac:dyDescent="0.25">
      <c r="J1518" t="s">
        <v>8219</v>
      </c>
      <c r="K1518" s="7">
        <v>17000</v>
      </c>
      <c r="L1518" s="7">
        <v>18472</v>
      </c>
    </row>
    <row r="1519" spans="10:12" x14ac:dyDescent="0.25">
      <c r="J1519" t="s">
        <v>8219</v>
      </c>
      <c r="K1519" s="7">
        <v>15000</v>
      </c>
      <c r="L1519" s="7">
        <v>24297</v>
      </c>
    </row>
    <row r="1520" spans="10:12" x14ac:dyDescent="0.25">
      <c r="J1520" t="s">
        <v>8219</v>
      </c>
      <c r="K1520" s="7">
        <v>15000</v>
      </c>
      <c r="L1520" s="7">
        <v>30805</v>
      </c>
    </row>
    <row r="1521" spans="10:12" x14ac:dyDescent="0.25">
      <c r="J1521" t="s">
        <v>8219</v>
      </c>
      <c r="K1521" s="7">
        <v>9000</v>
      </c>
      <c r="L1521" s="7">
        <v>9302.75</v>
      </c>
    </row>
    <row r="1522" spans="10:12" x14ac:dyDescent="0.25">
      <c r="J1522" t="s">
        <v>8219</v>
      </c>
      <c r="K1522" s="7">
        <v>18000</v>
      </c>
      <c r="L1522" s="7">
        <v>18625</v>
      </c>
    </row>
    <row r="1523" spans="10:12" x14ac:dyDescent="0.25">
      <c r="J1523" t="s">
        <v>8219</v>
      </c>
      <c r="K1523" s="7">
        <v>37500</v>
      </c>
      <c r="L1523" s="7">
        <v>40055</v>
      </c>
    </row>
    <row r="1524" spans="10:12" x14ac:dyDescent="0.25">
      <c r="J1524" t="s">
        <v>8219</v>
      </c>
      <c r="K1524" s="7">
        <v>43500</v>
      </c>
      <c r="L1524" s="7">
        <v>60450.1</v>
      </c>
    </row>
    <row r="1525" spans="10:12" x14ac:dyDescent="0.25">
      <c r="J1525" t="s">
        <v>8219</v>
      </c>
      <c r="K1525" s="7">
        <v>18500</v>
      </c>
      <c r="L1525" s="7">
        <v>23096</v>
      </c>
    </row>
    <row r="1526" spans="10:12" x14ac:dyDescent="0.25">
      <c r="J1526" t="s">
        <v>8219</v>
      </c>
      <c r="K1526" s="7">
        <v>3000</v>
      </c>
      <c r="L1526" s="7">
        <v>6210</v>
      </c>
    </row>
    <row r="1527" spans="10:12" x14ac:dyDescent="0.25">
      <c r="J1527" t="s">
        <v>8219</v>
      </c>
      <c r="K1527" s="7">
        <v>2600</v>
      </c>
      <c r="L1527" s="7">
        <v>4524.1499999999996</v>
      </c>
    </row>
    <row r="1528" spans="10:12" x14ac:dyDescent="0.25">
      <c r="J1528" t="s">
        <v>8219</v>
      </c>
      <c r="K1528" s="7">
        <v>23000</v>
      </c>
      <c r="L1528" s="7">
        <v>27675</v>
      </c>
    </row>
    <row r="1529" spans="10:12" x14ac:dyDescent="0.25">
      <c r="J1529" t="s">
        <v>8219</v>
      </c>
      <c r="K1529" s="7">
        <v>3500</v>
      </c>
      <c r="L1529" s="7">
        <v>3865.55</v>
      </c>
    </row>
    <row r="1530" spans="10:12" x14ac:dyDescent="0.25">
      <c r="J1530" t="s">
        <v>8219</v>
      </c>
      <c r="K1530" s="7">
        <v>3000</v>
      </c>
      <c r="L1530" s="7">
        <v>8447</v>
      </c>
    </row>
    <row r="1531" spans="10:12" x14ac:dyDescent="0.25">
      <c r="J1531" t="s">
        <v>8219</v>
      </c>
      <c r="K1531" s="7">
        <v>19000</v>
      </c>
      <c r="L1531" s="7">
        <v>19129</v>
      </c>
    </row>
    <row r="1532" spans="10:12" x14ac:dyDescent="0.25">
      <c r="J1532" t="s">
        <v>8219</v>
      </c>
      <c r="K1532" s="7">
        <v>35000</v>
      </c>
      <c r="L1532" s="7">
        <v>47189</v>
      </c>
    </row>
    <row r="1533" spans="10:12" x14ac:dyDescent="0.25">
      <c r="J1533" t="s">
        <v>8219</v>
      </c>
      <c r="K1533" s="7">
        <v>2350</v>
      </c>
      <c r="L1533" s="7">
        <v>4135</v>
      </c>
    </row>
    <row r="1534" spans="10:12" x14ac:dyDescent="0.25">
      <c r="J1534" t="s">
        <v>8219</v>
      </c>
      <c r="K1534" s="7">
        <v>5000</v>
      </c>
      <c r="L1534" s="7">
        <v>24201</v>
      </c>
    </row>
    <row r="1535" spans="10:12" x14ac:dyDescent="0.25">
      <c r="J1535" t="s">
        <v>8219</v>
      </c>
      <c r="K1535" s="7">
        <v>45000</v>
      </c>
      <c r="L1535" s="7">
        <v>65313</v>
      </c>
    </row>
    <row r="1536" spans="10:12" x14ac:dyDescent="0.25">
      <c r="J1536" t="s">
        <v>8219</v>
      </c>
      <c r="K1536" s="7">
        <v>7500</v>
      </c>
      <c r="L1536" s="7">
        <v>31330</v>
      </c>
    </row>
    <row r="1537" spans="10:12" x14ac:dyDescent="0.25">
      <c r="J1537" t="s">
        <v>8219</v>
      </c>
      <c r="K1537" s="7">
        <v>4000</v>
      </c>
      <c r="L1537" s="7">
        <v>5297</v>
      </c>
    </row>
    <row r="1538" spans="10:12" x14ac:dyDescent="0.25">
      <c r="J1538" t="s">
        <v>8219</v>
      </c>
      <c r="K1538" s="7">
        <v>12000</v>
      </c>
      <c r="L1538" s="7">
        <v>30037.01</v>
      </c>
    </row>
    <row r="1539" spans="10:12" x14ac:dyDescent="0.25">
      <c r="J1539" t="s">
        <v>8219</v>
      </c>
      <c r="K1539" s="7">
        <v>12000</v>
      </c>
      <c r="L1539" s="7">
        <v>21588</v>
      </c>
    </row>
    <row r="1540" spans="10:12" x14ac:dyDescent="0.25">
      <c r="J1540" t="s">
        <v>8219</v>
      </c>
      <c r="K1540" s="7">
        <v>7000</v>
      </c>
      <c r="L1540" s="7">
        <v>7184</v>
      </c>
    </row>
    <row r="1541" spans="10:12" x14ac:dyDescent="0.25">
      <c r="J1541" t="s">
        <v>8219</v>
      </c>
      <c r="K1541" s="7">
        <v>20000</v>
      </c>
      <c r="L1541" s="7">
        <v>27197.22</v>
      </c>
    </row>
    <row r="1542" spans="10:12" x14ac:dyDescent="0.25">
      <c r="J1542" t="s">
        <v>8219</v>
      </c>
      <c r="K1542" s="7">
        <v>15000</v>
      </c>
      <c r="L1542" s="7">
        <v>17680</v>
      </c>
    </row>
    <row r="1543" spans="10:12" x14ac:dyDescent="0.25">
      <c r="J1543" t="s">
        <v>8221</v>
      </c>
      <c r="K1543" s="7">
        <v>18000</v>
      </c>
      <c r="L1543" s="7">
        <v>6</v>
      </c>
    </row>
    <row r="1544" spans="10:12" x14ac:dyDescent="0.25">
      <c r="J1544" t="s">
        <v>8221</v>
      </c>
      <c r="K1544" s="7">
        <v>500</v>
      </c>
      <c r="L1544" s="7">
        <v>20</v>
      </c>
    </row>
    <row r="1545" spans="10:12" x14ac:dyDescent="0.25">
      <c r="J1545" t="s">
        <v>8221</v>
      </c>
      <c r="K1545" s="7">
        <v>2250</v>
      </c>
      <c r="L1545" s="7">
        <v>10</v>
      </c>
    </row>
    <row r="1546" spans="10:12" x14ac:dyDescent="0.25">
      <c r="J1546" t="s">
        <v>8221</v>
      </c>
      <c r="K1546" s="7">
        <v>1000</v>
      </c>
      <c r="L1546" s="7">
        <v>0</v>
      </c>
    </row>
    <row r="1547" spans="10:12" x14ac:dyDescent="0.25">
      <c r="J1547" t="s">
        <v>8221</v>
      </c>
      <c r="K1547" s="7">
        <v>3000</v>
      </c>
      <c r="L1547" s="7">
        <v>1</v>
      </c>
    </row>
    <row r="1548" spans="10:12" x14ac:dyDescent="0.25">
      <c r="J1548" t="s">
        <v>8221</v>
      </c>
      <c r="K1548" s="7">
        <v>1000</v>
      </c>
      <c r="L1548" s="7">
        <v>289</v>
      </c>
    </row>
    <row r="1549" spans="10:12" x14ac:dyDescent="0.25">
      <c r="J1549" t="s">
        <v>8221</v>
      </c>
      <c r="K1549" s="7">
        <v>20</v>
      </c>
      <c r="L1549" s="7">
        <v>0</v>
      </c>
    </row>
    <row r="1550" spans="10:12" x14ac:dyDescent="0.25">
      <c r="J1550" t="s">
        <v>8221</v>
      </c>
      <c r="K1550" s="7">
        <v>700</v>
      </c>
      <c r="L1550" s="7">
        <v>60</v>
      </c>
    </row>
    <row r="1551" spans="10:12" x14ac:dyDescent="0.25">
      <c r="J1551" t="s">
        <v>8221</v>
      </c>
      <c r="K1551" s="7">
        <v>500</v>
      </c>
      <c r="L1551" s="7">
        <v>170</v>
      </c>
    </row>
    <row r="1552" spans="10:12" x14ac:dyDescent="0.25">
      <c r="J1552" t="s">
        <v>8221</v>
      </c>
      <c r="K1552" s="7">
        <v>750</v>
      </c>
      <c r="L1552" s="7">
        <v>101</v>
      </c>
    </row>
    <row r="1553" spans="10:12" x14ac:dyDescent="0.25">
      <c r="J1553" t="s">
        <v>8221</v>
      </c>
      <c r="K1553" s="7">
        <v>3500</v>
      </c>
      <c r="L1553" s="7">
        <v>0</v>
      </c>
    </row>
    <row r="1554" spans="10:12" x14ac:dyDescent="0.25">
      <c r="J1554" t="s">
        <v>8221</v>
      </c>
      <c r="K1554" s="7">
        <v>4300</v>
      </c>
      <c r="L1554" s="7">
        <v>2115</v>
      </c>
    </row>
    <row r="1555" spans="10:12" x14ac:dyDescent="0.25">
      <c r="J1555" t="s">
        <v>8221</v>
      </c>
      <c r="K1555" s="7">
        <v>6000</v>
      </c>
      <c r="L1555" s="7">
        <v>0</v>
      </c>
    </row>
    <row r="1556" spans="10:12" x14ac:dyDescent="0.25">
      <c r="J1556" t="s">
        <v>8221</v>
      </c>
      <c r="K1556" s="7">
        <v>20000</v>
      </c>
      <c r="L1556" s="7">
        <v>0</v>
      </c>
    </row>
    <row r="1557" spans="10:12" x14ac:dyDescent="0.25">
      <c r="J1557" t="s">
        <v>8221</v>
      </c>
      <c r="K1557" s="7">
        <v>750</v>
      </c>
      <c r="L1557" s="7">
        <v>0</v>
      </c>
    </row>
    <row r="1558" spans="10:12" x14ac:dyDescent="0.25">
      <c r="J1558" t="s">
        <v>8221</v>
      </c>
      <c r="K1558" s="7">
        <v>1500</v>
      </c>
      <c r="L1558" s="7">
        <v>677</v>
      </c>
    </row>
    <row r="1559" spans="10:12" x14ac:dyDescent="0.25">
      <c r="J1559" t="s">
        <v>8221</v>
      </c>
      <c r="K1559" s="7">
        <v>2500</v>
      </c>
      <c r="L1559" s="7">
        <v>100</v>
      </c>
    </row>
    <row r="1560" spans="10:12" x14ac:dyDescent="0.25">
      <c r="J1560" t="s">
        <v>8221</v>
      </c>
      <c r="K1560" s="7">
        <v>750</v>
      </c>
      <c r="L1560" s="7">
        <v>35</v>
      </c>
    </row>
    <row r="1561" spans="10:12" x14ac:dyDescent="0.25">
      <c r="J1561" t="s">
        <v>8221</v>
      </c>
      <c r="K1561" s="7">
        <v>15000</v>
      </c>
      <c r="L1561" s="7">
        <v>50</v>
      </c>
    </row>
    <row r="1562" spans="10:12" x14ac:dyDescent="0.25">
      <c r="J1562" t="s">
        <v>8221</v>
      </c>
      <c r="K1562" s="7">
        <v>2500</v>
      </c>
      <c r="L1562" s="7">
        <v>94</v>
      </c>
    </row>
    <row r="1563" spans="10:12" x14ac:dyDescent="0.25">
      <c r="J1563" t="s">
        <v>8220</v>
      </c>
      <c r="K1563" s="7">
        <v>10000</v>
      </c>
      <c r="L1563" s="7">
        <v>67</v>
      </c>
    </row>
    <row r="1564" spans="10:12" x14ac:dyDescent="0.25">
      <c r="J1564" t="s">
        <v>8220</v>
      </c>
      <c r="K1564" s="7">
        <v>4000</v>
      </c>
      <c r="L1564" s="7">
        <v>0</v>
      </c>
    </row>
    <row r="1565" spans="10:12" x14ac:dyDescent="0.25">
      <c r="J1565" t="s">
        <v>8220</v>
      </c>
      <c r="K1565" s="7">
        <v>6000</v>
      </c>
      <c r="L1565" s="7">
        <v>85</v>
      </c>
    </row>
    <row r="1566" spans="10:12" x14ac:dyDescent="0.25">
      <c r="J1566" t="s">
        <v>8220</v>
      </c>
      <c r="K1566" s="7">
        <v>10000</v>
      </c>
      <c r="L1566" s="7">
        <v>10</v>
      </c>
    </row>
    <row r="1567" spans="10:12" x14ac:dyDescent="0.25">
      <c r="J1567" t="s">
        <v>8220</v>
      </c>
      <c r="K1567" s="7">
        <v>4000</v>
      </c>
      <c r="L1567" s="7">
        <v>100</v>
      </c>
    </row>
    <row r="1568" spans="10:12" x14ac:dyDescent="0.25">
      <c r="J1568" t="s">
        <v>8220</v>
      </c>
      <c r="K1568" s="7">
        <v>30000</v>
      </c>
      <c r="L1568" s="7">
        <v>6375</v>
      </c>
    </row>
    <row r="1569" spans="10:12" x14ac:dyDescent="0.25">
      <c r="J1569" t="s">
        <v>8220</v>
      </c>
      <c r="K1569" s="7">
        <v>8500</v>
      </c>
      <c r="L1569" s="7">
        <v>350</v>
      </c>
    </row>
    <row r="1570" spans="10:12" x14ac:dyDescent="0.25">
      <c r="J1570" t="s">
        <v>8220</v>
      </c>
      <c r="K1570" s="7">
        <v>25000</v>
      </c>
      <c r="L1570" s="7">
        <v>3410</v>
      </c>
    </row>
    <row r="1571" spans="10:12" x14ac:dyDescent="0.25">
      <c r="J1571" t="s">
        <v>8220</v>
      </c>
      <c r="K1571" s="7">
        <v>30000</v>
      </c>
      <c r="L1571" s="7">
        <v>0</v>
      </c>
    </row>
    <row r="1572" spans="10:12" x14ac:dyDescent="0.25">
      <c r="J1572" t="s">
        <v>8220</v>
      </c>
      <c r="K1572" s="7">
        <v>6000</v>
      </c>
      <c r="L1572" s="7">
        <v>2484</v>
      </c>
    </row>
    <row r="1573" spans="10:12" x14ac:dyDescent="0.25">
      <c r="J1573" t="s">
        <v>8220</v>
      </c>
      <c r="K1573" s="7">
        <v>12100</v>
      </c>
      <c r="L1573" s="7">
        <v>80</v>
      </c>
    </row>
    <row r="1574" spans="10:12" x14ac:dyDescent="0.25">
      <c r="J1574" t="s">
        <v>8220</v>
      </c>
      <c r="K1574" s="7">
        <v>2500</v>
      </c>
      <c r="L1574" s="7">
        <v>125</v>
      </c>
    </row>
    <row r="1575" spans="10:12" x14ac:dyDescent="0.25">
      <c r="J1575" t="s">
        <v>8220</v>
      </c>
      <c r="K1575" s="7">
        <v>9000</v>
      </c>
      <c r="L1575" s="7">
        <v>223</v>
      </c>
    </row>
    <row r="1576" spans="10:12" x14ac:dyDescent="0.25">
      <c r="J1576" t="s">
        <v>8220</v>
      </c>
      <c r="K1576" s="7">
        <v>10000</v>
      </c>
      <c r="L1576" s="7">
        <v>506</v>
      </c>
    </row>
    <row r="1577" spans="10:12" x14ac:dyDescent="0.25">
      <c r="J1577" t="s">
        <v>8220</v>
      </c>
      <c r="K1577" s="7">
        <v>10000</v>
      </c>
      <c r="L1577" s="7">
        <v>2291</v>
      </c>
    </row>
    <row r="1578" spans="10:12" x14ac:dyDescent="0.25">
      <c r="J1578" t="s">
        <v>8220</v>
      </c>
      <c r="K1578" s="7">
        <v>5000</v>
      </c>
      <c r="L1578" s="7">
        <v>650</v>
      </c>
    </row>
    <row r="1579" spans="10:12" x14ac:dyDescent="0.25">
      <c r="J1579" t="s">
        <v>8220</v>
      </c>
      <c r="K1579" s="7">
        <v>10000</v>
      </c>
      <c r="L1579" s="7">
        <v>55</v>
      </c>
    </row>
    <row r="1580" spans="10:12" x14ac:dyDescent="0.25">
      <c r="J1580" t="s">
        <v>8220</v>
      </c>
      <c r="K1580" s="7">
        <v>1897</v>
      </c>
      <c r="L1580" s="7">
        <v>205</v>
      </c>
    </row>
    <row r="1581" spans="10:12" x14ac:dyDescent="0.25">
      <c r="J1581" t="s">
        <v>8220</v>
      </c>
      <c r="K1581" s="7">
        <v>3333</v>
      </c>
      <c r="L1581" s="7">
        <v>28</v>
      </c>
    </row>
    <row r="1582" spans="10:12" x14ac:dyDescent="0.25">
      <c r="J1582" t="s">
        <v>8220</v>
      </c>
      <c r="K1582" s="7">
        <v>1750</v>
      </c>
      <c r="L1582" s="7">
        <v>0</v>
      </c>
    </row>
    <row r="1583" spans="10:12" x14ac:dyDescent="0.25">
      <c r="J1583" t="s">
        <v>8221</v>
      </c>
      <c r="K1583" s="7">
        <v>1000</v>
      </c>
      <c r="L1583" s="7">
        <v>5</v>
      </c>
    </row>
    <row r="1584" spans="10:12" x14ac:dyDescent="0.25">
      <c r="J1584" t="s">
        <v>8221</v>
      </c>
      <c r="K1584" s="7">
        <v>1000</v>
      </c>
      <c r="L1584" s="7">
        <v>93</v>
      </c>
    </row>
    <row r="1585" spans="10:12" x14ac:dyDescent="0.25">
      <c r="J1585" t="s">
        <v>8221</v>
      </c>
      <c r="K1585" s="7">
        <v>20000</v>
      </c>
      <c r="L1585" s="7">
        <v>15</v>
      </c>
    </row>
    <row r="1586" spans="10:12" x14ac:dyDescent="0.25">
      <c r="J1586" t="s">
        <v>8221</v>
      </c>
      <c r="K1586" s="7">
        <v>1200</v>
      </c>
      <c r="L1586" s="7">
        <v>0</v>
      </c>
    </row>
    <row r="1587" spans="10:12" x14ac:dyDescent="0.25">
      <c r="J1587" t="s">
        <v>8221</v>
      </c>
      <c r="K1587" s="7">
        <v>2000</v>
      </c>
      <c r="L1587" s="7">
        <v>1580</v>
      </c>
    </row>
    <row r="1588" spans="10:12" x14ac:dyDescent="0.25">
      <c r="J1588" t="s">
        <v>8221</v>
      </c>
      <c r="K1588" s="7">
        <v>1500</v>
      </c>
      <c r="L1588" s="7">
        <v>0</v>
      </c>
    </row>
    <row r="1589" spans="10:12" x14ac:dyDescent="0.25">
      <c r="J1589" t="s">
        <v>8221</v>
      </c>
      <c r="K1589" s="7">
        <v>7500</v>
      </c>
      <c r="L1589" s="7">
        <v>1</v>
      </c>
    </row>
    <row r="1590" spans="10:12" x14ac:dyDescent="0.25">
      <c r="J1590" t="s">
        <v>8221</v>
      </c>
      <c r="K1590" s="7">
        <v>516</v>
      </c>
      <c r="L1590" s="7">
        <v>0</v>
      </c>
    </row>
    <row r="1591" spans="10:12" x14ac:dyDescent="0.25">
      <c r="J1591" t="s">
        <v>8221</v>
      </c>
      <c r="K1591" s="7">
        <v>1200</v>
      </c>
      <c r="L1591" s="7">
        <v>0</v>
      </c>
    </row>
    <row r="1592" spans="10:12" x14ac:dyDescent="0.25">
      <c r="J1592" t="s">
        <v>8221</v>
      </c>
      <c r="K1592" s="7">
        <v>60000</v>
      </c>
      <c r="L1592" s="7">
        <v>1020</v>
      </c>
    </row>
    <row r="1593" spans="10:12" x14ac:dyDescent="0.25">
      <c r="J1593" t="s">
        <v>8221</v>
      </c>
      <c r="K1593" s="7">
        <v>14000</v>
      </c>
      <c r="L1593" s="7">
        <v>4092</v>
      </c>
    </row>
    <row r="1594" spans="10:12" x14ac:dyDescent="0.25">
      <c r="J1594" t="s">
        <v>8221</v>
      </c>
      <c r="K1594" s="7">
        <v>25</v>
      </c>
      <c r="L1594" s="7">
        <v>0</v>
      </c>
    </row>
    <row r="1595" spans="10:12" x14ac:dyDescent="0.25">
      <c r="J1595" t="s">
        <v>8221</v>
      </c>
      <c r="K1595" s="7">
        <v>22000</v>
      </c>
      <c r="L1595" s="7">
        <v>3</v>
      </c>
    </row>
    <row r="1596" spans="10:12" x14ac:dyDescent="0.25">
      <c r="J1596" t="s">
        <v>8221</v>
      </c>
      <c r="K1596" s="7">
        <v>1000</v>
      </c>
      <c r="L1596" s="7">
        <v>205</v>
      </c>
    </row>
    <row r="1597" spans="10:12" x14ac:dyDescent="0.25">
      <c r="J1597" t="s">
        <v>8221</v>
      </c>
      <c r="K1597" s="7">
        <v>100000</v>
      </c>
      <c r="L1597" s="7">
        <v>280</v>
      </c>
    </row>
    <row r="1598" spans="10:12" x14ac:dyDescent="0.25">
      <c r="J1598" t="s">
        <v>8221</v>
      </c>
      <c r="K1598" s="7">
        <v>3250</v>
      </c>
      <c r="L1598" s="7">
        <v>75</v>
      </c>
    </row>
    <row r="1599" spans="10:12" x14ac:dyDescent="0.25">
      <c r="J1599" t="s">
        <v>8221</v>
      </c>
      <c r="K1599" s="7">
        <v>15000</v>
      </c>
      <c r="L1599" s="7">
        <v>0</v>
      </c>
    </row>
    <row r="1600" spans="10:12" x14ac:dyDescent="0.25">
      <c r="J1600" t="s">
        <v>8221</v>
      </c>
      <c r="K1600" s="7">
        <v>800</v>
      </c>
      <c r="L1600" s="7">
        <v>1</v>
      </c>
    </row>
    <row r="1601" spans="10:12" x14ac:dyDescent="0.25">
      <c r="J1601" t="s">
        <v>8221</v>
      </c>
      <c r="K1601" s="7">
        <v>500</v>
      </c>
      <c r="L1601" s="7">
        <v>0</v>
      </c>
    </row>
    <row r="1602" spans="10:12" x14ac:dyDescent="0.25">
      <c r="J1602" t="s">
        <v>8221</v>
      </c>
      <c r="K1602" s="7">
        <v>5000</v>
      </c>
      <c r="L1602" s="7">
        <v>367</v>
      </c>
    </row>
    <row r="1603" spans="10:12" x14ac:dyDescent="0.25">
      <c r="J1603" t="s">
        <v>8219</v>
      </c>
      <c r="K1603" s="7">
        <v>2500</v>
      </c>
      <c r="L1603" s="7">
        <v>2706.23</v>
      </c>
    </row>
    <row r="1604" spans="10:12" x14ac:dyDescent="0.25">
      <c r="J1604" t="s">
        <v>8219</v>
      </c>
      <c r="K1604" s="7">
        <v>1500</v>
      </c>
      <c r="L1604" s="7">
        <v>1502.5</v>
      </c>
    </row>
    <row r="1605" spans="10:12" x14ac:dyDescent="0.25">
      <c r="J1605" t="s">
        <v>8219</v>
      </c>
      <c r="K1605" s="7">
        <v>2000</v>
      </c>
      <c r="L1605" s="7">
        <v>2000.66</v>
      </c>
    </row>
    <row r="1606" spans="10:12" x14ac:dyDescent="0.25">
      <c r="J1606" t="s">
        <v>8219</v>
      </c>
      <c r="K1606" s="7">
        <v>2800</v>
      </c>
      <c r="L1606" s="7">
        <v>3419</v>
      </c>
    </row>
    <row r="1607" spans="10:12" x14ac:dyDescent="0.25">
      <c r="J1607" t="s">
        <v>8219</v>
      </c>
      <c r="K1607" s="7">
        <v>6000</v>
      </c>
      <c r="L1607" s="7">
        <v>6041.6</v>
      </c>
    </row>
    <row r="1608" spans="10:12" x14ac:dyDescent="0.25">
      <c r="J1608" t="s">
        <v>8219</v>
      </c>
      <c r="K1608" s="7">
        <v>8000</v>
      </c>
      <c r="L1608" s="7">
        <v>8080.33</v>
      </c>
    </row>
    <row r="1609" spans="10:12" x14ac:dyDescent="0.25">
      <c r="J1609" t="s">
        <v>8219</v>
      </c>
      <c r="K1609" s="7">
        <v>10000</v>
      </c>
      <c r="L1609" s="7">
        <v>14511</v>
      </c>
    </row>
    <row r="1610" spans="10:12" x14ac:dyDescent="0.25">
      <c r="J1610" t="s">
        <v>8219</v>
      </c>
      <c r="K1610" s="7">
        <v>1200</v>
      </c>
      <c r="L1610" s="7">
        <v>1215</v>
      </c>
    </row>
    <row r="1611" spans="10:12" x14ac:dyDescent="0.25">
      <c r="J1611" t="s">
        <v>8219</v>
      </c>
      <c r="K1611" s="7">
        <v>1500</v>
      </c>
      <c r="L1611" s="7">
        <v>1775</v>
      </c>
    </row>
    <row r="1612" spans="10:12" x14ac:dyDescent="0.25">
      <c r="J1612" t="s">
        <v>8219</v>
      </c>
      <c r="K1612" s="7">
        <v>2000</v>
      </c>
      <c r="L1612" s="7">
        <v>5437</v>
      </c>
    </row>
    <row r="1613" spans="10:12" x14ac:dyDescent="0.25">
      <c r="J1613" t="s">
        <v>8219</v>
      </c>
      <c r="K1613" s="7">
        <v>800</v>
      </c>
      <c r="L1613" s="7">
        <v>1001</v>
      </c>
    </row>
    <row r="1614" spans="10:12" x14ac:dyDescent="0.25">
      <c r="J1614" t="s">
        <v>8219</v>
      </c>
      <c r="K1614" s="7">
        <v>500</v>
      </c>
      <c r="L1614" s="7">
        <v>550</v>
      </c>
    </row>
    <row r="1615" spans="10:12" x14ac:dyDescent="0.25">
      <c r="J1615" t="s">
        <v>8219</v>
      </c>
      <c r="K1615" s="7">
        <v>1000</v>
      </c>
      <c r="L1615" s="7">
        <v>1015</v>
      </c>
    </row>
    <row r="1616" spans="10:12" x14ac:dyDescent="0.25">
      <c r="J1616" t="s">
        <v>8219</v>
      </c>
      <c r="K1616" s="7">
        <v>5000</v>
      </c>
      <c r="L1616" s="7">
        <v>5135</v>
      </c>
    </row>
    <row r="1617" spans="10:12" x14ac:dyDescent="0.25">
      <c r="J1617" t="s">
        <v>8219</v>
      </c>
      <c r="K1617" s="7">
        <v>8000</v>
      </c>
      <c r="L1617" s="7">
        <v>9130</v>
      </c>
    </row>
    <row r="1618" spans="10:12" x14ac:dyDescent="0.25">
      <c r="J1618" t="s">
        <v>8219</v>
      </c>
      <c r="K1618" s="7">
        <v>10000</v>
      </c>
      <c r="L1618" s="7">
        <v>10420</v>
      </c>
    </row>
    <row r="1619" spans="10:12" x14ac:dyDescent="0.25">
      <c r="J1619" t="s">
        <v>8219</v>
      </c>
      <c r="K1619" s="7">
        <v>7000</v>
      </c>
      <c r="L1619" s="7">
        <v>10210</v>
      </c>
    </row>
    <row r="1620" spans="10:12" x14ac:dyDescent="0.25">
      <c r="J1620" t="s">
        <v>8219</v>
      </c>
      <c r="K1620" s="7">
        <v>1500</v>
      </c>
      <c r="L1620" s="7">
        <v>1576</v>
      </c>
    </row>
    <row r="1621" spans="10:12" x14ac:dyDescent="0.25">
      <c r="J1621" t="s">
        <v>8219</v>
      </c>
      <c r="K1621" s="7">
        <v>1500</v>
      </c>
      <c r="L1621" s="7">
        <v>2000</v>
      </c>
    </row>
    <row r="1622" spans="10:12" x14ac:dyDescent="0.25">
      <c r="J1622" t="s">
        <v>8219</v>
      </c>
      <c r="K1622" s="7">
        <v>1000</v>
      </c>
      <c r="L1622" s="7">
        <v>1130</v>
      </c>
    </row>
    <row r="1623" spans="10:12" x14ac:dyDescent="0.25">
      <c r="J1623" t="s">
        <v>8219</v>
      </c>
      <c r="K1623" s="7">
        <v>5000</v>
      </c>
      <c r="L1623" s="7">
        <v>6060</v>
      </c>
    </row>
    <row r="1624" spans="10:12" x14ac:dyDescent="0.25">
      <c r="J1624" t="s">
        <v>8219</v>
      </c>
      <c r="K1624" s="7">
        <v>6900</v>
      </c>
      <c r="L1624" s="7">
        <v>7019</v>
      </c>
    </row>
    <row r="1625" spans="10:12" x14ac:dyDescent="0.25">
      <c r="J1625" t="s">
        <v>8219</v>
      </c>
      <c r="K1625" s="7">
        <v>750</v>
      </c>
      <c r="L1625" s="7">
        <v>758</v>
      </c>
    </row>
    <row r="1626" spans="10:12" x14ac:dyDescent="0.25">
      <c r="J1626" t="s">
        <v>8219</v>
      </c>
      <c r="K1626" s="7">
        <v>1000</v>
      </c>
      <c r="L1626" s="7">
        <v>1180</v>
      </c>
    </row>
    <row r="1627" spans="10:12" x14ac:dyDescent="0.25">
      <c r="J1627" t="s">
        <v>8219</v>
      </c>
      <c r="K1627" s="7">
        <v>7500</v>
      </c>
      <c r="L1627" s="7">
        <v>11650</v>
      </c>
    </row>
    <row r="1628" spans="10:12" x14ac:dyDescent="0.25">
      <c r="J1628" t="s">
        <v>8219</v>
      </c>
      <c r="K1628" s="7">
        <v>8000</v>
      </c>
      <c r="L1628" s="7">
        <v>8095</v>
      </c>
    </row>
    <row r="1629" spans="10:12" x14ac:dyDescent="0.25">
      <c r="J1629" t="s">
        <v>8219</v>
      </c>
      <c r="K1629" s="7">
        <v>2000</v>
      </c>
      <c r="L1629" s="7">
        <v>2340</v>
      </c>
    </row>
    <row r="1630" spans="10:12" x14ac:dyDescent="0.25">
      <c r="J1630" t="s">
        <v>8219</v>
      </c>
      <c r="K1630" s="7">
        <v>4000</v>
      </c>
      <c r="L1630" s="7">
        <v>4037</v>
      </c>
    </row>
    <row r="1631" spans="10:12" x14ac:dyDescent="0.25">
      <c r="J1631" t="s">
        <v>8219</v>
      </c>
      <c r="K1631" s="7">
        <v>6000</v>
      </c>
      <c r="L1631" s="7">
        <v>6220</v>
      </c>
    </row>
    <row r="1632" spans="10:12" x14ac:dyDescent="0.25">
      <c r="J1632" t="s">
        <v>8219</v>
      </c>
      <c r="K1632" s="7">
        <v>4000</v>
      </c>
      <c r="L1632" s="7">
        <v>10610</v>
      </c>
    </row>
    <row r="1633" spans="10:12" x14ac:dyDescent="0.25">
      <c r="J1633" t="s">
        <v>8219</v>
      </c>
      <c r="K1633" s="7">
        <v>10000</v>
      </c>
      <c r="L1633" s="7">
        <v>15591</v>
      </c>
    </row>
    <row r="1634" spans="10:12" x14ac:dyDescent="0.25">
      <c r="J1634" t="s">
        <v>8219</v>
      </c>
      <c r="K1634" s="7">
        <v>4000</v>
      </c>
      <c r="L1634" s="7">
        <v>4065</v>
      </c>
    </row>
    <row r="1635" spans="10:12" x14ac:dyDescent="0.25">
      <c r="J1635" t="s">
        <v>8219</v>
      </c>
      <c r="K1635" s="7">
        <v>10000</v>
      </c>
      <c r="L1635" s="7">
        <v>10000</v>
      </c>
    </row>
    <row r="1636" spans="10:12" x14ac:dyDescent="0.25">
      <c r="J1636" t="s">
        <v>8219</v>
      </c>
      <c r="K1636" s="7">
        <v>2000</v>
      </c>
      <c r="L1636" s="7">
        <v>2010</v>
      </c>
    </row>
    <row r="1637" spans="10:12" x14ac:dyDescent="0.25">
      <c r="J1637" t="s">
        <v>8219</v>
      </c>
      <c r="K1637" s="7">
        <v>2000</v>
      </c>
      <c r="L1637" s="7">
        <v>2506</v>
      </c>
    </row>
    <row r="1638" spans="10:12" x14ac:dyDescent="0.25">
      <c r="J1638" t="s">
        <v>8219</v>
      </c>
      <c r="K1638" s="7">
        <v>4500</v>
      </c>
      <c r="L1638" s="7">
        <v>4660</v>
      </c>
    </row>
    <row r="1639" spans="10:12" x14ac:dyDescent="0.25">
      <c r="J1639" t="s">
        <v>8219</v>
      </c>
      <c r="K1639" s="7">
        <v>500</v>
      </c>
      <c r="L1639" s="7">
        <v>519</v>
      </c>
    </row>
    <row r="1640" spans="10:12" x14ac:dyDescent="0.25">
      <c r="J1640" t="s">
        <v>8219</v>
      </c>
      <c r="K1640" s="7">
        <v>1000</v>
      </c>
      <c r="L1640" s="7">
        <v>1050</v>
      </c>
    </row>
    <row r="1641" spans="10:12" x14ac:dyDescent="0.25">
      <c r="J1641" t="s">
        <v>8219</v>
      </c>
      <c r="K1641" s="7">
        <v>1800</v>
      </c>
      <c r="L1641" s="7">
        <v>1800</v>
      </c>
    </row>
    <row r="1642" spans="10:12" x14ac:dyDescent="0.25">
      <c r="J1642" t="s">
        <v>8219</v>
      </c>
      <c r="K1642" s="7">
        <v>400</v>
      </c>
      <c r="L1642" s="7">
        <v>679.44</v>
      </c>
    </row>
    <row r="1643" spans="10:12" x14ac:dyDescent="0.25">
      <c r="J1643" t="s">
        <v>8219</v>
      </c>
      <c r="K1643" s="7">
        <v>2500</v>
      </c>
      <c r="L1643" s="7">
        <v>2535</v>
      </c>
    </row>
    <row r="1644" spans="10:12" x14ac:dyDescent="0.25">
      <c r="J1644" t="s">
        <v>8219</v>
      </c>
      <c r="K1644" s="7">
        <v>1200</v>
      </c>
      <c r="L1644" s="7">
        <v>1200</v>
      </c>
    </row>
    <row r="1645" spans="10:12" x14ac:dyDescent="0.25">
      <c r="J1645" t="s">
        <v>8219</v>
      </c>
      <c r="K1645" s="7">
        <v>5000</v>
      </c>
      <c r="L1645" s="7">
        <v>6235</v>
      </c>
    </row>
    <row r="1646" spans="10:12" x14ac:dyDescent="0.25">
      <c r="J1646" t="s">
        <v>8219</v>
      </c>
      <c r="K1646" s="7">
        <v>10000</v>
      </c>
      <c r="L1646" s="7">
        <v>10950</v>
      </c>
    </row>
    <row r="1647" spans="10:12" x14ac:dyDescent="0.25">
      <c r="J1647" t="s">
        <v>8219</v>
      </c>
      <c r="K1647" s="7">
        <v>5000</v>
      </c>
      <c r="L1647" s="7">
        <v>5540</v>
      </c>
    </row>
    <row r="1648" spans="10:12" x14ac:dyDescent="0.25">
      <c r="J1648" t="s">
        <v>8219</v>
      </c>
      <c r="K1648" s="7">
        <v>2000</v>
      </c>
      <c r="L1648" s="7">
        <v>2204</v>
      </c>
    </row>
    <row r="1649" spans="10:12" x14ac:dyDescent="0.25">
      <c r="J1649" t="s">
        <v>8219</v>
      </c>
      <c r="K1649" s="7">
        <v>5000</v>
      </c>
      <c r="L1649" s="7">
        <v>5236</v>
      </c>
    </row>
    <row r="1650" spans="10:12" x14ac:dyDescent="0.25">
      <c r="J1650" t="s">
        <v>8219</v>
      </c>
      <c r="K1650" s="7">
        <v>2300</v>
      </c>
      <c r="L1650" s="7">
        <v>2881</v>
      </c>
    </row>
    <row r="1651" spans="10:12" x14ac:dyDescent="0.25">
      <c r="J1651" t="s">
        <v>8219</v>
      </c>
      <c r="K1651" s="7">
        <v>3800</v>
      </c>
      <c r="L1651" s="7">
        <v>3822.33</v>
      </c>
    </row>
    <row r="1652" spans="10:12" x14ac:dyDescent="0.25">
      <c r="J1652" t="s">
        <v>8219</v>
      </c>
      <c r="K1652" s="7">
        <v>2000</v>
      </c>
      <c r="L1652" s="7">
        <v>2831</v>
      </c>
    </row>
    <row r="1653" spans="10:12" x14ac:dyDescent="0.25">
      <c r="J1653" t="s">
        <v>8219</v>
      </c>
      <c r="K1653" s="7">
        <v>2000</v>
      </c>
      <c r="L1653" s="7">
        <v>2015</v>
      </c>
    </row>
    <row r="1654" spans="10:12" x14ac:dyDescent="0.25">
      <c r="J1654" t="s">
        <v>8219</v>
      </c>
      <c r="K1654" s="7">
        <v>4500</v>
      </c>
      <c r="L1654" s="7">
        <v>4530</v>
      </c>
    </row>
    <row r="1655" spans="10:12" x14ac:dyDescent="0.25">
      <c r="J1655" t="s">
        <v>8219</v>
      </c>
      <c r="K1655" s="7">
        <v>5000</v>
      </c>
      <c r="L1655" s="7">
        <v>8711.52</v>
      </c>
    </row>
    <row r="1656" spans="10:12" x14ac:dyDescent="0.25">
      <c r="J1656" t="s">
        <v>8219</v>
      </c>
      <c r="K1656" s="7">
        <v>1100</v>
      </c>
      <c r="L1656" s="7">
        <v>1319</v>
      </c>
    </row>
    <row r="1657" spans="10:12" x14ac:dyDescent="0.25">
      <c r="J1657" t="s">
        <v>8219</v>
      </c>
      <c r="K1657" s="7">
        <v>1500</v>
      </c>
      <c r="L1657" s="7">
        <v>2143</v>
      </c>
    </row>
    <row r="1658" spans="10:12" x14ac:dyDescent="0.25">
      <c r="J1658" t="s">
        <v>8219</v>
      </c>
      <c r="K1658" s="7">
        <v>7500</v>
      </c>
      <c r="L1658" s="7">
        <v>7525.12</v>
      </c>
    </row>
    <row r="1659" spans="10:12" x14ac:dyDescent="0.25">
      <c r="J1659" t="s">
        <v>8219</v>
      </c>
      <c r="K1659" s="7">
        <v>25000</v>
      </c>
      <c r="L1659" s="7">
        <v>26233.45</v>
      </c>
    </row>
    <row r="1660" spans="10:12" x14ac:dyDescent="0.25">
      <c r="J1660" t="s">
        <v>8219</v>
      </c>
      <c r="K1660" s="7">
        <v>6000</v>
      </c>
      <c r="L1660" s="7">
        <v>7934</v>
      </c>
    </row>
    <row r="1661" spans="10:12" x14ac:dyDescent="0.25">
      <c r="J1661" t="s">
        <v>8219</v>
      </c>
      <c r="K1661" s="7">
        <v>500</v>
      </c>
      <c r="L1661" s="7">
        <v>564</v>
      </c>
    </row>
    <row r="1662" spans="10:12" x14ac:dyDescent="0.25">
      <c r="J1662" t="s">
        <v>8219</v>
      </c>
      <c r="K1662" s="7">
        <v>80</v>
      </c>
      <c r="L1662" s="7">
        <v>1003</v>
      </c>
    </row>
    <row r="1663" spans="10:12" x14ac:dyDescent="0.25">
      <c r="J1663" t="s">
        <v>8219</v>
      </c>
      <c r="K1663" s="7">
        <v>7900</v>
      </c>
      <c r="L1663" s="7">
        <v>8098</v>
      </c>
    </row>
    <row r="1664" spans="10:12" x14ac:dyDescent="0.25">
      <c r="J1664" t="s">
        <v>8219</v>
      </c>
      <c r="K1664" s="7">
        <v>8000</v>
      </c>
      <c r="L1664" s="7">
        <v>8211</v>
      </c>
    </row>
    <row r="1665" spans="10:12" x14ac:dyDescent="0.25">
      <c r="J1665" t="s">
        <v>8219</v>
      </c>
      <c r="K1665" s="7">
        <v>1000</v>
      </c>
      <c r="L1665" s="7">
        <v>1080</v>
      </c>
    </row>
    <row r="1666" spans="10:12" x14ac:dyDescent="0.25">
      <c r="J1666" t="s">
        <v>8219</v>
      </c>
      <c r="K1666" s="7">
        <v>2500</v>
      </c>
      <c r="L1666" s="7">
        <v>3060.22</v>
      </c>
    </row>
    <row r="1667" spans="10:12" x14ac:dyDescent="0.25">
      <c r="J1667" t="s">
        <v>8219</v>
      </c>
      <c r="K1667" s="7">
        <v>3500</v>
      </c>
      <c r="L1667" s="7">
        <v>4181</v>
      </c>
    </row>
    <row r="1668" spans="10:12" x14ac:dyDescent="0.25">
      <c r="J1668" t="s">
        <v>8219</v>
      </c>
      <c r="K1668" s="7">
        <v>2500</v>
      </c>
      <c r="L1668" s="7">
        <v>4022</v>
      </c>
    </row>
    <row r="1669" spans="10:12" x14ac:dyDescent="0.25">
      <c r="J1669" t="s">
        <v>8219</v>
      </c>
      <c r="K1669" s="7">
        <v>3400</v>
      </c>
      <c r="L1669" s="7">
        <v>4313</v>
      </c>
    </row>
    <row r="1670" spans="10:12" x14ac:dyDescent="0.25">
      <c r="J1670" t="s">
        <v>8219</v>
      </c>
      <c r="K1670" s="7">
        <v>8000</v>
      </c>
      <c r="L1670" s="7">
        <v>8211</v>
      </c>
    </row>
    <row r="1671" spans="10:12" x14ac:dyDescent="0.25">
      <c r="J1671" t="s">
        <v>8219</v>
      </c>
      <c r="K1671" s="7">
        <v>2000</v>
      </c>
      <c r="L1671" s="7">
        <v>2795</v>
      </c>
    </row>
    <row r="1672" spans="10:12" x14ac:dyDescent="0.25">
      <c r="J1672" t="s">
        <v>8219</v>
      </c>
      <c r="K1672" s="7">
        <v>1000</v>
      </c>
      <c r="L1672" s="7">
        <v>1026</v>
      </c>
    </row>
    <row r="1673" spans="10:12" x14ac:dyDescent="0.25">
      <c r="J1673" t="s">
        <v>8219</v>
      </c>
      <c r="K1673" s="7">
        <v>2000</v>
      </c>
      <c r="L1673" s="7">
        <v>2013.47</v>
      </c>
    </row>
    <row r="1674" spans="10:12" x14ac:dyDescent="0.25">
      <c r="J1674" t="s">
        <v>8219</v>
      </c>
      <c r="K1674" s="7">
        <v>1700</v>
      </c>
      <c r="L1674" s="7">
        <v>1920</v>
      </c>
    </row>
    <row r="1675" spans="10:12" x14ac:dyDescent="0.25">
      <c r="J1675" t="s">
        <v>8219</v>
      </c>
      <c r="K1675" s="7">
        <v>2100</v>
      </c>
      <c r="L1675" s="7">
        <v>2690</v>
      </c>
    </row>
    <row r="1676" spans="10:12" x14ac:dyDescent="0.25">
      <c r="J1676" t="s">
        <v>8219</v>
      </c>
      <c r="K1676" s="7">
        <v>5000</v>
      </c>
      <c r="L1676" s="7">
        <v>10085</v>
      </c>
    </row>
    <row r="1677" spans="10:12" x14ac:dyDescent="0.25">
      <c r="J1677" t="s">
        <v>8219</v>
      </c>
      <c r="K1677" s="7">
        <v>1000</v>
      </c>
      <c r="L1677" s="7">
        <v>1374.16</v>
      </c>
    </row>
    <row r="1678" spans="10:12" x14ac:dyDescent="0.25">
      <c r="J1678" t="s">
        <v>8219</v>
      </c>
      <c r="K1678" s="7">
        <v>3000</v>
      </c>
      <c r="L1678" s="7">
        <v>3460</v>
      </c>
    </row>
    <row r="1679" spans="10:12" x14ac:dyDescent="0.25">
      <c r="J1679" t="s">
        <v>8219</v>
      </c>
      <c r="K1679" s="7">
        <v>6000</v>
      </c>
      <c r="L1679" s="7">
        <v>6700</v>
      </c>
    </row>
    <row r="1680" spans="10:12" x14ac:dyDescent="0.25">
      <c r="J1680" t="s">
        <v>8219</v>
      </c>
      <c r="K1680" s="7">
        <v>1500</v>
      </c>
      <c r="L1680" s="7">
        <v>1776</v>
      </c>
    </row>
    <row r="1681" spans="10:12" x14ac:dyDescent="0.25">
      <c r="J1681" t="s">
        <v>8219</v>
      </c>
      <c r="K1681" s="7">
        <v>2000</v>
      </c>
      <c r="L1681" s="7">
        <v>3500</v>
      </c>
    </row>
    <row r="1682" spans="10:12" x14ac:dyDescent="0.25">
      <c r="J1682" t="s">
        <v>8219</v>
      </c>
      <c r="K1682" s="7">
        <v>1000</v>
      </c>
      <c r="L1682" s="7">
        <v>1175</v>
      </c>
    </row>
    <row r="1683" spans="10:12" x14ac:dyDescent="0.25">
      <c r="J1683" t="s">
        <v>8222</v>
      </c>
      <c r="K1683" s="7">
        <v>65000</v>
      </c>
      <c r="L1683" s="7">
        <v>65924.38</v>
      </c>
    </row>
    <row r="1684" spans="10:12" x14ac:dyDescent="0.25">
      <c r="J1684" t="s">
        <v>8222</v>
      </c>
      <c r="K1684" s="7">
        <v>6000</v>
      </c>
      <c r="L1684" s="7">
        <v>0</v>
      </c>
    </row>
    <row r="1685" spans="10:12" x14ac:dyDescent="0.25">
      <c r="J1685" t="s">
        <v>8222</v>
      </c>
      <c r="K1685" s="7">
        <v>3500</v>
      </c>
      <c r="L1685" s="7">
        <v>760</v>
      </c>
    </row>
    <row r="1686" spans="10:12" x14ac:dyDescent="0.25">
      <c r="J1686" t="s">
        <v>8222</v>
      </c>
      <c r="K1686" s="7">
        <v>8000</v>
      </c>
      <c r="L1686" s="7">
        <v>8730</v>
      </c>
    </row>
    <row r="1687" spans="10:12" x14ac:dyDescent="0.25">
      <c r="J1687" t="s">
        <v>8222</v>
      </c>
      <c r="K1687" s="7">
        <v>350</v>
      </c>
      <c r="L1687" s="7">
        <v>360</v>
      </c>
    </row>
    <row r="1688" spans="10:12" x14ac:dyDescent="0.25">
      <c r="J1688" t="s">
        <v>8222</v>
      </c>
      <c r="K1688" s="7">
        <v>5000</v>
      </c>
      <c r="L1688" s="7">
        <v>18</v>
      </c>
    </row>
    <row r="1689" spans="10:12" x14ac:dyDescent="0.25">
      <c r="J1689" t="s">
        <v>8222</v>
      </c>
      <c r="K1689" s="7">
        <v>10000</v>
      </c>
      <c r="L1689" s="7">
        <v>3125</v>
      </c>
    </row>
    <row r="1690" spans="10:12" x14ac:dyDescent="0.25">
      <c r="J1690" t="s">
        <v>8222</v>
      </c>
      <c r="K1690" s="7">
        <v>4000</v>
      </c>
      <c r="L1690" s="7">
        <v>1772</v>
      </c>
    </row>
    <row r="1691" spans="10:12" x14ac:dyDescent="0.25">
      <c r="J1691" t="s">
        <v>8222</v>
      </c>
      <c r="K1691" s="7">
        <v>2400</v>
      </c>
      <c r="L1691" s="7">
        <v>2400</v>
      </c>
    </row>
    <row r="1692" spans="10:12" x14ac:dyDescent="0.25">
      <c r="J1692" t="s">
        <v>8222</v>
      </c>
      <c r="K1692" s="7">
        <v>2500</v>
      </c>
      <c r="L1692" s="7">
        <v>635</v>
      </c>
    </row>
    <row r="1693" spans="10:12" x14ac:dyDescent="0.25">
      <c r="J1693" t="s">
        <v>8222</v>
      </c>
      <c r="K1693" s="7">
        <v>30000</v>
      </c>
      <c r="L1693" s="7">
        <v>10042</v>
      </c>
    </row>
    <row r="1694" spans="10:12" x14ac:dyDescent="0.25">
      <c r="J1694" t="s">
        <v>8222</v>
      </c>
      <c r="K1694" s="7">
        <v>5000</v>
      </c>
      <c r="L1694" s="7">
        <v>2390</v>
      </c>
    </row>
    <row r="1695" spans="10:12" x14ac:dyDescent="0.25">
      <c r="J1695" t="s">
        <v>8222</v>
      </c>
      <c r="K1695" s="7">
        <v>3000</v>
      </c>
      <c r="L1695" s="7">
        <v>280</v>
      </c>
    </row>
    <row r="1696" spans="10:12" x14ac:dyDescent="0.25">
      <c r="J1696" t="s">
        <v>8222</v>
      </c>
      <c r="K1696" s="7">
        <v>10000</v>
      </c>
      <c r="L1696" s="7">
        <v>5</v>
      </c>
    </row>
    <row r="1697" spans="10:12" x14ac:dyDescent="0.25">
      <c r="J1697" t="s">
        <v>8222</v>
      </c>
      <c r="K1697" s="7">
        <v>12000</v>
      </c>
      <c r="L1697" s="7">
        <v>1405</v>
      </c>
    </row>
    <row r="1698" spans="10:12" x14ac:dyDescent="0.25">
      <c r="J1698" t="s">
        <v>8222</v>
      </c>
      <c r="K1698" s="7">
        <v>300000</v>
      </c>
      <c r="L1698" s="7">
        <v>0</v>
      </c>
    </row>
    <row r="1699" spans="10:12" x14ac:dyDescent="0.25">
      <c r="J1699" t="s">
        <v>8222</v>
      </c>
      <c r="K1699" s="7">
        <v>12500</v>
      </c>
      <c r="L1699" s="7">
        <v>2526</v>
      </c>
    </row>
    <row r="1700" spans="10:12" x14ac:dyDescent="0.25">
      <c r="J1700" t="s">
        <v>8222</v>
      </c>
      <c r="K1700" s="7">
        <v>125000</v>
      </c>
      <c r="L1700" s="7">
        <v>0</v>
      </c>
    </row>
    <row r="1701" spans="10:12" x14ac:dyDescent="0.25">
      <c r="J1701" t="s">
        <v>8222</v>
      </c>
      <c r="K1701" s="7">
        <v>5105</v>
      </c>
      <c r="L1701" s="7">
        <v>216</v>
      </c>
    </row>
    <row r="1702" spans="10:12" x14ac:dyDescent="0.25">
      <c r="J1702" t="s">
        <v>8222</v>
      </c>
      <c r="K1702" s="7">
        <v>20000</v>
      </c>
      <c r="L1702" s="7">
        <v>5212</v>
      </c>
    </row>
    <row r="1703" spans="10:12" x14ac:dyDescent="0.25">
      <c r="J1703" t="s">
        <v>8221</v>
      </c>
      <c r="K1703" s="7">
        <v>5050</v>
      </c>
      <c r="L1703" s="7">
        <v>10</v>
      </c>
    </row>
    <row r="1704" spans="10:12" x14ac:dyDescent="0.25">
      <c r="J1704" t="s">
        <v>8221</v>
      </c>
      <c r="K1704" s="7">
        <v>16500</v>
      </c>
      <c r="L1704" s="7">
        <v>1</v>
      </c>
    </row>
    <row r="1705" spans="10:12" x14ac:dyDescent="0.25">
      <c r="J1705" t="s">
        <v>8221</v>
      </c>
      <c r="K1705" s="7">
        <v>5000</v>
      </c>
      <c r="L1705" s="7">
        <v>51</v>
      </c>
    </row>
    <row r="1706" spans="10:12" x14ac:dyDescent="0.25">
      <c r="J1706" t="s">
        <v>8221</v>
      </c>
      <c r="K1706" s="7">
        <v>2000</v>
      </c>
      <c r="L1706" s="7">
        <v>1302</v>
      </c>
    </row>
    <row r="1707" spans="10:12" x14ac:dyDescent="0.25">
      <c r="J1707" t="s">
        <v>8221</v>
      </c>
      <c r="K1707" s="7">
        <v>2000</v>
      </c>
      <c r="L1707" s="7">
        <v>0</v>
      </c>
    </row>
    <row r="1708" spans="10:12" x14ac:dyDescent="0.25">
      <c r="J1708" t="s">
        <v>8221</v>
      </c>
      <c r="K1708" s="7">
        <v>5500</v>
      </c>
      <c r="L1708" s="7">
        <v>0</v>
      </c>
    </row>
    <row r="1709" spans="10:12" x14ac:dyDescent="0.25">
      <c r="J1709" t="s">
        <v>8221</v>
      </c>
      <c r="K1709" s="7">
        <v>5000</v>
      </c>
      <c r="L1709" s="7">
        <v>487</v>
      </c>
    </row>
    <row r="1710" spans="10:12" x14ac:dyDescent="0.25">
      <c r="J1710" t="s">
        <v>8221</v>
      </c>
      <c r="K1710" s="7">
        <v>7000</v>
      </c>
      <c r="L1710" s="7">
        <v>0</v>
      </c>
    </row>
    <row r="1711" spans="10:12" x14ac:dyDescent="0.25">
      <c r="J1711" t="s">
        <v>8221</v>
      </c>
      <c r="K1711" s="7">
        <v>1750</v>
      </c>
      <c r="L1711" s="7">
        <v>85</v>
      </c>
    </row>
    <row r="1712" spans="10:12" x14ac:dyDescent="0.25">
      <c r="J1712" t="s">
        <v>8221</v>
      </c>
      <c r="K1712" s="7">
        <v>5000</v>
      </c>
      <c r="L1712" s="7">
        <v>34</v>
      </c>
    </row>
    <row r="1713" spans="10:12" x14ac:dyDescent="0.25">
      <c r="J1713" t="s">
        <v>8221</v>
      </c>
      <c r="K1713" s="7">
        <v>10000</v>
      </c>
      <c r="L1713" s="7">
        <v>1050</v>
      </c>
    </row>
    <row r="1714" spans="10:12" x14ac:dyDescent="0.25">
      <c r="J1714" t="s">
        <v>8221</v>
      </c>
      <c r="K1714" s="7">
        <v>5000</v>
      </c>
      <c r="L1714" s="7">
        <v>0</v>
      </c>
    </row>
    <row r="1715" spans="10:12" x14ac:dyDescent="0.25">
      <c r="J1715" t="s">
        <v>8221</v>
      </c>
      <c r="K1715" s="7">
        <v>3000</v>
      </c>
      <c r="L1715" s="7">
        <v>50</v>
      </c>
    </row>
    <row r="1716" spans="10:12" x14ac:dyDescent="0.25">
      <c r="J1716" t="s">
        <v>8221</v>
      </c>
      <c r="K1716" s="7">
        <v>25000</v>
      </c>
      <c r="L1716" s="7">
        <v>1967</v>
      </c>
    </row>
    <row r="1717" spans="10:12" x14ac:dyDescent="0.25">
      <c r="J1717" t="s">
        <v>8221</v>
      </c>
      <c r="K1717" s="7">
        <v>5000</v>
      </c>
      <c r="L1717" s="7">
        <v>11</v>
      </c>
    </row>
    <row r="1718" spans="10:12" x14ac:dyDescent="0.25">
      <c r="J1718" t="s">
        <v>8221</v>
      </c>
      <c r="K1718" s="7">
        <v>2000</v>
      </c>
      <c r="L1718" s="7">
        <v>150</v>
      </c>
    </row>
    <row r="1719" spans="10:12" x14ac:dyDescent="0.25">
      <c r="J1719" t="s">
        <v>8221</v>
      </c>
      <c r="K1719" s="7">
        <v>3265</v>
      </c>
      <c r="L1719" s="7">
        <v>1395</v>
      </c>
    </row>
    <row r="1720" spans="10:12" x14ac:dyDescent="0.25">
      <c r="J1720" t="s">
        <v>8221</v>
      </c>
      <c r="K1720" s="7">
        <v>35000</v>
      </c>
      <c r="L1720" s="7">
        <v>75</v>
      </c>
    </row>
    <row r="1721" spans="10:12" x14ac:dyDescent="0.25">
      <c r="J1721" t="s">
        <v>8221</v>
      </c>
      <c r="K1721" s="7">
        <v>4000</v>
      </c>
      <c r="L1721" s="7">
        <v>35</v>
      </c>
    </row>
    <row r="1722" spans="10:12" x14ac:dyDescent="0.25">
      <c r="J1722" t="s">
        <v>8221</v>
      </c>
      <c r="K1722" s="7">
        <v>4000</v>
      </c>
      <c r="L1722" s="7">
        <v>225</v>
      </c>
    </row>
    <row r="1723" spans="10:12" x14ac:dyDescent="0.25">
      <c r="J1723" t="s">
        <v>8221</v>
      </c>
      <c r="K1723" s="7">
        <v>5000</v>
      </c>
      <c r="L1723" s="7">
        <v>0</v>
      </c>
    </row>
    <row r="1724" spans="10:12" x14ac:dyDescent="0.25">
      <c r="J1724" t="s">
        <v>8221</v>
      </c>
      <c r="K1724" s="7">
        <v>2880</v>
      </c>
      <c r="L1724" s="7">
        <v>1</v>
      </c>
    </row>
    <row r="1725" spans="10:12" x14ac:dyDescent="0.25">
      <c r="J1725" t="s">
        <v>8221</v>
      </c>
      <c r="K1725" s="7">
        <v>10000</v>
      </c>
      <c r="L1725" s="7">
        <v>650</v>
      </c>
    </row>
    <row r="1726" spans="10:12" x14ac:dyDescent="0.25">
      <c r="J1726" t="s">
        <v>8221</v>
      </c>
      <c r="K1726" s="7">
        <v>6000</v>
      </c>
      <c r="L1726" s="7">
        <v>35</v>
      </c>
    </row>
    <row r="1727" spans="10:12" x14ac:dyDescent="0.25">
      <c r="J1727" t="s">
        <v>8221</v>
      </c>
      <c r="K1727" s="7">
        <v>5500</v>
      </c>
      <c r="L1727" s="7">
        <v>560</v>
      </c>
    </row>
    <row r="1728" spans="10:12" x14ac:dyDescent="0.25">
      <c r="J1728" t="s">
        <v>8221</v>
      </c>
      <c r="K1728" s="7">
        <v>6500</v>
      </c>
      <c r="L1728" s="7">
        <v>2196</v>
      </c>
    </row>
    <row r="1729" spans="10:12" x14ac:dyDescent="0.25">
      <c r="J1729" t="s">
        <v>8221</v>
      </c>
      <c r="K1729" s="7">
        <v>3000</v>
      </c>
      <c r="L1729" s="7">
        <v>1</v>
      </c>
    </row>
    <row r="1730" spans="10:12" x14ac:dyDescent="0.25">
      <c r="J1730" t="s">
        <v>8221</v>
      </c>
      <c r="K1730" s="7">
        <v>1250</v>
      </c>
      <c r="L1730" s="7">
        <v>855</v>
      </c>
    </row>
    <row r="1731" spans="10:12" x14ac:dyDescent="0.25">
      <c r="J1731" t="s">
        <v>8221</v>
      </c>
      <c r="K1731" s="7">
        <v>10000</v>
      </c>
      <c r="L1731" s="7">
        <v>0</v>
      </c>
    </row>
    <row r="1732" spans="10:12" x14ac:dyDescent="0.25">
      <c r="J1732" t="s">
        <v>8221</v>
      </c>
      <c r="K1732" s="7">
        <v>3000</v>
      </c>
      <c r="L1732" s="7">
        <v>0</v>
      </c>
    </row>
    <row r="1733" spans="10:12" x14ac:dyDescent="0.25">
      <c r="J1733" t="s">
        <v>8221</v>
      </c>
      <c r="K1733" s="7">
        <v>1000</v>
      </c>
      <c r="L1733" s="7">
        <v>0</v>
      </c>
    </row>
    <row r="1734" spans="10:12" x14ac:dyDescent="0.25">
      <c r="J1734" t="s">
        <v>8221</v>
      </c>
      <c r="K1734" s="7">
        <v>4000</v>
      </c>
      <c r="L1734" s="7">
        <v>0</v>
      </c>
    </row>
    <row r="1735" spans="10:12" x14ac:dyDescent="0.25">
      <c r="J1735" t="s">
        <v>8221</v>
      </c>
      <c r="K1735" s="7">
        <v>10000</v>
      </c>
      <c r="L1735" s="7">
        <v>0</v>
      </c>
    </row>
    <row r="1736" spans="10:12" x14ac:dyDescent="0.25">
      <c r="J1736" t="s">
        <v>8221</v>
      </c>
      <c r="K1736" s="7">
        <v>4500</v>
      </c>
      <c r="L1736" s="7">
        <v>1</v>
      </c>
    </row>
    <row r="1737" spans="10:12" x14ac:dyDescent="0.25">
      <c r="J1737" t="s">
        <v>8221</v>
      </c>
      <c r="K1737" s="7">
        <v>1000</v>
      </c>
      <c r="L1737" s="7">
        <v>110</v>
      </c>
    </row>
    <row r="1738" spans="10:12" x14ac:dyDescent="0.25">
      <c r="J1738" t="s">
        <v>8221</v>
      </c>
      <c r="K1738" s="7">
        <v>3000</v>
      </c>
      <c r="L1738" s="7">
        <v>22</v>
      </c>
    </row>
    <row r="1739" spans="10:12" x14ac:dyDescent="0.25">
      <c r="J1739" t="s">
        <v>8221</v>
      </c>
      <c r="K1739" s="7">
        <v>4000</v>
      </c>
      <c r="L1739" s="7">
        <v>850</v>
      </c>
    </row>
    <row r="1740" spans="10:12" x14ac:dyDescent="0.25">
      <c r="J1740" t="s">
        <v>8221</v>
      </c>
      <c r="K1740" s="7">
        <v>5000</v>
      </c>
      <c r="L1740" s="7">
        <v>20</v>
      </c>
    </row>
    <row r="1741" spans="10:12" x14ac:dyDescent="0.25">
      <c r="J1741" t="s">
        <v>8221</v>
      </c>
      <c r="K1741" s="7">
        <v>1000</v>
      </c>
      <c r="L1741" s="7">
        <v>1</v>
      </c>
    </row>
    <row r="1742" spans="10:12" x14ac:dyDescent="0.25">
      <c r="J1742" t="s">
        <v>8221</v>
      </c>
      <c r="K1742" s="7">
        <v>3000</v>
      </c>
      <c r="L1742" s="7">
        <v>0</v>
      </c>
    </row>
    <row r="1743" spans="10:12" x14ac:dyDescent="0.25">
      <c r="J1743" t="s">
        <v>8219</v>
      </c>
      <c r="K1743" s="7">
        <v>1200</v>
      </c>
      <c r="L1743" s="7">
        <v>1330</v>
      </c>
    </row>
    <row r="1744" spans="10:12" x14ac:dyDescent="0.25">
      <c r="J1744" t="s">
        <v>8219</v>
      </c>
      <c r="K1744" s="7">
        <v>2000</v>
      </c>
      <c r="L1744" s="7">
        <v>2175</v>
      </c>
    </row>
    <row r="1745" spans="10:12" x14ac:dyDescent="0.25">
      <c r="J1745" t="s">
        <v>8219</v>
      </c>
      <c r="K1745" s="7">
        <v>6000</v>
      </c>
      <c r="L1745" s="7">
        <v>6025</v>
      </c>
    </row>
    <row r="1746" spans="10:12" x14ac:dyDescent="0.25">
      <c r="J1746" t="s">
        <v>8219</v>
      </c>
      <c r="K1746" s="7">
        <v>5500</v>
      </c>
      <c r="L1746" s="7">
        <v>6515</v>
      </c>
    </row>
    <row r="1747" spans="10:12" x14ac:dyDescent="0.25">
      <c r="J1747" t="s">
        <v>8219</v>
      </c>
      <c r="K1747" s="7">
        <v>7000</v>
      </c>
      <c r="L1747" s="7">
        <v>7981</v>
      </c>
    </row>
    <row r="1748" spans="10:12" x14ac:dyDescent="0.25">
      <c r="J1748" t="s">
        <v>8219</v>
      </c>
      <c r="K1748" s="7">
        <v>15000</v>
      </c>
      <c r="L1748" s="7">
        <v>22215</v>
      </c>
    </row>
    <row r="1749" spans="10:12" x14ac:dyDescent="0.25">
      <c r="J1749" t="s">
        <v>8219</v>
      </c>
      <c r="K1749" s="7">
        <v>9000</v>
      </c>
      <c r="L1749" s="7">
        <v>9446</v>
      </c>
    </row>
    <row r="1750" spans="10:12" x14ac:dyDescent="0.25">
      <c r="J1750" t="s">
        <v>8219</v>
      </c>
      <c r="K1750" s="7">
        <v>50000</v>
      </c>
      <c r="L1750" s="7">
        <v>64974</v>
      </c>
    </row>
    <row r="1751" spans="10:12" x14ac:dyDescent="0.25">
      <c r="J1751" t="s">
        <v>8219</v>
      </c>
      <c r="K1751" s="7">
        <v>10050</v>
      </c>
      <c r="L1751" s="7">
        <v>12410.5</v>
      </c>
    </row>
    <row r="1752" spans="10:12" x14ac:dyDescent="0.25">
      <c r="J1752" t="s">
        <v>8219</v>
      </c>
      <c r="K1752" s="7">
        <v>5000</v>
      </c>
      <c r="L1752" s="7">
        <v>10081</v>
      </c>
    </row>
    <row r="1753" spans="10:12" x14ac:dyDescent="0.25">
      <c r="J1753" t="s">
        <v>8219</v>
      </c>
      <c r="K1753" s="7">
        <v>10000</v>
      </c>
      <c r="L1753" s="7">
        <v>10290</v>
      </c>
    </row>
    <row r="1754" spans="10:12" x14ac:dyDescent="0.25">
      <c r="J1754" t="s">
        <v>8219</v>
      </c>
      <c r="K1754" s="7">
        <v>1200</v>
      </c>
      <c r="L1754" s="7">
        <v>3122</v>
      </c>
    </row>
    <row r="1755" spans="10:12" x14ac:dyDescent="0.25">
      <c r="J1755" t="s">
        <v>8219</v>
      </c>
      <c r="K1755" s="7">
        <v>15000</v>
      </c>
      <c r="L1755" s="7">
        <v>16200</v>
      </c>
    </row>
    <row r="1756" spans="10:12" x14ac:dyDescent="0.25">
      <c r="J1756" t="s">
        <v>8219</v>
      </c>
      <c r="K1756" s="7">
        <v>8500</v>
      </c>
      <c r="L1756" s="7">
        <v>9395</v>
      </c>
    </row>
    <row r="1757" spans="10:12" x14ac:dyDescent="0.25">
      <c r="J1757" t="s">
        <v>8219</v>
      </c>
      <c r="K1757" s="7">
        <v>25</v>
      </c>
      <c r="L1757" s="7">
        <v>30</v>
      </c>
    </row>
    <row r="1758" spans="10:12" x14ac:dyDescent="0.25">
      <c r="J1758" t="s">
        <v>8219</v>
      </c>
      <c r="K1758" s="7">
        <v>5500</v>
      </c>
      <c r="L1758" s="7">
        <v>5655.6</v>
      </c>
    </row>
    <row r="1759" spans="10:12" x14ac:dyDescent="0.25">
      <c r="J1759" t="s">
        <v>8219</v>
      </c>
      <c r="K1759" s="7">
        <v>5000</v>
      </c>
      <c r="L1759" s="7">
        <v>5800</v>
      </c>
    </row>
    <row r="1760" spans="10:12" x14ac:dyDescent="0.25">
      <c r="J1760" t="s">
        <v>8219</v>
      </c>
      <c r="K1760" s="7">
        <v>1000</v>
      </c>
      <c r="L1760" s="7">
        <v>1147</v>
      </c>
    </row>
    <row r="1761" spans="10:12" x14ac:dyDescent="0.25">
      <c r="J1761" t="s">
        <v>8219</v>
      </c>
      <c r="K1761" s="7">
        <v>5000</v>
      </c>
      <c r="L1761" s="7">
        <v>5330</v>
      </c>
    </row>
    <row r="1762" spans="10:12" x14ac:dyDescent="0.25">
      <c r="J1762" t="s">
        <v>8219</v>
      </c>
      <c r="K1762" s="7">
        <v>5000</v>
      </c>
      <c r="L1762" s="7">
        <v>8272</v>
      </c>
    </row>
    <row r="1763" spans="10:12" x14ac:dyDescent="0.25">
      <c r="J1763" t="s">
        <v>8219</v>
      </c>
      <c r="K1763" s="7">
        <v>100</v>
      </c>
      <c r="L1763" s="7">
        <v>155</v>
      </c>
    </row>
    <row r="1764" spans="10:12" x14ac:dyDescent="0.25">
      <c r="J1764" t="s">
        <v>8219</v>
      </c>
      <c r="K1764" s="7">
        <v>100</v>
      </c>
      <c r="L1764" s="7">
        <v>885</v>
      </c>
    </row>
    <row r="1765" spans="10:12" x14ac:dyDescent="0.25">
      <c r="J1765" t="s">
        <v>8219</v>
      </c>
      <c r="K1765" s="7">
        <v>12000</v>
      </c>
      <c r="L1765" s="7">
        <v>12229</v>
      </c>
    </row>
    <row r="1766" spans="10:12" x14ac:dyDescent="0.25">
      <c r="J1766" t="s">
        <v>8221</v>
      </c>
      <c r="K1766" s="7">
        <v>11000</v>
      </c>
      <c r="L1766" s="7">
        <v>2156</v>
      </c>
    </row>
    <row r="1767" spans="10:12" x14ac:dyDescent="0.25">
      <c r="J1767" t="s">
        <v>8221</v>
      </c>
      <c r="K1767" s="7">
        <v>12500</v>
      </c>
      <c r="L1767" s="7">
        <v>7433.48</v>
      </c>
    </row>
    <row r="1768" spans="10:12" x14ac:dyDescent="0.25">
      <c r="J1768" t="s">
        <v>8221</v>
      </c>
      <c r="K1768" s="7">
        <v>1500</v>
      </c>
      <c r="L1768" s="7">
        <v>0</v>
      </c>
    </row>
    <row r="1769" spans="10:12" x14ac:dyDescent="0.25">
      <c r="J1769" t="s">
        <v>8221</v>
      </c>
      <c r="K1769" s="7">
        <v>5000</v>
      </c>
      <c r="L1769" s="7">
        <v>2286</v>
      </c>
    </row>
    <row r="1770" spans="10:12" x14ac:dyDescent="0.25">
      <c r="J1770" t="s">
        <v>8221</v>
      </c>
      <c r="K1770" s="7">
        <v>5000</v>
      </c>
      <c r="L1770" s="7">
        <v>187</v>
      </c>
    </row>
    <row r="1771" spans="10:12" x14ac:dyDescent="0.25">
      <c r="J1771" t="s">
        <v>8221</v>
      </c>
      <c r="K1771" s="7">
        <v>40000</v>
      </c>
      <c r="L1771" s="7">
        <v>1081</v>
      </c>
    </row>
    <row r="1772" spans="10:12" x14ac:dyDescent="0.25">
      <c r="J1772" t="s">
        <v>8221</v>
      </c>
      <c r="K1772" s="7">
        <v>24500</v>
      </c>
      <c r="L1772" s="7">
        <v>13846</v>
      </c>
    </row>
    <row r="1773" spans="10:12" x14ac:dyDescent="0.25">
      <c r="J1773" t="s">
        <v>8221</v>
      </c>
      <c r="K1773" s="7">
        <v>4200</v>
      </c>
      <c r="L1773" s="7">
        <v>895</v>
      </c>
    </row>
    <row r="1774" spans="10:12" x14ac:dyDescent="0.25">
      <c r="J1774" t="s">
        <v>8221</v>
      </c>
      <c r="K1774" s="7">
        <v>5500</v>
      </c>
      <c r="L1774" s="7">
        <v>858</v>
      </c>
    </row>
    <row r="1775" spans="10:12" x14ac:dyDescent="0.25">
      <c r="J1775" t="s">
        <v>8221</v>
      </c>
      <c r="K1775" s="7">
        <v>30000</v>
      </c>
      <c r="L1775" s="7">
        <v>1877</v>
      </c>
    </row>
    <row r="1776" spans="10:12" x14ac:dyDescent="0.25">
      <c r="J1776" t="s">
        <v>8221</v>
      </c>
      <c r="K1776" s="7">
        <v>2500</v>
      </c>
      <c r="L1776" s="7">
        <v>1148</v>
      </c>
    </row>
    <row r="1777" spans="10:12" x14ac:dyDescent="0.25">
      <c r="J1777" t="s">
        <v>8221</v>
      </c>
      <c r="K1777" s="7">
        <v>32500</v>
      </c>
      <c r="L1777" s="7">
        <v>21158</v>
      </c>
    </row>
    <row r="1778" spans="10:12" x14ac:dyDescent="0.25">
      <c r="J1778" t="s">
        <v>8221</v>
      </c>
      <c r="K1778" s="7">
        <v>5000</v>
      </c>
      <c r="L1778" s="7">
        <v>335</v>
      </c>
    </row>
    <row r="1779" spans="10:12" x14ac:dyDescent="0.25">
      <c r="J1779" t="s">
        <v>8221</v>
      </c>
      <c r="K1779" s="7">
        <v>4800</v>
      </c>
      <c r="L1779" s="7">
        <v>651</v>
      </c>
    </row>
    <row r="1780" spans="10:12" x14ac:dyDescent="0.25">
      <c r="J1780" t="s">
        <v>8221</v>
      </c>
      <c r="K1780" s="7">
        <v>50000</v>
      </c>
      <c r="L1780" s="7">
        <v>995</v>
      </c>
    </row>
    <row r="1781" spans="10:12" x14ac:dyDescent="0.25">
      <c r="J1781" t="s">
        <v>8221</v>
      </c>
      <c r="K1781" s="7">
        <v>11000</v>
      </c>
      <c r="L1781" s="7">
        <v>3986</v>
      </c>
    </row>
    <row r="1782" spans="10:12" x14ac:dyDescent="0.25">
      <c r="J1782" t="s">
        <v>8221</v>
      </c>
      <c r="K1782" s="7">
        <v>30000</v>
      </c>
      <c r="L1782" s="7">
        <v>11923</v>
      </c>
    </row>
    <row r="1783" spans="10:12" x14ac:dyDescent="0.25">
      <c r="J1783" t="s">
        <v>8221</v>
      </c>
      <c r="K1783" s="7">
        <v>5500</v>
      </c>
      <c r="L1783" s="7">
        <v>1417</v>
      </c>
    </row>
    <row r="1784" spans="10:12" x14ac:dyDescent="0.25">
      <c r="J1784" t="s">
        <v>8221</v>
      </c>
      <c r="K1784" s="7">
        <v>35000</v>
      </c>
      <c r="L1784" s="7">
        <v>5422</v>
      </c>
    </row>
    <row r="1785" spans="10:12" x14ac:dyDescent="0.25">
      <c r="J1785" t="s">
        <v>8221</v>
      </c>
      <c r="K1785" s="7">
        <v>40000</v>
      </c>
      <c r="L1785" s="7">
        <v>9477</v>
      </c>
    </row>
    <row r="1786" spans="10:12" x14ac:dyDescent="0.25">
      <c r="J1786" t="s">
        <v>8221</v>
      </c>
      <c r="K1786" s="7">
        <v>5000</v>
      </c>
      <c r="L1786" s="7">
        <v>1988</v>
      </c>
    </row>
    <row r="1787" spans="10:12" x14ac:dyDescent="0.25">
      <c r="J1787" t="s">
        <v>8221</v>
      </c>
      <c r="K1787" s="7">
        <v>24000</v>
      </c>
      <c r="L1787" s="7">
        <v>4853</v>
      </c>
    </row>
    <row r="1788" spans="10:12" x14ac:dyDescent="0.25">
      <c r="J1788" t="s">
        <v>8221</v>
      </c>
      <c r="K1788" s="7">
        <v>1900</v>
      </c>
      <c r="L1788" s="7">
        <v>905</v>
      </c>
    </row>
    <row r="1789" spans="10:12" x14ac:dyDescent="0.25">
      <c r="J1789" t="s">
        <v>8221</v>
      </c>
      <c r="K1789" s="7">
        <v>10000</v>
      </c>
      <c r="L1789" s="7">
        <v>1533</v>
      </c>
    </row>
    <row r="1790" spans="10:12" x14ac:dyDescent="0.25">
      <c r="J1790" t="s">
        <v>8221</v>
      </c>
      <c r="K1790" s="7">
        <v>5500</v>
      </c>
      <c r="L1790" s="7">
        <v>76</v>
      </c>
    </row>
    <row r="1791" spans="10:12" x14ac:dyDescent="0.25">
      <c r="J1791" t="s">
        <v>8221</v>
      </c>
      <c r="K1791" s="7">
        <v>8000</v>
      </c>
      <c r="L1791" s="7">
        <v>40</v>
      </c>
    </row>
    <row r="1792" spans="10:12" x14ac:dyDescent="0.25">
      <c r="J1792" t="s">
        <v>8221</v>
      </c>
      <c r="K1792" s="7">
        <v>33000</v>
      </c>
      <c r="L1792" s="7">
        <v>1636</v>
      </c>
    </row>
    <row r="1793" spans="10:12" x14ac:dyDescent="0.25">
      <c r="J1793" t="s">
        <v>8221</v>
      </c>
      <c r="K1793" s="7">
        <v>3000</v>
      </c>
      <c r="L1793" s="7">
        <v>107</v>
      </c>
    </row>
    <row r="1794" spans="10:12" x14ac:dyDescent="0.25">
      <c r="J1794" t="s">
        <v>8221</v>
      </c>
      <c r="K1794" s="7">
        <v>25000</v>
      </c>
      <c r="L1794" s="7">
        <v>15281</v>
      </c>
    </row>
    <row r="1795" spans="10:12" x14ac:dyDescent="0.25">
      <c r="J1795" t="s">
        <v>8221</v>
      </c>
      <c r="K1795" s="7">
        <v>3000</v>
      </c>
      <c r="L1795" s="7">
        <v>40</v>
      </c>
    </row>
    <row r="1796" spans="10:12" x14ac:dyDescent="0.25">
      <c r="J1796" t="s">
        <v>8221</v>
      </c>
      <c r="K1796" s="7">
        <v>9000</v>
      </c>
      <c r="L1796" s="7">
        <v>997</v>
      </c>
    </row>
    <row r="1797" spans="10:12" x14ac:dyDescent="0.25">
      <c r="J1797" t="s">
        <v>8221</v>
      </c>
      <c r="K1797" s="7">
        <v>28000</v>
      </c>
      <c r="L1797" s="7">
        <v>10846</v>
      </c>
    </row>
    <row r="1798" spans="10:12" x14ac:dyDescent="0.25">
      <c r="J1798" t="s">
        <v>8221</v>
      </c>
      <c r="K1798" s="7">
        <v>19000</v>
      </c>
      <c r="L1798" s="7">
        <v>4190</v>
      </c>
    </row>
    <row r="1799" spans="10:12" x14ac:dyDescent="0.25">
      <c r="J1799" t="s">
        <v>8221</v>
      </c>
      <c r="K1799" s="7">
        <v>10000</v>
      </c>
      <c r="L1799" s="7">
        <v>6755</v>
      </c>
    </row>
    <row r="1800" spans="10:12" x14ac:dyDescent="0.25">
      <c r="J1800" t="s">
        <v>8221</v>
      </c>
      <c r="K1800" s="7">
        <v>16000</v>
      </c>
      <c r="L1800" s="7">
        <v>2182</v>
      </c>
    </row>
    <row r="1801" spans="10:12" x14ac:dyDescent="0.25">
      <c r="J1801" t="s">
        <v>8221</v>
      </c>
      <c r="K1801" s="7">
        <v>4000</v>
      </c>
      <c r="L1801" s="7">
        <v>69.83</v>
      </c>
    </row>
    <row r="1802" spans="10:12" x14ac:dyDescent="0.25">
      <c r="J1802" t="s">
        <v>8221</v>
      </c>
      <c r="K1802" s="7">
        <v>46260</v>
      </c>
      <c r="L1802" s="7">
        <v>9460</v>
      </c>
    </row>
    <row r="1803" spans="10:12" x14ac:dyDescent="0.25">
      <c r="J1803" t="s">
        <v>8221</v>
      </c>
      <c r="K1803" s="7">
        <v>17000</v>
      </c>
      <c r="L1803" s="7">
        <v>2355</v>
      </c>
    </row>
    <row r="1804" spans="10:12" x14ac:dyDescent="0.25">
      <c r="J1804" t="s">
        <v>8221</v>
      </c>
      <c r="K1804" s="7">
        <v>3500</v>
      </c>
      <c r="L1804" s="7">
        <v>1697</v>
      </c>
    </row>
    <row r="1805" spans="10:12" x14ac:dyDescent="0.25">
      <c r="J1805" t="s">
        <v>8221</v>
      </c>
      <c r="K1805" s="7">
        <v>17500</v>
      </c>
      <c r="L1805" s="7">
        <v>5390</v>
      </c>
    </row>
    <row r="1806" spans="10:12" x14ac:dyDescent="0.25">
      <c r="J1806" t="s">
        <v>8221</v>
      </c>
      <c r="K1806" s="7">
        <v>15500</v>
      </c>
      <c r="L1806" s="7">
        <v>5452</v>
      </c>
    </row>
    <row r="1807" spans="10:12" x14ac:dyDescent="0.25">
      <c r="J1807" t="s">
        <v>8221</v>
      </c>
      <c r="K1807" s="7">
        <v>22500</v>
      </c>
      <c r="L1807" s="7">
        <v>8191</v>
      </c>
    </row>
    <row r="1808" spans="10:12" x14ac:dyDescent="0.25">
      <c r="J1808" t="s">
        <v>8221</v>
      </c>
      <c r="K1808" s="7">
        <v>20000</v>
      </c>
      <c r="L1808" s="7">
        <v>591</v>
      </c>
    </row>
    <row r="1809" spans="10:12" x14ac:dyDescent="0.25">
      <c r="J1809" t="s">
        <v>8221</v>
      </c>
      <c r="K1809" s="7">
        <v>5000</v>
      </c>
      <c r="L1809" s="7">
        <v>553</v>
      </c>
    </row>
    <row r="1810" spans="10:12" x14ac:dyDescent="0.25">
      <c r="J1810" t="s">
        <v>8221</v>
      </c>
      <c r="K1810" s="7">
        <v>28000</v>
      </c>
      <c r="L1810" s="7">
        <v>11594</v>
      </c>
    </row>
    <row r="1811" spans="10:12" x14ac:dyDescent="0.25">
      <c r="J1811" t="s">
        <v>8221</v>
      </c>
      <c r="K1811" s="7">
        <v>3500</v>
      </c>
      <c r="L1811" s="7">
        <v>380</v>
      </c>
    </row>
    <row r="1812" spans="10:12" x14ac:dyDescent="0.25">
      <c r="J1812" t="s">
        <v>8221</v>
      </c>
      <c r="K1812" s="7">
        <v>450</v>
      </c>
      <c r="L1812" s="7">
        <v>15</v>
      </c>
    </row>
    <row r="1813" spans="10:12" x14ac:dyDescent="0.25">
      <c r="J1813" t="s">
        <v>8221</v>
      </c>
      <c r="K1813" s="7">
        <v>54000</v>
      </c>
      <c r="L1813" s="7">
        <v>40</v>
      </c>
    </row>
    <row r="1814" spans="10:12" x14ac:dyDescent="0.25">
      <c r="J1814" t="s">
        <v>8221</v>
      </c>
      <c r="K1814" s="7">
        <v>6500</v>
      </c>
      <c r="L1814" s="7">
        <v>865</v>
      </c>
    </row>
    <row r="1815" spans="10:12" x14ac:dyDescent="0.25">
      <c r="J1815" t="s">
        <v>8221</v>
      </c>
      <c r="K1815" s="7">
        <v>8750</v>
      </c>
      <c r="L1815" s="7">
        <v>0</v>
      </c>
    </row>
    <row r="1816" spans="10:12" x14ac:dyDescent="0.25">
      <c r="J1816" t="s">
        <v>8221</v>
      </c>
      <c r="K1816" s="7">
        <v>12000</v>
      </c>
      <c r="L1816" s="7">
        <v>5902</v>
      </c>
    </row>
    <row r="1817" spans="10:12" x14ac:dyDescent="0.25">
      <c r="J1817" t="s">
        <v>8221</v>
      </c>
      <c r="K1817" s="7">
        <v>3000</v>
      </c>
      <c r="L1817" s="7">
        <v>0</v>
      </c>
    </row>
    <row r="1818" spans="10:12" x14ac:dyDescent="0.25">
      <c r="J1818" t="s">
        <v>8221</v>
      </c>
      <c r="K1818" s="7">
        <v>25000</v>
      </c>
      <c r="L1818" s="7">
        <v>509</v>
      </c>
    </row>
    <row r="1819" spans="10:12" x14ac:dyDescent="0.25">
      <c r="J1819" t="s">
        <v>8221</v>
      </c>
      <c r="K1819" s="7">
        <v>18000</v>
      </c>
      <c r="L1819" s="7">
        <v>9419</v>
      </c>
    </row>
    <row r="1820" spans="10:12" x14ac:dyDescent="0.25">
      <c r="J1820" t="s">
        <v>8221</v>
      </c>
      <c r="K1820" s="7">
        <v>15000</v>
      </c>
      <c r="L1820" s="7">
        <v>0</v>
      </c>
    </row>
    <row r="1821" spans="10:12" x14ac:dyDescent="0.25">
      <c r="J1821" t="s">
        <v>8221</v>
      </c>
      <c r="K1821" s="7">
        <v>1200</v>
      </c>
      <c r="L1821" s="7">
        <v>25</v>
      </c>
    </row>
    <row r="1822" spans="10:12" x14ac:dyDescent="0.25">
      <c r="J1822" t="s">
        <v>8221</v>
      </c>
      <c r="K1822" s="7">
        <v>26000</v>
      </c>
      <c r="L1822" s="7">
        <v>1707</v>
      </c>
    </row>
    <row r="1823" spans="10:12" x14ac:dyDescent="0.25">
      <c r="J1823" t="s">
        <v>8219</v>
      </c>
      <c r="K1823" s="7">
        <v>2500</v>
      </c>
      <c r="L1823" s="7">
        <v>3372.25</v>
      </c>
    </row>
    <row r="1824" spans="10:12" x14ac:dyDescent="0.25">
      <c r="J1824" t="s">
        <v>8219</v>
      </c>
      <c r="K1824" s="7">
        <v>300</v>
      </c>
      <c r="L1824" s="7">
        <v>300</v>
      </c>
    </row>
    <row r="1825" spans="10:12" x14ac:dyDescent="0.25">
      <c r="J1825" t="s">
        <v>8219</v>
      </c>
      <c r="K1825" s="7">
        <v>700</v>
      </c>
      <c r="L1825" s="7">
        <v>811</v>
      </c>
    </row>
    <row r="1826" spans="10:12" x14ac:dyDescent="0.25">
      <c r="J1826" t="s">
        <v>8219</v>
      </c>
      <c r="K1826" s="7">
        <v>3000</v>
      </c>
      <c r="L1826" s="7">
        <v>3002</v>
      </c>
    </row>
    <row r="1827" spans="10:12" x14ac:dyDescent="0.25">
      <c r="J1827" t="s">
        <v>8219</v>
      </c>
      <c r="K1827" s="7">
        <v>2000</v>
      </c>
      <c r="L1827" s="7">
        <v>2101</v>
      </c>
    </row>
    <row r="1828" spans="10:12" x14ac:dyDescent="0.25">
      <c r="J1828" t="s">
        <v>8219</v>
      </c>
      <c r="K1828" s="7">
        <v>2000</v>
      </c>
      <c r="L1828" s="7">
        <v>2020</v>
      </c>
    </row>
    <row r="1829" spans="10:12" x14ac:dyDescent="0.25">
      <c r="J1829" t="s">
        <v>8219</v>
      </c>
      <c r="K1829" s="7">
        <v>8000</v>
      </c>
      <c r="L1829" s="7">
        <v>8053</v>
      </c>
    </row>
    <row r="1830" spans="10:12" x14ac:dyDescent="0.25">
      <c r="J1830" t="s">
        <v>8219</v>
      </c>
      <c r="K1830" s="7">
        <v>20000</v>
      </c>
      <c r="L1830" s="7">
        <v>20032</v>
      </c>
    </row>
    <row r="1831" spans="10:12" x14ac:dyDescent="0.25">
      <c r="J1831" t="s">
        <v>8219</v>
      </c>
      <c r="K1831" s="7">
        <v>1500</v>
      </c>
      <c r="L1831" s="7">
        <v>2500.25</v>
      </c>
    </row>
    <row r="1832" spans="10:12" x14ac:dyDescent="0.25">
      <c r="J1832" t="s">
        <v>8219</v>
      </c>
      <c r="K1832" s="7">
        <v>15000</v>
      </c>
      <c r="L1832" s="7">
        <v>15230</v>
      </c>
    </row>
    <row r="1833" spans="10:12" x14ac:dyDescent="0.25">
      <c r="J1833" t="s">
        <v>8219</v>
      </c>
      <c r="K1833" s="7">
        <v>1000</v>
      </c>
      <c r="L1833" s="7">
        <v>1030</v>
      </c>
    </row>
    <row r="1834" spans="10:12" x14ac:dyDescent="0.25">
      <c r="J1834" t="s">
        <v>8219</v>
      </c>
      <c r="K1834" s="7">
        <v>350</v>
      </c>
      <c r="L1834" s="7">
        <v>500</v>
      </c>
    </row>
    <row r="1835" spans="10:12" x14ac:dyDescent="0.25">
      <c r="J1835" t="s">
        <v>8219</v>
      </c>
      <c r="K1835" s="7">
        <v>400</v>
      </c>
      <c r="L1835" s="7">
        <v>1050</v>
      </c>
    </row>
    <row r="1836" spans="10:12" x14ac:dyDescent="0.25">
      <c r="J1836" t="s">
        <v>8219</v>
      </c>
      <c r="K1836" s="7">
        <v>10000</v>
      </c>
      <c r="L1836" s="7">
        <v>11805</v>
      </c>
    </row>
    <row r="1837" spans="10:12" x14ac:dyDescent="0.25">
      <c r="J1837" t="s">
        <v>8219</v>
      </c>
      <c r="K1837" s="7">
        <v>500</v>
      </c>
      <c r="L1837" s="7">
        <v>520</v>
      </c>
    </row>
    <row r="1838" spans="10:12" x14ac:dyDescent="0.25">
      <c r="J1838" t="s">
        <v>8219</v>
      </c>
      <c r="K1838" s="7">
        <v>5000</v>
      </c>
      <c r="L1838" s="7">
        <v>10017</v>
      </c>
    </row>
    <row r="1839" spans="10:12" x14ac:dyDescent="0.25">
      <c r="J1839" t="s">
        <v>8219</v>
      </c>
      <c r="K1839" s="7">
        <v>600</v>
      </c>
      <c r="L1839" s="7">
        <v>1841</v>
      </c>
    </row>
    <row r="1840" spans="10:12" x14ac:dyDescent="0.25">
      <c r="J1840" t="s">
        <v>8219</v>
      </c>
      <c r="K1840" s="7">
        <v>1000</v>
      </c>
      <c r="L1840" s="7">
        <v>1001.49</v>
      </c>
    </row>
    <row r="1841" spans="10:12" x14ac:dyDescent="0.25">
      <c r="J1841" t="s">
        <v>8219</v>
      </c>
      <c r="K1841" s="7">
        <v>1000</v>
      </c>
      <c r="L1841" s="7">
        <v>2053</v>
      </c>
    </row>
    <row r="1842" spans="10:12" x14ac:dyDescent="0.25">
      <c r="J1842" t="s">
        <v>8219</v>
      </c>
      <c r="K1842" s="7">
        <v>900</v>
      </c>
      <c r="L1842" s="7">
        <v>980</v>
      </c>
    </row>
    <row r="1843" spans="10:12" x14ac:dyDescent="0.25">
      <c r="J1843" t="s">
        <v>8219</v>
      </c>
      <c r="K1843" s="7">
        <v>2000</v>
      </c>
      <c r="L1843" s="7">
        <v>2035</v>
      </c>
    </row>
    <row r="1844" spans="10:12" x14ac:dyDescent="0.25">
      <c r="J1844" t="s">
        <v>8219</v>
      </c>
      <c r="K1844" s="7">
        <v>2000</v>
      </c>
      <c r="L1844" s="7">
        <v>2505</v>
      </c>
    </row>
    <row r="1845" spans="10:12" x14ac:dyDescent="0.25">
      <c r="J1845" t="s">
        <v>8219</v>
      </c>
      <c r="K1845" s="7">
        <v>10000</v>
      </c>
      <c r="L1845" s="7">
        <v>12400.61</v>
      </c>
    </row>
    <row r="1846" spans="10:12" x14ac:dyDescent="0.25">
      <c r="J1846" t="s">
        <v>8219</v>
      </c>
      <c r="K1846" s="7">
        <v>1500</v>
      </c>
      <c r="L1846" s="7">
        <v>1521</v>
      </c>
    </row>
    <row r="1847" spans="10:12" x14ac:dyDescent="0.25">
      <c r="J1847" t="s">
        <v>8219</v>
      </c>
      <c r="K1847" s="7">
        <v>1000</v>
      </c>
      <c r="L1847" s="7">
        <v>1000</v>
      </c>
    </row>
    <row r="1848" spans="10:12" x14ac:dyDescent="0.25">
      <c r="J1848" t="s">
        <v>8219</v>
      </c>
      <c r="K1848" s="7">
        <v>15000</v>
      </c>
      <c r="L1848" s="7">
        <v>20689</v>
      </c>
    </row>
    <row r="1849" spans="10:12" x14ac:dyDescent="0.25">
      <c r="J1849" t="s">
        <v>8219</v>
      </c>
      <c r="K1849" s="7">
        <v>2500</v>
      </c>
      <c r="L1849" s="7">
        <v>3022</v>
      </c>
    </row>
    <row r="1850" spans="10:12" x14ac:dyDescent="0.25">
      <c r="J1850" t="s">
        <v>8219</v>
      </c>
      <c r="K1850" s="7">
        <v>3000</v>
      </c>
      <c r="L1850" s="7">
        <v>3221</v>
      </c>
    </row>
    <row r="1851" spans="10:12" x14ac:dyDescent="0.25">
      <c r="J1851" t="s">
        <v>8219</v>
      </c>
      <c r="K1851" s="7">
        <v>300</v>
      </c>
      <c r="L1851" s="7">
        <v>301</v>
      </c>
    </row>
    <row r="1852" spans="10:12" x14ac:dyDescent="0.25">
      <c r="J1852" t="s">
        <v>8219</v>
      </c>
      <c r="K1852" s="7">
        <v>9000</v>
      </c>
      <c r="L1852" s="7">
        <v>9137</v>
      </c>
    </row>
    <row r="1853" spans="10:12" x14ac:dyDescent="0.25">
      <c r="J1853" t="s">
        <v>8219</v>
      </c>
      <c r="K1853" s="7">
        <v>1300</v>
      </c>
      <c r="L1853" s="7">
        <v>1301</v>
      </c>
    </row>
    <row r="1854" spans="10:12" x14ac:dyDescent="0.25">
      <c r="J1854" t="s">
        <v>8219</v>
      </c>
      <c r="K1854" s="7">
        <v>15000</v>
      </c>
      <c r="L1854" s="7">
        <v>17545</v>
      </c>
    </row>
    <row r="1855" spans="10:12" x14ac:dyDescent="0.25">
      <c r="J1855" t="s">
        <v>8219</v>
      </c>
      <c r="K1855" s="7">
        <v>800</v>
      </c>
      <c r="L1855" s="7">
        <v>815</v>
      </c>
    </row>
    <row r="1856" spans="10:12" x14ac:dyDescent="0.25">
      <c r="J1856" t="s">
        <v>8219</v>
      </c>
      <c r="K1856" s="7">
        <v>15000</v>
      </c>
      <c r="L1856" s="7">
        <v>15318.55</v>
      </c>
    </row>
    <row r="1857" spans="10:12" x14ac:dyDescent="0.25">
      <c r="J1857" t="s">
        <v>8219</v>
      </c>
      <c r="K1857" s="7">
        <v>8750</v>
      </c>
      <c r="L1857" s="7">
        <v>13480.16</v>
      </c>
    </row>
    <row r="1858" spans="10:12" x14ac:dyDescent="0.25">
      <c r="J1858" t="s">
        <v>8219</v>
      </c>
      <c r="K1858" s="7">
        <v>2000</v>
      </c>
      <c r="L1858" s="7">
        <v>2025</v>
      </c>
    </row>
    <row r="1859" spans="10:12" x14ac:dyDescent="0.25">
      <c r="J1859" t="s">
        <v>8219</v>
      </c>
      <c r="K1859" s="7">
        <v>3000</v>
      </c>
      <c r="L1859" s="7">
        <v>3000</v>
      </c>
    </row>
    <row r="1860" spans="10:12" x14ac:dyDescent="0.25">
      <c r="J1860" t="s">
        <v>8219</v>
      </c>
      <c r="K1860" s="7">
        <v>5555.55</v>
      </c>
      <c r="L1860" s="7">
        <v>6041.55</v>
      </c>
    </row>
    <row r="1861" spans="10:12" x14ac:dyDescent="0.25">
      <c r="J1861" t="s">
        <v>8219</v>
      </c>
      <c r="K1861" s="7">
        <v>3000</v>
      </c>
      <c r="L1861" s="7">
        <v>3955</v>
      </c>
    </row>
    <row r="1862" spans="10:12" x14ac:dyDescent="0.25">
      <c r="J1862" t="s">
        <v>8219</v>
      </c>
      <c r="K1862" s="7">
        <v>750</v>
      </c>
      <c r="L1862" s="7">
        <v>1001</v>
      </c>
    </row>
    <row r="1863" spans="10:12" x14ac:dyDescent="0.25">
      <c r="J1863" t="s">
        <v>8221</v>
      </c>
      <c r="K1863" s="7">
        <v>250000</v>
      </c>
      <c r="L1863" s="7">
        <v>0</v>
      </c>
    </row>
    <row r="1864" spans="10:12" x14ac:dyDescent="0.25">
      <c r="J1864" t="s">
        <v>8221</v>
      </c>
      <c r="K1864" s="7">
        <v>18000</v>
      </c>
      <c r="L1864" s="7">
        <v>1455</v>
      </c>
    </row>
    <row r="1865" spans="10:12" x14ac:dyDescent="0.25">
      <c r="J1865" t="s">
        <v>8221</v>
      </c>
      <c r="K1865" s="7">
        <v>2500</v>
      </c>
      <c r="L1865" s="7">
        <v>10</v>
      </c>
    </row>
    <row r="1866" spans="10:12" x14ac:dyDescent="0.25">
      <c r="J1866" t="s">
        <v>8221</v>
      </c>
      <c r="K1866" s="7">
        <v>6500</v>
      </c>
      <c r="L1866" s="7">
        <v>2788</v>
      </c>
    </row>
    <row r="1867" spans="10:12" x14ac:dyDescent="0.25">
      <c r="J1867" t="s">
        <v>8221</v>
      </c>
      <c r="K1867" s="7">
        <v>110000</v>
      </c>
      <c r="L1867" s="7">
        <v>4</v>
      </c>
    </row>
    <row r="1868" spans="10:12" x14ac:dyDescent="0.25">
      <c r="J1868" t="s">
        <v>8221</v>
      </c>
      <c r="K1868" s="7">
        <v>25000</v>
      </c>
      <c r="L1868" s="7">
        <v>125</v>
      </c>
    </row>
    <row r="1869" spans="10:12" x14ac:dyDescent="0.25">
      <c r="J1869" t="s">
        <v>8221</v>
      </c>
      <c r="K1869" s="7">
        <v>20000</v>
      </c>
      <c r="L1869" s="7">
        <v>10</v>
      </c>
    </row>
    <row r="1870" spans="10:12" x14ac:dyDescent="0.25">
      <c r="J1870" t="s">
        <v>8221</v>
      </c>
      <c r="K1870" s="7">
        <v>25000</v>
      </c>
      <c r="L1870" s="7">
        <v>1217</v>
      </c>
    </row>
    <row r="1871" spans="10:12" x14ac:dyDescent="0.25">
      <c r="J1871" t="s">
        <v>8221</v>
      </c>
      <c r="K1871" s="7">
        <v>10000</v>
      </c>
      <c r="L1871" s="7">
        <v>0</v>
      </c>
    </row>
    <row r="1872" spans="10:12" x14ac:dyDescent="0.25">
      <c r="J1872" t="s">
        <v>8221</v>
      </c>
      <c r="K1872" s="7">
        <v>3500</v>
      </c>
      <c r="L1872" s="7">
        <v>361</v>
      </c>
    </row>
    <row r="1873" spans="10:12" x14ac:dyDescent="0.25">
      <c r="J1873" t="s">
        <v>8221</v>
      </c>
      <c r="K1873" s="7">
        <v>6500</v>
      </c>
      <c r="L1873" s="7">
        <v>4666</v>
      </c>
    </row>
    <row r="1874" spans="10:12" x14ac:dyDescent="0.25">
      <c r="J1874" t="s">
        <v>8221</v>
      </c>
      <c r="K1874" s="7">
        <v>20000</v>
      </c>
      <c r="L1874" s="7">
        <v>212</v>
      </c>
    </row>
    <row r="1875" spans="10:12" x14ac:dyDescent="0.25">
      <c r="J1875" t="s">
        <v>8221</v>
      </c>
      <c r="K1875" s="7">
        <v>8000</v>
      </c>
      <c r="L1875" s="7">
        <v>36</v>
      </c>
    </row>
    <row r="1876" spans="10:12" x14ac:dyDescent="0.25">
      <c r="J1876" t="s">
        <v>8221</v>
      </c>
      <c r="K1876" s="7">
        <v>160000</v>
      </c>
      <c r="L1876" s="7">
        <v>26</v>
      </c>
    </row>
    <row r="1877" spans="10:12" x14ac:dyDescent="0.25">
      <c r="J1877" t="s">
        <v>8221</v>
      </c>
      <c r="K1877" s="7">
        <v>10000</v>
      </c>
      <c r="L1877" s="7">
        <v>51</v>
      </c>
    </row>
    <row r="1878" spans="10:12" x14ac:dyDescent="0.25">
      <c r="J1878" t="s">
        <v>8221</v>
      </c>
      <c r="K1878" s="7">
        <v>280</v>
      </c>
      <c r="L1878" s="7">
        <v>0</v>
      </c>
    </row>
    <row r="1879" spans="10:12" x14ac:dyDescent="0.25">
      <c r="J1879" t="s">
        <v>8221</v>
      </c>
      <c r="K1879" s="7">
        <v>60</v>
      </c>
      <c r="L1879" s="7">
        <v>0</v>
      </c>
    </row>
    <row r="1880" spans="10:12" x14ac:dyDescent="0.25">
      <c r="J1880" t="s">
        <v>8221</v>
      </c>
      <c r="K1880" s="7">
        <v>8000</v>
      </c>
      <c r="L1880" s="7">
        <v>0</v>
      </c>
    </row>
    <row r="1881" spans="10:12" x14ac:dyDescent="0.25">
      <c r="J1881" t="s">
        <v>8221</v>
      </c>
      <c r="K1881" s="7">
        <v>5000</v>
      </c>
      <c r="L1881" s="7">
        <v>6</v>
      </c>
    </row>
    <row r="1882" spans="10:12" x14ac:dyDescent="0.25">
      <c r="J1882" t="s">
        <v>8221</v>
      </c>
      <c r="K1882" s="7">
        <v>5000</v>
      </c>
      <c r="L1882" s="7">
        <v>1004</v>
      </c>
    </row>
    <row r="1883" spans="10:12" x14ac:dyDescent="0.25">
      <c r="J1883" t="s">
        <v>8219</v>
      </c>
      <c r="K1883" s="7">
        <v>2000</v>
      </c>
      <c r="L1883" s="7">
        <v>3453.69</v>
      </c>
    </row>
    <row r="1884" spans="10:12" x14ac:dyDescent="0.25">
      <c r="J1884" t="s">
        <v>8219</v>
      </c>
      <c r="K1884" s="7">
        <v>3350</v>
      </c>
      <c r="L1884" s="7">
        <v>3380</v>
      </c>
    </row>
    <row r="1885" spans="10:12" x14ac:dyDescent="0.25">
      <c r="J1885" t="s">
        <v>8219</v>
      </c>
      <c r="K1885" s="7">
        <v>999</v>
      </c>
      <c r="L1885" s="7">
        <v>1047</v>
      </c>
    </row>
    <row r="1886" spans="10:12" x14ac:dyDescent="0.25">
      <c r="J1886" t="s">
        <v>8219</v>
      </c>
      <c r="K1886" s="7">
        <v>1000</v>
      </c>
      <c r="L1886" s="7">
        <v>1351</v>
      </c>
    </row>
    <row r="1887" spans="10:12" x14ac:dyDescent="0.25">
      <c r="J1887" t="s">
        <v>8219</v>
      </c>
      <c r="K1887" s="7">
        <v>4575</v>
      </c>
      <c r="L1887" s="7">
        <v>5322</v>
      </c>
    </row>
    <row r="1888" spans="10:12" x14ac:dyDescent="0.25">
      <c r="J1888" t="s">
        <v>8219</v>
      </c>
      <c r="K1888" s="7">
        <v>1200</v>
      </c>
      <c r="L1888" s="7">
        <v>1225</v>
      </c>
    </row>
    <row r="1889" spans="10:12" x14ac:dyDescent="0.25">
      <c r="J1889" t="s">
        <v>8219</v>
      </c>
      <c r="K1889" s="7">
        <v>3000</v>
      </c>
      <c r="L1889" s="7">
        <v>3335</v>
      </c>
    </row>
    <row r="1890" spans="10:12" x14ac:dyDescent="0.25">
      <c r="J1890" t="s">
        <v>8219</v>
      </c>
      <c r="K1890" s="7">
        <v>2500</v>
      </c>
      <c r="L1890" s="7">
        <v>4152</v>
      </c>
    </row>
    <row r="1891" spans="10:12" x14ac:dyDescent="0.25">
      <c r="J1891" t="s">
        <v>8219</v>
      </c>
      <c r="K1891" s="7">
        <v>2000</v>
      </c>
      <c r="L1891" s="7">
        <v>2132</v>
      </c>
    </row>
    <row r="1892" spans="10:12" x14ac:dyDescent="0.25">
      <c r="J1892" t="s">
        <v>8219</v>
      </c>
      <c r="K1892" s="7">
        <v>12000</v>
      </c>
      <c r="L1892" s="7">
        <v>17350.13</v>
      </c>
    </row>
    <row r="1893" spans="10:12" x14ac:dyDescent="0.25">
      <c r="J1893" t="s">
        <v>8219</v>
      </c>
      <c r="K1893" s="7">
        <v>10000</v>
      </c>
      <c r="L1893" s="7">
        <v>10555</v>
      </c>
    </row>
    <row r="1894" spans="10:12" x14ac:dyDescent="0.25">
      <c r="J1894" t="s">
        <v>8219</v>
      </c>
      <c r="K1894" s="7">
        <v>500</v>
      </c>
      <c r="L1894" s="7">
        <v>683</v>
      </c>
    </row>
    <row r="1895" spans="10:12" x14ac:dyDescent="0.25">
      <c r="J1895" t="s">
        <v>8219</v>
      </c>
      <c r="K1895" s="7">
        <v>2500</v>
      </c>
      <c r="L1895" s="7">
        <v>2600</v>
      </c>
    </row>
    <row r="1896" spans="10:12" x14ac:dyDescent="0.25">
      <c r="J1896" t="s">
        <v>8219</v>
      </c>
      <c r="K1896" s="7">
        <v>1000</v>
      </c>
      <c r="L1896" s="7">
        <v>1145</v>
      </c>
    </row>
    <row r="1897" spans="10:12" x14ac:dyDescent="0.25">
      <c r="J1897" t="s">
        <v>8219</v>
      </c>
      <c r="K1897" s="7">
        <v>9072</v>
      </c>
      <c r="L1897" s="7">
        <v>9228</v>
      </c>
    </row>
    <row r="1898" spans="10:12" x14ac:dyDescent="0.25">
      <c r="J1898" t="s">
        <v>8219</v>
      </c>
      <c r="K1898" s="7">
        <v>451</v>
      </c>
      <c r="L1898" s="7">
        <v>559</v>
      </c>
    </row>
    <row r="1899" spans="10:12" x14ac:dyDescent="0.25">
      <c r="J1899" t="s">
        <v>8219</v>
      </c>
      <c r="K1899" s="7">
        <v>6350</v>
      </c>
      <c r="L1899" s="7">
        <v>6506</v>
      </c>
    </row>
    <row r="1900" spans="10:12" x14ac:dyDescent="0.25">
      <c r="J1900" t="s">
        <v>8219</v>
      </c>
      <c r="K1900" s="7">
        <v>1000</v>
      </c>
      <c r="L1900" s="7">
        <v>1445</v>
      </c>
    </row>
    <row r="1901" spans="10:12" x14ac:dyDescent="0.25">
      <c r="J1901" t="s">
        <v>8219</v>
      </c>
      <c r="K1901" s="7">
        <v>900</v>
      </c>
      <c r="L1901" s="7">
        <v>1200</v>
      </c>
    </row>
    <row r="1902" spans="10:12" x14ac:dyDescent="0.25">
      <c r="J1902" t="s">
        <v>8219</v>
      </c>
      <c r="K1902" s="7">
        <v>2500</v>
      </c>
      <c r="L1902" s="7">
        <v>2734.11</v>
      </c>
    </row>
    <row r="1903" spans="10:12" x14ac:dyDescent="0.25">
      <c r="J1903" t="s">
        <v>8221</v>
      </c>
      <c r="K1903" s="7">
        <v>99000</v>
      </c>
      <c r="L1903" s="7">
        <v>2670</v>
      </c>
    </row>
    <row r="1904" spans="10:12" x14ac:dyDescent="0.25">
      <c r="J1904" t="s">
        <v>8221</v>
      </c>
      <c r="K1904" s="7">
        <v>1000</v>
      </c>
      <c r="L1904" s="7">
        <v>12</v>
      </c>
    </row>
    <row r="1905" spans="10:12" x14ac:dyDescent="0.25">
      <c r="J1905" t="s">
        <v>8221</v>
      </c>
      <c r="K1905" s="7">
        <v>3000</v>
      </c>
      <c r="L1905" s="7">
        <v>1398</v>
      </c>
    </row>
    <row r="1906" spans="10:12" x14ac:dyDescent="0.25">
      <c r="J1906" t="s">
        <v>8221</v>
      </c>
      <c r="K1906" s="7">
        <v>50000</v>
      </c>
      <c r="L1906" s="7">
        <v>50</v>
      </c>
    </row>
    <row r="1907" spans="10:12" x14ac:dyDescent="0.25">
      <c r="J1907" t="s">
        <v>8221</v>
      </c>
      <c r="K1907" s="7">
        <v>25000</v>
      </c>
      <c r="L1907" s="7">
        <v>42</v>
      </c>
    </row>
    <row r="1908" spans="10:12" x14ac:dyDescent="0.25">
      <c r="J1908" t="s">
        <v>8221</v>
      </c>
      <c r="K1908" s="7">
        <v>50000</v>
      </c>
      <c r="L1908" s="7">
        <v>21380</v>
      </c>
    </row>
    <row r="1909" spans="10:12" x14ac:dyDescent="0.25">
      <c r="J1909" t="s">
        <v>8221</v>
      </c>
      <c r="K1909" s="7">
        <v>30000</v>
      </c>
      <c r="L1909" s="7">
        <v>85</v>
      </c>
    </row>
    <row r="1910" spans="10:12" x14ac:dyDescent="0.25">
      <c r="J1910" t="s">
        <v>8221</v>
      </c>
      <c r="K1910" s="7">
        <v>25000</v>
      </c>
      <c r="L1910" s="7">
        <v>433</v>
      </c>
    </row>
    <row r="1911" spans="10:12" x14ac:dyDescent="0.25">
      <c r="J1911" t="s">
        <v>8221</v>
      </c>
      <c r="K1911" s="7">
        <v>35000</v>
      </c>
      <c r="L1911" s="7">
        <v>4939</v>
      </c>
    </row>
    <row r="1912" spans="10:12" x14ac:dyDescent="0.25">
      <c r="J1912" t="s">
        <v>8221</v>
      </c>
      <c r="K1912" s="7">
        <v>85000</v>
      </c>
      <c r="L1912" s="7">
        <v>33486</v>
      </c>
    </row>
    <row r="1913" spans="10:12" x14ac:dyDescent="0.25">
      <c r="J1913" t="s">
        <v>8221</v>
      </c>
      <c r="K1913" s="7">
        <v>42500</v>
      </c>
      <c r="L1913" s="7">
        <v>10</v>
      </c>
    </row>
    <row r="1914" spans="10:12" x14ac:dyDescent="0.25">
      <c r="J1914" t="s">
        <v>8221</v>
      </c>
      <c r="K1914" s="7">
        <v>5000</v>
      </c>
      <c r="L1914" s="7">
        <v>2965</v>
      </c>
    </row>
    <row r="1915" spans="10:12" x14ac:dyDescent="0.25">
      <c r="J1915" t="s">
        <v>8221</v>
      </c>
      <c r="K1915" s="7">
        <v>48000</v>
      </c>
      <c r="L1915" s="7">
        <v>637</v>
      </c>
    </row>
    <row r="1916" spans="10:12" x14ac:dyDescent="0.25">
      <c r="J1916" t="s">
        <v>8221</v>
      </c>
      <c r="K1916" s="7">
        <v>666</v>
      </c>
      <c r="L1916" s="7">
        <v>60</v>
      </c>
    </row>
    <row r="1917" spans="10:12" x14ac:dyDescent="0.25">
      <c r="J1917" t="s">
        <v>8221</v>
      </c>
      <c r="K1917" s="7">
        <v>500</v>
      </c>
      <c r="L1917" s="7">
        <v>8</v>
      </c>
    </row>
    <row r="1918" spans="10:12" x14ac:dyDescent="0.25">
      <c r="J1918" t="s">
        <v>8221</v>
      </c>
      <c r="K1918" s="7">
        <v>20000</v>
      </c>
      <c r="L1918" s="7">
        <v>102</v>
      </c>
    </row>
    <row r="1919" spans="10:12" x14ac:dyDescent="0.25">
      <c r="J1919" t="s">
        <v>8221</v>
      </c>
      <c r="K1919" s="7">
        <v>390000</v>
      </c>
      <c r="L1919" s="7">
        <v>205025</v>
      </c>
    </row>
    <row r="1920" spans="10:12" x14ac:dyDescent="0.25">
      <c r="J1920" t="s">
        <v>8221</v>
      </c>
      <c r="K1920" s="7">
        <v>25000</v>
      </c>
      <c r="L1920" s="7">
        <v>260</v>
      </c>
    </row>
    <row r="1921" spans="10:12" x14ac:dyDescent="0.25">
      <c r="J1921" t="s">
        <v>8221</v>
      </c>
      <c r="K1921" s="7">
        <v>500</v>
      </c>
      <c r="L1921" s="7">
        <v>237</v>
      </c>
    </row>
    <row r="1922" spans="10:12" x14ac:dyDescent="0.25">
      <c r="J1922" t="s">
        <v>8221</v>
      </c>
      <c r="K1922" s="7">
        <v>10000</v>
      </c>
      <c r="L1922" s="7">
        <v>4303</v>
      </c>
    </row>
    <row r="1923" spans="10:12" x14ac:dyDescent="0.25">
      <c r="J1923" t="s">
        <v>8219</v>
      </c>
      <c r="K1923" s="7">
        <v>1500</v>
      </c>
      <c r="L1923" s="7">
        <v>2052</v>
      </c>
    </row>
    <row r="1924" spans="10:12" x14ac:dyDescent="0.25">
      <c r="J1924" t="s">
        <v>8219</v>
      </c>
      <c r="K1924" s="7">
        <v>2000</v>
      </c>
      <c r="L1924" s="7">
        <v>2311</v>
      </c>
    </row>
    <row r="1925" spans="10:12" x14ac:dyDescent="0.25">
      <c r="J1925" t="s">
        <v>8219</v>
      </c>
      <c r="K1925" s="7">
        <v>125</v>
      </c>
      <c r="L1925" s="7">
        <v>301</v>
      </c>
    </row>
    <row r="1926" spans="10:12" x14ac:dyDescent="0.25">
      <c r="J1926" t="s">
        <v>8219</v>
      </c>
      <c r="K1926" s="7">
        <v>3000</v>
      </c>
      <c r="L1926" s="7">
        <v>3432</v>
      </c>
    </row>
    <row r="1927" spans="10:12" x14ac:dyDescent="0.25">
      <c r="J1927" t="s">
        <v>8219</v>
      </c>
      <c r="K1927" s="7">
        <v>1500</v>
      </c>
      <c r="L1927" s="7">
        <v>1655</v>
      </c>
    </row>
    <row r="1928" spans="10:12" x14ac:dyDescent="0.25">
      <c r="J1928" t="s">
        <v>8219</v>
      </c>
      <c r="K1928" s="7">
        <v>1500</v>
      </c>
      <c r="L1928" s="7">
        <v>2930.69</v>
      </c>
    </row>
    <row r="1929" spans="10:12" x14ac:dyDescent="0.25">
      <c r="J1929" t="s">
        <v>8219</v>
      </c>
      <c r="K1929" s="7">
        <v>600</v>
      </c>
      <c r="L1929" s="7">
        <v>620</v>
      </c>
    </row>
    <row r="1930" spans="10:12" x14ac:dyDescent="0.25">
      <c r="J1930" t="s">
        <v>8219</v>
      </c>
      <c r="K1930" s="7">
        <v>2550</v>
      </c>
      <c r="L1930" s="7">
        <v>2630</v>
      </c>
    </row>
    <row r="1931" spans="10:12" x14ac:dyDescent="0.25">
      <c r="J1931" t="s">
        <v>8219</v>
      </c>
      <c r="K1931" s="7">
        <v>3200</v>
      </c>
      <c r="L1931" s="7">
        <v>3210</v>
      </c>
    </row>
    <row r="1932" spans="10:12" x14ac:dyDescent="0.25">
      <c r="J1932" t="s">
        <v>8219</v>
      </c>
      <c r="K1932" s="7">
        <v>1000</v>
      </c>
      <c r="L1932" s="7">
        <v>1270</v>
      </c>
    </row>
    <row r="1933" spans="10:12" x14ac:dyDescent="0.25">
      <c r="J1933" t="s">
        <v>8219</v>
      </c>
      <c r="K1933" s="7">
        <v>2000</v>
      </c>
      <c r="L1933" s="7">
        <v>2412.02</v>
      </c>
    </row>
    <row r="1934" spans="10:12" x14ac:dyDescent="0.25">
      <c r="J1934" t="s">
        <v>8219</v>
      </c>
      <c r="K1934" s="7">
        <v>5250</v>
      </c>
      <c r="L1934" s="7">
        <v>5617</v>
      </c>
    </row>
    <row r="1935" spans="10:12" x14ac:dyDescent="0.25">
      <c r="J1935" t="s">
        <v>8219</v>
      </c>
      <c r="K1935" s="7">
        <v>6000</v>
      </c>
      <c r="L1935" s="7">
        <v>10346</v>
      </c>
    </row>
    <row r="1936" spans="10:12" x14ac:dyDescent="0.25">
      <c r="J1936" t="s">
        <v>8219</v>
      </c>
      <c r="K1936" s="7">
        <v>5000</v>
      </c>
      <c r="L1936" s="7">
        <v>6181</v>
      </c>
    </row>
    <row r="1937" spans="10:12" x14ac:dyDescent="0.25">
      <c r="J1937" t="s">
        <v>8219</v>
      </c>
      <c r="K1937" s="7">
        <v>2500</v>
      </c>
      <c r="L1937" s="7">
        <v>2710</v>
      </c>
    </row>
    <row r="1938" spans="10:12" x14ac:dyDescent="0.25">
      <c r="J1938" t="s">
        <v>8219</v>
      </c>
      <c r="K1938" s="7">
        <v>7500</v>
      </c>
      <c r="L1938" s="7">
        <v>8739.01</v>
      </c>
    </row>
    <row r="1939" spans="10:12" x14ac:dyDescent="0.25">
      <c r="J1939" t="s">
        <v>8219</v>
      </c>
      <c r="K1939" s="7">
        <v>600</v>
      </c>
      <c r="L1939" s="7">
        <v>1123.47</v>
      </c>
    </row>
    <row r="1940" spans="10:12" x14ac:dyDescent="0.25">
      <c r="J1940" t="s">
        <v>8219</v>
      </c>
      <c r="K1940" s="7">
        <v>15000</v>
      </c>
      <c r="L1940" s="7">
        <v>17390</v>
      </c>
    </row>
    <row r="1941" spans="10:12" x14ac:dyDescent="0.25">
      <c r="J1941" t="s">
        <v>8219</v>
      </c>
      <c r="K1941" s="7">
        <v>10000</v>
      </c>
      <c r="L1941" s="7">
        <v>11070</v>
      </c>
    </row>
    <row r="1942" spans="10:12" x14ac:dyDescent="0.25">
      <c r="J1942" t="s">
        <v>8219</v>
      </c>
      <c r="K1942" s="7">
        <v>650</v>
      </c>
      <c r="L1942" s="7">
        <v>1111</v>
      </c>
    </row>
    <row r="1943" spans="10:12" x14ac:dyDescent="0.25">
      <c r="J1943" t="s">
        <v>8219</v>
      </c>
      <c r="K1943" s="7">
        <v>250000</v>
      </c>
      <c r="L1943" s="7">
        <v>315295.89</v>
      </c>
    </row>
    <row r="1944" spans="10:12" x14ac:dyDescent="0.25">
      <c r="J1944" t="s">
        <v>8219</v>
      </c>
      <c r="K1944" s="7">
        <v>6000</v>
      </c>
      <c r="L1944" s="7">
        <v>8306.42</v>
      </c>
    </row>
    <row r="1945" spans="10:12" x14ac:dyDescent="0.25">
      <c r="J1945" t="s">
        <v>8219</v>
      </c>
      <c r="K1945" s="7">
        <v>10000</v>
      </c>
      <c r="L1945" s="7">
        <v>170525</v>
      </c>
    </row>
    <row r="1946" spans="10:12" x14ac:dyDescent="0.25">
      <c r="J1946" t="s">
        <v>8219</v>
      </c>
      <c r="K1946" s="7">
        <v>40000</v>
      </c>
      <c r="L1946" s="7">
        <v>315222.2</v>
      </c>
    </row>
    <row r="1947" spans="10:12" x14ac:dyDescent="0.25">
      <c r="J1947" t="s">
        <v>8219</v>
      </c>
      <c r="K1947" s="7">
        <v>100000</v>
      </c>
      <c r="L1947" s="7">
        <v>348018</v>
      </c>
    </row>
    <row r="1948" spans="10:12" x14ac:dyDescent="0.25">
      <c r="J1948" t="s">
        <v>8219</v>
      </c>
      <c r="K1948" s="7">
        <v>7500</v>
      </c>
      <c r="L1948" s="7">
        <v>11231</v>
      </c>
    </row>
    <row r="1949" spans="10:12" x14ac:dyDescent="0.25">
      <c r="J1949" t="s">
        <v>8219</v>
      </c>
      <c r="K1949" s="7">
        <v>800</v>
      </c>
      <c r="L1949" s="7">
        <v>805.07</v>
      </c>
    </row>
    <row r="1950" spans="10:12" x14ac:dyDescent="0.25">
      <c r="J1950" t="s">
        <v>8219</v>
      </c>
      <c r="K1950" s="7">
        <v>100000</v>
      </c>
      <c r="L1950" s="7">
        <v>800211</v>
      </c>
    </row>
    <row r="1951" spans="10:12" x14ac:dyDescent="0.25">
      <c r="J1951" t="s">
        <v>8219</v>
      </c>
      <c r="K1951" s="7">
        <v>50000</v>
      </c>
      <c r="L1951" s="7">
        <v>53001.3</v>
      </c>
    </row>
    <row r="1952" spans="10:12" x14ac:dyDescent="0.25">
      <c r="J1952" t="s">
        <v>8219</v>
      </c>
      <c r="K1952" s="7">
        <v>48000</v>
      </c>
      <c r="L1952" s="7">
        <v>96248.960000000006</v>
      </c>
    </row>
    <row r="1953" spans="10:12" x14ac:dyDescent="0.25">
      <c r="J1953" t="s">
        <v>8219</v>
      </c>
      <c r="K1953" s="7">
        <v>50000</v>
      </c>
      <c r="L1953" s="7">
        <v>106222</v>
      </c>
    </row>
    <row r="1954" spans="10:12" x14ac:dyDescent="0.25">
      <c r="J1954" t="s">
        <v>8219</v>
      </c>
      <c r="K1954" s="7">
        <v>35000</v>
      </c>
      <c r="L1954" s="7">
        <v>69465.33</v>
      </c>
    </row>
    <row r="1955" spans="10:12" x14ac:dyDescent="0.25">
      <c r="J1955" t="s">
        <v>8219</v>
      </c>
      <c r="K1955" s="7">
        <v>15000</v>
      </c>
      <c r="L1955" s="7">
        <v>33892</v>
      </c>
    </row>
    <row r="1956" spans="10:12" x14ac:dyDescent="0.25">
      <c r="J1956" t="s">
        <v>8219</v>
      </c>
      <c r="K1956" s="7">
        <v>50000</v>
      </c>
      <c r="L1956" s="7">
        <v>349474</v>
      </c>
    </row>
    <row r="1957" spans="10:12" x14ac:dyDescent="0.25">
      <c r="J1957" t="s">
        <v>8219</v>
      </c>
      <c r="K1957" s="7">
        <v>42000</v>
      </c>
      <c r="L1957" s="7">
        <v>167410.01999999999</v>
      </c>
    </row>
    <row r="1958" spans="10:12" x14ac:dyDescent="0.25">
      <c r="J1958" t="s">
        <v>8219</v>
      </c>
      <c r="K1958" s="7">
        <v>60000</v>
      </c>
      <c r="L1958" s="7">
        <v>176420</v>
      </c>
    </row>
    <row r="1959" spans="10:12" x14ac:dyDescent="0.25">
      <c r="J1959" t="s">
        <v>8219</v>
      </c>
      <c r="K1959" s="7">
        <v>30000</v>
      </c>
      <c r="L1959" s="7">
        <v>50251.41</v>
      </c>
    </row>
    <row r="1960" spans="10:12" x14ac:dyDescent="0.25">
      <c r="J1960" t="s">
        <v>8219</v>
      </c>
      <c r="K1960" s="7">
        <v>7000</v>
      </c>
      <c r="L1960" s="7">
        <v>100490.02</v>
      </c>
    </row>
    <row r="1961" spans="10:12" x14ac:dyDescent="0.25">
      <c r="J1961" t="s">
        <v>8219</v>
      </c>
      <c r="K1961" s="7">
        <v>10000</v>
      </c>
      <c r="L1961" s="7">
        <v>15673.44</v>
      </c>
    </row>
    <row r="1962" spans="10:12" x14ac:dyDescent="0.25">
      <c r="J1962" t="s">
        <v>8219</v>
      </c>
      <c r="K1962" s="7">
        <v>70000</v>
      </c>
      <c r="L1962" s="7">
        <v>82532</v>
      </c>
    </row>
    <row r="1963" spans="10:12" x14ac:dyDescent="0.25">
      <c r="J1963" t="s">
        <v>8219</v>
      </c>
      <c r="K1963" s="7">
        <v>10000</v>
      </c>
      <c r="L1963" s="7">
        <v>110538.12</v>
      </c>
    </row>
    <row r="1964" spans="10:12" x14ac:dyDescent="0.25">
      <c r="J1964" t="s">
        <v>8219</v>
      </c>
      <c r="K1964" s="7">
        <v>10000</v>
      </c>
      <c r="L1964" s="7">
        <v>19292.5</v>
      </c>
    </row>
    <row r="1965" spans="10:12" x14ac:dyDescent="0.25">
      <c r="J1965" t="s">
        <v>8219</v>
      </c>
      <c r="K1965" s="7">
        <v>19000</v>
      </c>
      <c r="L1965" s="7">
        <v>24108</v>
      </c>
    </row>
    <row r="1966" spans="10:12" x14ac:dyDescent="0.25">
      <c r="J1966" t="s">
        <v>8219</v>
      </c>
      <c r="K1966" s="7">
        <v>89200</v>
      </c>
      <c r="L1966" s="7">
        <v>231543.12</v>
      </c>
    </row>
    <row r="1967" spans="10:12" x14ac:dyDescent="0.25">
      <c r="J1967" t="s">
        <v>8219</v>
      </c>
      <c r="K1967" s="7">
        <v>5000</v>
      </c>
      <c r="L1967" s="7">
        <v>13114</v>
      </c>
    </row>
    <row r="1968" spans="10:12" x14ac:dyDescent="0.25">
      <c r="J1968" t="s">
        <v>8219</v>
      </c>
      <c r="K1968" s="7">
        <v>100000</v>
      </c>
      <c r="L1968" s="7">
        <v>206743.09</v>
      </c>
    </row>
    <row r="1969" spans="10:12" x14ac:dyDescent="0.25">
      <c r="J1969" t="s">
        <v>8219</v>
      </c>
      <c r="K1969" s="7">
        <v>20000</v>
      </c>
      <c r="L1969" s="7">
        <v>74026</v>
      </c>
    </row>
    <row r="1970" spans="10:12" x14ac:dyDescent="0.25">
      <c r="J1970" t="s">
        <v>8219</v>
      </c>
      <c r="K1970" s="7">
        <v>50000</v>
      </c>
      <c r="L1970" s="7">
        <v>142483</v>
      </c>
    </row>
    <row r="1971" spans="10:12" x14ac:dyDescent="0.25">
      <c r="J1971" t="s">
        <v>8219</v>
      </c>
      <c r="K1971" s="7">
        <v>20000</v>
      </c>
      <c r="L1971" s="7">
        <v>115816</v>
      </c>
    </row>
    <row r="1972" spans="10:12" x14ac:dyDescent="0.25">
      <c r="J1972" t="s">
        <v>8219</v>
      </c>
      <c r="K1972" s="7">
        <v>5000</v>
      </c>
      <c r="L1972" s="7">
        <v>56590</v>
      </c>
    </row>
    <row r="1973" spans="10:12" x14ac:dyDescent="0.25">
      <c r="J1973" t="s">
        <v>8219</v>
      </c>
      <c r="K1973" s="7">
        <v>400000</v>
      </c>
      <c r="L1973" s="7">
        <v>1052110.8700000001</v>
      </c>
    </row>
    <row r="1974" spans="10:12" x14ac:dyDescent="0.25">
      <c r="J1974" t="s">
        <v>8219</v>
      </c>
      <c r="K1974" s="7">
        <v>2500</v>
      </c>
      <c r="L1974" s="7">
        <v>16862</v>
      </c>
    </row>
    <row r="1975" spans="10:12" x14ac:dyDescent="0.25">
      <c r="J1975" t="s">
        <v>8219</v>
      </c>
      <c r="K1975" s="7">
        <v>198000</v>
      </c>
      <c r="L1975" s="7">
        <v>508525.01</v>
      </c>
    </row>
    <row r="1976" spans="10:12" x14ac:dyDescent="0.25">
      <c r="J1976" t="s">
        <v>8219</v>
      </c>
      <c r="K1976" s="7">
        <v>20000</v>
      </c>
      <c r="L1976" s="7">
        <v>75099.199999999997</v>
      </c>
    </row>
    <row r="1977" spans="10:12" x14ac:dyDescent="0.25">
      <c r="J1977" t="s">
        <v>8219</v>
      </c>
      <c r="K1977" s="7">
        <v>16000</v>
      </c>
      <c r="L1977" s="7">
        <v>33393.339999999997</v>
      </c>
    </row>
    <row r="1978" spans="10:12" x14ac:dyDescent="0.25">
      <c r="J1978" t="s">
        <v>8219</v>
      </c>
      <c r="K1978" s="7">
        <v>4000</v>
      </c>
      <c r="L1978" s="7">
        <v>13864</v>
      </c>
    </row>
    <row r="1979" spans="10:12" x14ac:dyDescent="0.25">
      <c r="J1979" t="s">
        <v>8219</v>
      </c>
      <c r="K1979" s="7">
        <v>50000</v>
      </c>
      <c r="L1979" s="7">
        <v>201165</v>
      </c>
    </row>
    <row r="1980" spans="10:12" x14ac:dyDescent="0.25">
      <c r="J1980" t="s">
        <v>8219</v>
      </c>
      <c r="K1980" s="7">
        <v>50000</v>
      </c>
      <c r="L1980" s="7">
        <v>513422.57</v>
      </c>
    </row>
    <row r="1981" spans="10:12" x14ac:dyDescent="0.25">
      <c r="J1981" t="s">
        <v>8219</v>
      </c>
      <c r="K1981" s="7">
        <v>200000</v>
      </c>
      <c r="L1981" s="7">
        <v>229802.31</v>
      </c>
    </row>
    <row r="1982" spans="10:12" x14ac:dyDescent="0.25">
      <c r="J1982" t="s">
        <v>8219</v>
      </c>
      <c r="K1982" s="7">
        <v>50000</v>
      </c>
      <c r="L1982" s="7">
        <v>177412.01</v>
      </c>
    </row>
    <row r="1983" spans="10:12" x14ac:dyDescent="0.25">
      <c r="J1983" t="s">
        <v>8221</v>
      </c>
      <c r="K1983" s="7">
        <v>7500</v>
      </c>
      <c r="L1983" s="7">
        <v>381</v>
      </c>
    </row>
    <row r="1984" spans="10:12" x14ac:dyDescent="0.25">
      <c r="J1984" t="s">
        <v>8221</v>
      </c>
      <c r="K1984" s="7">
        <v>180000</v>
      </c>
      <c r="L1984" s="7">
        <v>0</v>
      </c>
    </row>
    <row r="1985" spans="10:12" x14ac:dyDescent="0.25">
      <c r="J1985" t="s">
        <v>8221</v>
      </c>
      <c r="K1985" s="7">
        <v>33000</v>
      </c>
      <c r="L1985" s="7">
        <v>1419</v>
      </c>
    </row>
    <row r="1986" spans="10:12" x14ac:dyDescent="0.25">
      <c r="J1986" t="s">
        <v>8221</v>
      </c>
      <c r="K1986" s="7">
        <v>15000</v>
      </c>
      <c r="L1986" s="7">
        <v>3172</v>
      </c>
    </row>
    <row r="1987" spans="10:12" x14ac:dyDescent="0.25">
      <c r="J1987" t="s">
        <v>8221</v>
      </c>
      <c r="K1987" s="7">
        <v>1600</v>
      </c>
      <c r="L1987" s="7">
        <v>51</v>
      </c>
    </row>
    <row r="1988" spans="10:12" x14ac:dyDescent="0.25">
      <c r="J1988" t="s">
        <v>8221</v>
      </c>
      <c r="K1988" s="7">
        <v>2000</v>
      </c>
      <c r="L1988" s="7">
        <v>1</v>
      </c>
    </row>
    <row r="1989" spans="10:12" x14ac:dyDescent="0.25">
      <c r="J1989" t="s">
        <v>8221</v>
      </c>
      <c r="K1989" s="7">
        <v>5500</v>
      </c>
      <c r="L1989" s="7">
        <v>2336</v>
      </c>
    </row>
    <row r="1990" spans="10:12" x14ac:dyDescent="0.25">
      <c r="J1990" t="s">
        <v>8221</v>
      </c>
      <c r="K1990" s="7">
        <v>6000</v>
      </c>
      <c r="L1990" s="7">
        <v>25</v>
      </c>
    </row>
    <row r="1991" spans="10:12" x14ac:dyDescent="0.25">
      <c r="J1991" t="s">
        <v>8221</v>
      </c>
      <c r="K1991" s="7">
        <v>5000</v>
      </c>
      <c r="L1991" s="7">
        <v>50</v>
      </c>
    </row>
    <row r="1992" spans="10:12" x14ac:dyDescent="0.25">
      <c r="J1992" t="s">
        <v>8221</v>
      </c>
      <c r="K1992" s="7">
        <v>3000</v>
      </c>
      <c r="L1992" s="7">
        <v>509</v>
      </c>
    </row>
    <row r="1993" spans="10:12" x14ac:dyDescent="0.25">
      <c r="J1993" t="s">
        <v>8221</v>
      </c>
      <c r="K1993" s="7">
        <v>2000</v>
      </c>
      <c r="L1993" s="7">
        <v>140</v>
      </c>
    </row>
    <row r="1994" spans="10:12" x14ac:dyDescent="0.25">
      <c r="J1994" t="s">
        <v>8221</v>
      </c>
      <c r="K1994" s="7">
        <v>1500</v>
      </c>
      <c r="L1994" s="7">
        <v>2</v>
      </c>
    </row>
    <row r="1995" spans="10:12" x14ac:dyDescent="0.25">
      <c r="J1995" t="s">
        <v>8221</v>
      </c>
      <c r="K1995" s="7">
        <v>2000</v>
      </c>
      <c r="L1995" s="7">
        <v>0</v>
      </c>
    </row>
    <row r="1996" spans="10:12" x14ac:dyDescent="0.25">
      <c r="J1996" t="s">
        <v>8221</v>
      </c>
      <c r="K1996" s="7">
        <v>3200</v>
      </c>
      <c r="L1996" s="7">
        <v>0</v>
      </c>
    </row>
    <row r="1997" spans="10:12" x14ac:dyDescent="0.25">
      <c r="J1997" t="s">
        <v>8221</v>
      </c>
      <c r="K1997" s="7">
        <v>1000</v>
      </c>
      <c r="L1997" s="7">
        <v>78</v>
      </c>
    </row>
    <row r="1998" spans="10:12" x14ac:dyDescent="0.25">
      <c r="J1998" t="s">
        <v>8221</v>
      </c>
      <c r="K1998" s="7">
        <v>133800</v>
      </c>
      <c r="L1998" s="7">
        <v>0</v>
      </c>
    </row>
    <row r="1999" spans="10:12" x14ac:dyDescent="0.25">
      <c r="J1999" t="s">
        <v>8221</v>
      </c>
      <c r="K1999" s="7">
        <v>6500</v>
      </c>
      <c r="L1999" s="7">
        <v>0</v>
      </c>
    </row>
    <row r="2000" spans="10:12" x14ac:dyDescent="0.25">
      <c r="J2000" t="s">
        <v>8221</v>
      </c>
      <c r="K2000" s="7">
        <v>2500</v>
      </c>
      <c r="L2000" s="7">
        <v>655</v>
      </c>
    </row>
    <row r="2001" spans="10:12" x14ac:dyDescent="0.25">
      <c r="J2001" t="s">
        <v>8221</v>
      </c>
      <c r="K2001" s="7">
        <v>31000</v>
      </c>
      <c r="L2001" s="7">
        <v>236</v>
      </c>
    </row>
    <row r="2002" spans="10:12" x14ac:dyDescent="0.25">
      <c r="J2002" t="s">
        <v>8221</v>
      </c>
      <c r="K2002" s="7">
        <v>5000</v>
      </c>
      <c r="L2002" s="7">
        <v>625</v>
      </c>
    </row>
    <row r="2003" spans="10:12" x14ac:dyDescent="0.25">
      <c r="J2003" t="s">
        <v>8219</v>
      </c>
      <c r="K2003" s="7">
        <v>55000</v>
      </c>
      <c r="L2003" s="7">
        <v>210171</v>
      </c>
    </row>
    <row r="2004" spans="10:12" x14ac:dyDescent="0.25">
      <c r="J2004" t="s">
        <v>8219</v>
      </c>
      <c r="K2004" s="7">
        <v>50000</v>
      </c>
      <c r="L2004" s="7">
        <v>108397.11</v>
      </c>
    </row>
    <row r="2005" spans="10:12" x14ac:dyDescent="0.25">
      <c r="J2005" t="s">
        <v>8219</v>
      </c>
      <c r="K2005" s="7">
        <v>500</v>
      </c>
      <c r="L2005" s="7">
        <v>1560</v>
      </c>
    </row>
    <row r="2006" spans="10:12" x14ac:dyDescent="0.25">
      <c r="J2006" t="s">
        <v>8219</v>
      </c>
      <c r="K2006" s="7">
        <v>50000</v>
      </c>
      <c r="L2006" s="7">
        <v>117210.24000000001</v>
      </c>
    </row>
    <row r="2007" spans="10:12" x14ac:dyDescent="0.25">
      <c r="J2007" t="s">
        <v>8219</v>
      </c>
      <c r="K2007" s="7">
        <v>30000</v>
      </c>
      <c r="L2007" s="7">
        <v>37104.03</v>
      </c>
    </row>
    <row r="2008" spans="10:12" x14ac:dyDescent="0.25">
      <c r="J2008" t="s">
        <v>8219</v>
      </c>
      <c r="K2008" s="7">
        <v>50000</v>
      </c>
      <c r="L2008" s="7">
        <v>123920</v>
      </c>
    </row>
    <row r="2009" spans="10:12" x14ac:dyDescent="0.25">
      <c r="J2009" t="s">
        <v>8219</v>
      </c>
      <c r="K2009" s="7">
        <v>10000</v>
      </c>
      <c r="L2009" s="7">
        <v>11570.92</v>
      </c>
    </row>
    <row r="2010" spans="10:12" x14ac:dyDescent="0.25">
      <c r="J2010" t="s">
        <v>8219</v>
      </c>
      <c r="K2010" s="7">
        <v>1570.79</v>
      </c>
      <c r="L2010" s="7">
        <v>1839</v>
      </c>
    </row>
    <row r="2011" spans="10:12" x14ac:dyDescent="0.25">
      <c r="J2011" t="s">
        <v>8219</v>
      </c>
      <c r="K2011" s="7">
        <v>50000</v>
      </c>
      <c r="L2011" s="7">
        <v>152579</v>
      </c>
    </row>
    <row r="2012" spans="10:12" x14ac:dyDescent="0.25">
      <c r="J2012" t="s">
        <v>8219</v>
      </c>
      <c r="K2012" s="7">
        <v>30000</v>
      </c>
      <c r="L2012" s="7">
        <v>96015.9</v>
      </c>
    </row>
    <row r="2013" spans="10:12" x14ac:dyDescent="0.25">
      <c r="J2013" t="s">
        <v>8219</v>
      </c>
      <c r="K2013" s="7">
        <v>50000</v>
      </c>
      <c r="L2013" s="7">
        <v>409782</v>
      </c>
    </row>
    <row r="2014" spans="10:12" x14ac:dyDescent="0.25">
      <c r="J2014" t="s">
        <v>8219</v>
      </c>
      <c r="K2014" s="7">
        <v>5000</v>
      </c>
      <c r="L2014" s="7">
        <v>11745</v>
      </c>
    </row>
    <row r="2015" spans="10:12" x14ac:dyDescent="0.25">
      <c r="J2015" t="s">
        <v>8219</v>
      </c>
      <c r="K2015" s="7">
        <v>160000</v>
      </c>
      <c r="L2015" s="7">
        <v>791862</v>
      </c>
    </row>
    <row r="2016" spans="10:12" x14ac:dyDescent="0.25">
      <c r="J2016" t="s">
        <v>8219</v>
      </c>
      <c r="K2016" s="7">
        <v>30000</v>
      </c>
      <c r="L2016" s="7">
        <v>2344134.67</v>
      </c>
    </row>
    <row r="2017" spans="10:12" x14ac:dyDescent="0.25">
      <c r="J2017" t="s">
        <v>8219</v>
      </c>
      <c r="K2017" s="7">
        <v>7200</v>
      </c>
      <c r="L2017" s="7">
        <v>8136.01</v>
      </c>
    </row>
    <row r="2018" spans="10:12" x14ac:dyDescent="0.25">
      <c r="J2018" t="s">
        <v>8219</v>
      </c>
      <c r="K2018" s="7">
        <v>10000</v>
      </c>
      <c r="L2018" s="7">
        <v>92154.22</v>
      </c>
    </row>
    <row r="2019" spans="10:12" x14ac:dyDescent="0.25">
      <c r="J2019" t="s">
        <v>8219</v>
      </c>
      <c r="K2019" s="7">
        <v>25000</v>
      </c>
      <c r="L2019" s="7">
        <v>31275.599999999999</v>
      </c>
    </row>
    <row r="2020" spans="10:12" x14ac:dyDescent="0.25">
      <c r="J2020" t="s">
        <v>8219</v>
      </c>
      <c r="K2020" s="7">
        <v>65000</v>
      </c>
      <c r="L2020" s="7">
        <v>66458.23</v>
      </c>
    </row>
    <row r="2021" spans="10:12" x14ac:dyDescent="0.25">
      <c r="J2021" t="s">
        <v>8219</v>
      </c>
      <c r="K2021" s="7">
        <v>40000</v>
      </c>
      <c r="L2021" s="7">
        <v>193963.9</v>
      </c>
    </row>
    <row r="2022" spans="10:12" x14ac:dyDescent="0.25">
      <c r="J2022" t="s">
        <v>8219</v>
      </c>
      <c r="K2022" s="7">
        <v>1500</v>
      </c>
      <c r="L2022" s="7">
        <v>2885</v>
      </c>
    </row>
    <row r="2023" spans="10:12" x14ac:dyDescent="0.25">
      <c r="J2023" t="s">
        <v>8219</v>
      </c>
      <c r="K2023" s="7">
        <v>5000</v>
      </c>
      <c r="L2023" s="7">
        <v>14055</v>
      </c>
    </row>
    <row r="2024" spans="10:12" x14ac:dyDescent="0.25">
      <c r="J2024" t="s">
        <v>8219</v>
      </c>
      <c r="K2024" s="7">
        <v>100000</v>
      </c>
      <c r="L2024" s="7">
        <v>125137</v>
      </c>
    </row>
    <row r="2025" spans="10:12" x14ac:dyDescent="0.25">
      <c r="J2025" t="s">
        <v>8219</v>
      </c>
      <c r="K2025" s="7">
        <v>100000</v>
      </c>
      <c r="L2025" s="7">
        <v>161459</v>
      </c>
    </row>
    <row r="2026" spans="10:12" x14ac:dyDescent="0.25">
      <c r="J2026" t="s">
        <v>8219</v>
      </c>
      <c r="K2026" s="7">
        <v>4000</v>
      </c>
      <c r="L2026" s="7">
        <v>23414</v>
      </c>
    </row>
    <row r="2027" spans="10:12" x14ac:dyDescent="0.25">
      <c r="J2027" t="s">
        <v>8219</v>
      </c>
      <c r="K2027" s="7">
        <v>80000</v>
      </c>
      <c r="L2027" s="7">
        <v>160920</v>
      </c>
    </row>
    <row r="2028" spans="10:12" x14ac:dyDescent="0.25">
      <c r="J2028" t="s">
        <v>8219</v>
      </c>
      <c r="K2028" s="7">
        <v>25000</v>
      </c>
      <c r="L2028" s="7">
        <v>33370.769999999997</v>
      </c>
    </row>
    <row r="2029" spans="10:12" x14ac:dyDescent="0.25">
      <c r="J2029" t="s">
        <v>8219</v>
      </c>
      <c r="K2029" s="7">
        <v>100000</v>
      </c>
      <c r="L2029" s="7">
        <v>120249</v>
      </c>
    </row>
    <row r="2030" spans="10:12" x14ac:dyDescent="0.25">
      <c r="J2030" t="s">
        <v>8219</v>
      </c>
      <c r="K2030" s="7">
        <v>3000</v>
      </c>
      <c r="L2030" s="7">
        <v>3785</v>
      </c>
    </row>
    <row r="2031" spans="10:12" x14ac:dyDescent="0.25">
      <c r="J2031" t="s">
        <v>8219</v>
      </c>
      <c r="K2031" s="7">
        <v>2500</v>
      </c>
      <c r="L2031" s="7">
        <v>9030</v>
      </c>
    </row>
    <row r="2032" spans="10:12" x14ac:dyDescent="0.25">
      <c r="J2032" t="s">
        <v>8219</v>
      </c>
      <c r="K2032" s="7">
        <v>32768</v>
      </c>
      <c r="L2032" s="7">
        <v>74134</v>
      </c>
    </row>
    <row r="2033" spans="10:12" x14ac:dyDescent="0.25">
      <c r="J2033" t="s">
        <v>8219</v>
      </c>
      <c r="K2033" s="7">
        <v>50000</v>
      </c>
      <c r="L2033" s="7">
        <v>60175</v>
      </c>
    </row>
    <row r="2034" spans="10:12" x14ac:dyDescent="0.25">
      <c r="J2034" t="s">
        <v>8219</v>
      </c>
      <c r="K2034" s="7">
        <v>25000</v>
      </c>
      <c r="L2034" s="7">
        <v>76047</v>
      </c>
    </row>
    <row r="2035" spans="10:12" x14ac:dyDescent="0.25">
      <c r="J2035" t="s">
        <v>8219</v>
      </c>
      <c r="K2035" s="7">
        <v>25000</v>
      </c>
      <c r="L2035" s="7">
        <v>44669</v>
      </c>
    </row>
    <row r="2036" spans="10:12" x14ac:dyDescent="0.25">
      <c r="J2036" t="s">
        <v>8219</v>
      </c>
      <c r="K2036" s="7">
        <v>78000</v>
      </c>
      <c r="L2036" s="7">
        <v>301719.59000000003</v>
      </c>
    </row>
    <row r="2037" spans="10:12" x14ac:dyDescent="0.25">
      <c r="J2037" t="s">
        <v>8219</v>
      </c>
      <c r="K2037" s="7">
        <v>80000</v>
      </c>
      <c r="L2037" s="7">
        <v>168829.14</v>
      </c>
    </row>
    <row r="2038" spans="10:12" x14ac:dyDescent="0.25">
      <c r="J2038" t="s">
        <v>8219</v>
      </c>
      <c r="K2038" s="7">
        <v>30000</v>
      </c>
      <c r="L2038" s="7">
        <v>39500.5</v>
      </c>
    </row>
    <row r="2039" spans="10:12" x14ac:dyDescent="0.25">
      <c r="J2039" t="s">
        <v>8219</v>
      </c>
      <c r="K2039" s="7">
        <v>10000</v>
      </c>
      <c r="L2039" s="7">
        <v>30047.64</v>
      </c>
    </row>
    <row r="2040" spans="10:12" x14ac:dyDescent="0.25">
      <c r="J2040" t="s">
        <v>8219</v>
      </c>
      <c r="K2040" s="7">
        <v>8000</v>
      </c>
      <c r="L2040" s="7">
        <v>33641</v>
      </c>
    </row>
    <row r="2041" spans="10:12" x14ac:dyDescent="0.25">
      <c r="J2041" t="s">
        <v>8219</v>
      </c>
      <c r="K2041" s="7">
        <v>125000</v>
      </c>
      <c r="L2041" s="7">
        <v>170271</v>
      </c>
    </row>
    <row r="2042" spans="10:12" x14ac:dyDescent="0.25">
      <c r="J2042" t="s">
        <v>8219</v>
      </c>
      <c r="K2042" s="7">
        <v>3000</v>
      </c>
      <c r="L2042" s="7">
        <v>7445.14</v>
      </c>
    </row>
    <row r="2043" spans="10:12" x14ac:dyDescent="0.25">
      <c r="J2043" t="s">
        <v>8219</v>
      </c>
      <c r="K2043" s="7">
        <v>9500</v>
      </c>
      <c r="L2043" s="7">
        <v>17277</v>
      </c>
    </row>
    <row r="2044" spans="10:12" x14ac:dyDescent="0.25">
      <c r="J2044" t="s">
        <v>8219</v>
      </c>
      <c r="K2044" s="7">
        <v>10000</v>
      </c>
      <c r="L2044" s="7">
        <v>12353</v>
      </c>
    </row>
    <row r="2045" spans="10:12" x14ac:dyDescent="0.25">
      <c r="J2045" t="s">
        <v>8219</v>
      </c>
      <c r="K2045" s="7">
        <v>1385</v>
      </c>
      <c r="L2045" s="7">
        <v>7011</v>
      </c>
    </row>
    <row r="2046" spans="10:12" x14ac:dyDescent="0.25">
      <c r="J2046" t="s">
        <v>8219</v>
      </c>
      <c r="K2046" s="7">
        <v>15000</v>
      </c>
      <c r="L2046" s="7">
        <v>16232</v>
      </c>
    </row>
    <row r="2047" spans="10:12" x14ac:dyDescent="0.25">
      <c r="J2047" t="s">
        <v>8219</v>
      </c>
      <c r="K2047" s="7">
        <v>4900</v>
      </c>
      <c r="L2047" s="7">
        <v>40140.01</v>
      </c>
    </row>
    <row r="2048" spans="10:12" x14ac:dyDescent="0.25">
      <c r="J2048" t="s">
        <v>8219</v>
      </c>
      <c r="K2048" s="7">
        <v>10000</v>
      </c>
      <c r="L2048" s="7">
        <v>12110</v>
      </c>
    </row>
    <row r="2049" spans="10:12" x14ac:dyDescent="0.25">
      <c r="J2049" t="s">
        <v>8219</v>
      </c>
      <c r="K2049" s="7">
        <v>98000</v>
      </c>
      <c r="L2049" s="7">
        <v>100939</v>
      </c>
    </row>
    <row r="2050" spans="10:12" x14ac:dyDescent="0.25">
      <c r="J2050" t="s">
        <v>8219</v>
      </c>
      <c r="K2050" s="7">
        <v>85000</v>
      </c>
      <c r="L2050" s="7">
        <v>126082.45</v>
      </c>
    </row>
    <row r="2051" spans="10:12" x14ac:dyDescent="0.25">
      <c r="J2051" t="s">
        <v>8219</v>
      </c>
      <c r="K2051" s="7">
        <v>50000</v>
      </c>
      <c r="L2051" s="7">
        <v>60095.35</v>
      </c>
    </row>
    <row r="2052" spans="10:12" x14ac:dyDescent="0.25">
      <c r="J2052" t="s">
        <v>8219</v>
      </c>
      <c r="K2052" s="7">
        <v>10000</v>
      </c>
      <c r="L2052" s="7">
        <v>47327</v>
      </c>
    </row>
    <row r="2053" spans="10:12" x14ac:dyDescent="0.25">
      <c r="J2053" t="s">
        <v>8219</v>
      </c>
      <c r="K2053" s="7">
        <v>8000</v>
      </c>
      <c r="L2053" s="7">
        <v>10429</v>
      </c>
    </row>
    <row r="2054" spans="10:12" x14ac:dyDescent="0.25">
      <c r="J2054" t="s">
        <v>8219</v>
      </c>
      <c r="K2054" s="7">
        <v>50000</v>
      </c>
      <c r="L2054" s="7">
        <v>176524</v>
      </c>
    </row>
    <row r="2055" spans="10:12" x14ac:dyDescent="0.25">
      <c r="J2055" t="s">
        <v>8219</v>
      </c>
      <c r="K2055" s="7">
        <v>5000</v>
      </c>
      <c r="L2055" s="7">
        <v>5051</v>
      </c>
    </row>
    <row r="2056" spans="10:12" x14ac:dyDescent="0.25">
      <c r="J2056" t="s">
        <v>8219</v>
      </c>
      <c r="K2056" s="7">
        <v>35000</v>
      </c>
      <c r="L2056" s="7">
        <v>39757</v>
      </c>
    </row>
    <row r="2057" spans="10:12" x14ac:dyDescent="0.25">
      <c r="J2057" t="s">
        <v>8219</v>
      </c>
      <c r="K2057" s="7">
        <v>6000</v>
      </c>
      <c r="L2057" s="7">
        <v>10045</v>
      </c>
    </row>
    <row r="2058" spans="10:12" x14ac:dyDescent="0.25">
      <c r="J2058" t="s">
        <v>8219</v>
      </c>
      <c r="K2058" s="7">
        <v>50000</v>
      </c>
      <c r="L2058" s="7">
        <v>76726</v>
      </c>
    </row>
    <row r="2059" spans="10:12" x14ac:dyDescent="0.25">
      <c r="J2059" t="s">
        <v>8219</v>
      </c>
      <c r="K2059" s="7">
        <v>15000</v>
      </c>
      <c r="L2059" s="7">
        <v>30334.83</v>
      </c>
    </row>
    <row r="2060" spans="10:12" x14ac:dyDescent="0.25">
      <c r="J2060" t="s">
        <v>8219</v>
      </c>
      <c r="K2060" s="7">
        <v>2560</v>
      </c>
      <c r="L2060" s="7">
        <v>4308</v>
      </c>
    </row>
    <row r="2061" spans="10:12" x14ac:dyDescent="0.25">
      <c r="J2061" t="s">
        <v>8219</v>
      </c>
      <c r="K2061" s="7">
        <v>30000</v>
      </c>
      <c r="L2061" s="7">
        <v>43037</v>
      </c>
    </row>
    <row r="2062" spans="10:12" x14ac:dyDescent="0.25">
      <c r="J2062" t="s">
        <v>8219</v>
      </c>
      <c r="K2062" s="7">
        <v>25000</v>
      </c>
      <c r="L2062" s="7">
        <v>49100</v>
      </c>
    </row>
    <row r="2063" spans="10:12" x14ac:dyDescent="0.25">
      <c r="J2063" t="s">
        <v>8219</v>
      </c>
      <c r="K2063" s="7">
        <v>5000</v>
      </c>
      <c r="L2063" s="7">
        <v>5396</v>
      </c>
    </row>
    <row r="2064" spans="10:12" x14ac:dyDescent="0.25">
      <c r="J2064" t="s">
        <v>8219</v>
      </c>
      <c r="K2064" s="7">
        <v>100000</v>
      </c>
      <c r="L2064" s="7">
        <v>114977</v>
      </c>
    </row>
    <row r="2065" spans="10:12" x14ac:dyDescent="0.25">
      <c r="J2065" t="s">
        <v>8219</v>
      </c>
      <c r="K2065" s="7">
        <v>4000</v>
      </c>
      <c r="L2065" s="7">
        <v>5922</v>
      </c>
    </row>
    <row r="2066" spans="10:12" x14ac:dyDescent="0.25">
      <c r="J2066" t="s">
        <v>8219</v>
      </c>
      <c r="K2066" s="7">
        <v>261962</v>
      </c>
      <c r="L2066" s="7">
        <v>500784.27</v>
      </c>
    </row>
    <row r="2067" spans="10:12" x14ac:dyDescent="0.25">
      <c r="J2067" t="s">
        <v>8219</v>
      </c>
      <c r="K2067" s="7">
        <v>40000</v>
      </c>
      <c r="L2067" s="7">
        <v>79686.05</v>
      </c>
    </row>
    <row r="2068" spans="10:12" x14ac:dyDescent="0.25">
      <c r="J2068" t="s">
        <v>8219</v>
      </c>
      <c r="K2068" s="7">
        <v>2000</v>
      </c>
      <c r="L2068" s="7">
        <v>4372</v>
      </c>
    </row>
    <row r="2069" spans="10:12" x14ac:dyDescent="0.25">
      <c r="J2069" t="s">
        <v>8219</v>
      </c>
      <c r="K2069" s="7">
        <v>495</v>
      </c>
      <c r="L2069" s="7">
        <v>628</v>
      </c>
    </row>
    <row r="2070" spans="10:12" x14ac:dyDescent="0.25">
      <c r="J2070" t="s">
        <v>8219</v>
      </c>
      <c r="K2070" s="7">
        <v>25000</v>
      </c>
      <c r="L2070" s="7">
        <v>26305.97</v>
      </c>
    </row>
    <row r="2071" spans="10:12" x14ac:dyDescent="0.25">
      <c r="J2071" t="s">
        <v>8219</v>
      </c>
      <c r="K2071" s="7">
        <v>50000</v>
      </c>
      <c r="L2071" s="7">
        <v>64203.33</v>
      </c>
    </row>
    <row r="2072" spans="10:12" x14ac:dyDescent="0.25">
      <c r="J2072" t="s">
        <v>8219</v>
      </c>
      <c r="K2072" s="7">
        <v>125000</v>
      </c>
      <c r="L2072" s="7">
        <v>396659</v>
      </c>
    </row>
    <row r="2073" spans="10:12" x14ac:dyDescent="0.25">
      <c r="J2073" t="s">
        <v>8219</v>
      </c>
      <c r="K2073" s="7">
        <v>20000</v>
      </c>
      <c r="L2073" s="7">
        <v>56146</v>
      </c>
    </row>
    <row r="2074" spans="10:12" x14ac:dyDescent="0.25">
      <c r="J2074" t="s">
        <v>8219</v>
      </c>
      <c r="K2074" s="7">
        <v>71500</v>
      </c>
      <c r="L2074" s="7">
        <v>79173</v>
      </c>
    </row>
    <row r="2075" spans="10:12" x14ac:dyDescent="0.25">
      <c r="J2075" t="s">
        <v>8219</v>
      </c>
      <c r="K2075" s="7">
        <v>100000</v>
      </c>
      <c r="L2075" s="7">
        <v>152604.29999999999</v>
      </c>
    </row>
    <row r="2076" spans="10:12" x14ac:dyDescent="0.25">
      <c r="J2076" t="s">
        <v>8219</v>
      </c>
      <c r="K2076" s="7">
        <v>600</v>
      </c>
      <c r="L2076" s="7">
        <v>615</v>
      </c>
    </row>
    <row r="2077" spans="10:12" x14ac:dyDescent="0.25">
      <c r="J2077" t="s">
        <v>8219</v>
      </c>
      <c r="K2077" s="7">
        <v>9999</v>
      </c>
      <c r="L2077" s="7">
        <v>167820.6</v>
      </c>
    </row>
    <row r="2078" spans="10:12" x14ac:dyDescent="0.25">
      <c r="J2078" t="s">
        <v>8219</v>
      </c>
      <c r="K2078" s="7">
        <v>179000</v>
      </c>
      <c r="L2078" s="7">
        <v>972594.99</v>
      </c>
    </row>
    <row r="2079" spans="10:12" x14ac:dyDescent="0.25">
      <c r="J2079" t="s">
        <v>8219</v>
      </c>
      <c r="K2079" s="7">
        <v>50000</v>
      </c>
      <c r="L2079" s="7">
        <v>57754</v>
      </c>
    </row>
    <row r="2080" spans="10:12" x14ac:dyDescent="0.25">
      <c r="J2080" t="s">
        <v>8219</v>
      </c>
      <c r="K2080" s="7">
        <v>20000</v>
      </c>
      <c r="L2080" s="7">
        <v>26241</v>
      </c>
    </row>
    <row r="2081" spans="10:12" x14ac:dyDescent="0.25">
      <c r="J2081" t="s">
        <v>8219</v>
      </c>
      <c r="K2081" s="7">
        <v>10000</v>
      </c>
      <c r="L2081" s="7">
        <v>28817</v>
      </c>
    </row>
    <row r="2082" spans="10:12" x14ac:dyDescent="0.25">
      <c r="J2082" t="s">
        <v>8219</v>
      </c>
      <c r="K2082" s="7">
        <v>1000</v>
      </c>
      <c r="L2082" s="7">
        <v>5078</v>
      </c>
    </row>
    <row r="2083" spans="10:12" x14ac:dyDescent="0.25">
      <c r="J2083" t="s">
        <v>8219</v>
      </c>
      <c r="K2083" s="7">
        <v>3500</v>
      </c>
      <c r="L2083" s="7">
        <v>4010</v>
      </c>
    </row>
    <row r="2084" spans="10:12" x14ac:dyDescent="0.25">
      <c r="J2084" t="s">
        <v>8219</v>
      </c>
      <c r="K2084" s="7">
        <v>1500</v>
      </c>
      <c r="L2084" s="7">
        <v>1661</v>
      </c>
    </row>
    <row r="2085" spans="10:12" x14ac:dyDescent="0.25">
      <c r="J2085" t="s">
        <v>8219</v>
      </c>
      <c r="K2085" s="7">
        <v>750</v>
      </c>
      <c r="L2085" s="7">
        <v>850</v>
      </c>
    </row>
    <row r="2086" spans="10:12" x14ac:dyDescent="0.25">
      <c r="J2086" t="s">
        <v>8219</v>
      </c>
      <c r="K2086" s="7">
        <v>3000</v>
      </c>
      <c r="L2086" s="7">
        <v>3250</v>
      </c>
    </row>
    <row r="2087" spans="10:12" x14ac:dyDescent="0.25">
      <c r="J2087" t="s">
        <v>8219</v>
      </c>
      <c r="K2087" s="7">
        <v>6000</v>
      </c>
      <c r="L2087" s="7">
        <v>7412</v>
      </c>
    </row>
    <row r="2088" spans="10:12" x14ac:dyDescent="0.25">
      <c r="J2088" t="s">
        <v>8219</v>
      </c>
      <c r="K2088" s="7">
        <v>4000</v>
      </c>
      <c r="L2088" s="7">
        <v>4028</v>
      </c>
    </row>
    <row r="2089" spans="10:12" x14ac:dyDescent="0.25">
      <c r="J2089" t="s">
        <v>8219</v>
      </c>
      <c r="K2089" s="7">
        <v>1500</v>
      </c>
      <c r="L2089" s="7">
        <v>1553</v>
      </c>
    </row>
    <row r="2090" spans="10:12" x14ac:dyDescent="0.25">
      <c r="J2090" t="s">
        <v>8219</v>
      </c>
      <c r="K2090" s="7">
        <v>3000</v>
      </c>
      <c r="L2090" s="7">
        <v>3465.32</v>
      </c>
    </row>
    <row r="2091" spans="10:12" x14ac:dyDescent="0.25">
      <c r="J2091" t="s">
        <v>8219</v>
      </c>
      <c r="K2091" s="7">
        <v>2500</v>
      </c>
      <c r="L2091" s="7">
        <v>3010.01</v>
      </c>
    </row>
    <row r="2092" spans="10:12" x14ac:dyDescent="0.25">
      <c r="J2092" t="s">
        <v>8219</v>
      </c>
      <c r="K2092" s="7">
        <v>8000</v>
      </c>
      <c r="L2092" s="7">
        <v>9203.23</v>
      </c>
    </row>
    <row r="2093" spans="10:12" x14ac:dyDescent="0.25">
      <c r="J2093" t="s">
        <v>8219</v>
      </c>
      <c r="K2093" s="7">
        <v>18000</v>
      </c>
      <c r="L2093" s="7">
        <v>21684.2</v>
      </c>
    </row>
    <row r="2094" spans="10:12" x14ac:dyDescent="0.25">
      <c r="J2094" t="s">
        <v>8219</v>
      </c>
      <c r="K2094" s="7">
        <v>6000</v>
      </c>
      <c r="L2094" s="7">
        <v>6077</v>
      </c>
    </row>
    <row r="2095" spans="10:12" x14ac:dyDescent="0.25">
      <c r="J2095" t="s">
        <v>8219</v>
      </c>
      <c r="K2095" s="7">
        <v>1500</v>
      </c>
      <c r="L2095" s="7">
        <v>1537</v>
      </c>
    </row>
    <row r="2096" spans="10:12" x14ac:dyDescent="0.25">
      <c r="J2096" t="s">
        <v>8219</v>
      </c>
      <c r="K2096" s="7">
        <v>3500</v>
      </c>
      <c r="L2096" s="7">
        <v>4219</v>
      </c>
    </row>
    <row r="2097" spans="10:12" x14ac:dyDescent="0.25">
      <c r="J2097" t="s">
        <v>8219</v>
      </c>
      <c r="K2097" s="7">
        <v>2500</v>
      </c>
      <c r="L2097" s="7">
        <v>2500</v>
      </c>
    </row>
    <row r="2098" spans="10:12" x14ac:dyDescent="0.25">
      <c r="J2098" t="s">
        <v>8219</v>
      </c>
      <c r="K2098" s="7">
        <v>600</v>
      </c>
      <c r="L2098" s="7">
        <v>610</v>
      </c>
    </row>
    <row r="2099" spans="10:12" x14ac:dyDescent="0.25">
      <c r="J2099" t="s">
        <v>8219</v>
      </c>
      <c r="K2099" s="7">
        <v>3000</v>
      </c>
      <c r="L2099" s="7">
        <v>3000</v>
      </c>
    </row>
    <row r="2100" spans="10:12" x14ac:dyDescent="0.25">
      <c r="J2100" t="s">
        <v>8219</v>
      </c>
      <c r="K2100" s="7">
        <v>6000</v>
      </c>
      <c r="L2100" s="7">
        <v>6020</v>
      </c>
    </row>
    <row r="2101" spans="10:12" x14ac:dyDescent="0.25">
      <c r="J2101" t="s">
        <v>8219</v>
      </c>
      <c r="K2101" s="7">
        <v>3000</v>
      </c>
      <c r="L2101" s="7">
        <v>3971</v>
      </c>
    </row>
    <row r="2102" spans="10:12" x14ac:dyDescent="0.25">
      <c r="J2102" t="s">
        <v>8219</v>
      </c>
      <c r="K2102" s="7">
        <v>600</v>
      </c>
      <c r="L2102" s="7">
        <v>820</v>
      </c>
    </row>
    <row r="2103" spans="10:12" x14ac:dyDescent="0.25">
      <c r="J2103" t="s">
        <v>8219</v>
      </c>
      <c r="K2103" s="7">
        <v>2000</v>
      </c>
      <c r="L2103" s="7">
        <v>2265</v>
      </c>
    </row>
    <row r="2104" spans="10:12" x14ac:dyDescent="0.25">
      <c r="J2104" t="s">
        <v>8219</v>
      </c>
      <c r="K2104" s="7">
        <v>1000</v>
      </c>
      <c r="L2104" s="7">
        <v>1360</v>
      </c>
    </row>
    <row r="2105" spans="10:12" x14ac:dyDescent="0.25">
      <c r="J2105" t="s">
        <v>8219</v>
      </c>
      <c r="K2105" s="7">
        <v>7777</v>
      </c>
      <c r="L2105" s="7">
        <v>11364</v>
      </c>
    </row>
    <row r="2106" spans="10:12" x14ac:dyDescent="0.25">
      <c r="J2106" t="s">
        <v>8219</v>
      </c>
      <c r="K2106" s="7">
        <v>800</v>
      </c>
      <c r="L2106" s="7">
        <v>1036</v>
      </c>
    </row>
    <row r="2107" spans="10:12" x14ac:dyDescent="0.25">
      <c r="J2107" t="s">
        <v>8219</v>
      </c>
      <c r="K2107" s="7">
        <v>2000</v>
      </c>
      <c r="L2107" s="7">
        <v>5080</v>
      </c>
    </row>
    <row r="2108" spans="10:12" x14ac:dyDescent="0.25">
      <c r="J2108" t="s">
        <v>8219</v>
      </c>
      <c r="K2108" s="7">
        <v>2200</v>
      </c>
      <c r="L2108" s="7">
        <v>2355</v>
      </c>
    </row>
    <row r="2109" spans="10:12" x14ac:dyDescent="0.25">
      <c r="J2109" t="s">
        <v>8219</v>
      </c>
      <c r="K2109" s="7">
        <v>2000</v>
      </c>
      <c r="L2109" s="7">
        <v>2154.66</v>
      </c>
    </row>
    <row r="2110" spans="10:12" x14ac:dyDescent="0.25">
      <c r="J2110" t="s">
        <v>8219</v>
      </c>
      <c r="K2110" s="7">
        <v>16000</v>
      </c>
      <c r="L2110" s="7">
        <v>17170</v>
      </c>
    </row>
    <row r="2111" spans="10:12" x14ac:dyDescent="0.25">
      <c r="J2111" t="s">
        <v>8219</v>
      </c>
      <c r="K2111" s="7">
        <v>4000</v>
      </c>
      <c r="L2111" s="7">
        <v>4261</v>
      </c>
    </row>
    <row r="2112" spans="10:12" x14ac:dyDescent="0.25">
      <c r="J2112" t="s">
        <v>8219</v>
      </c>
      <c r="K2112" s="7">
        <v>2000</v>
      </c>
      <c r="L2112" s="7">
        <v>2007</v>
      </c>
    </row>
    <row r="2113" spans="10:12" x14ac:dyDescent="0.25">
      <c r="J2113" t="s">
        <v>8219</v>
      </c>
      <c r="K2113" s="7">
        <v>2000</v>
      </c>
      <c r="L2113" s="7">
        <v>2130</v>
      </c>
    </row>
    <row r="2114" spans="10:12" x14ac:dyDescent="0.25">
      <c r="J2114" t="s">
        <v>8219</v>
      </c>
      <c r="K2114" s="7">
        <v>300</v>
      </c>
      <c r="L2114" s="7">
        <v>300</v>
      </c>
    </row>
    <row r="2115" spans="10:12" x14ac:dyDescent="0.25">
      <c r="J2115" t="s">
        <v>8219</v>
      </c>
      <c r="K2115" s="7">
        <v>7000</v>
      </c>
      <c r="L2115" s="7">
        <v>7340</v>
      </c>
    </row>
    <row r="2116" spans="10:12" x14ac:dyDescent="0.25">
      <c r="J2116" t="s">
        <v>8219</v>
      </c>
      <c r="K2116" s="7">
        <v>5000</v>
      </c>
      <c r="L2116" s="7">
        <v>5235</v>
      </c>
    </row>
    <row r="2117" spans="10:12" x14ac:dyDescent="0.25">
      <c r="J2117" t="s">
        <v>8219</v>
      </c>
      <c r="K2117" s="7">
        <v>1500</v>
      </c>
      <c r="L2117" s="7">
        <v>3385</v>
      </c>
    </row>
    <row r="2118" spans="10:12" x14ac:dyDescent="0.25">
      <c r="J2118" t="s">
        <v>8219</v>
      </c>
      <c r="K2118" s="7">
        <v>48000</v>
      </c>
      <c r="L2118" s="7">
        <v>48434</v>
      </c>
    </row>
    <row r="2119" spans="10:12" x14ac:dyDescent="0.25">
      <c r="J2119" t="s">
        <v>8219</v>
      </c>
      <c r="K2119" s="7">
        <v>1200</v>
      </c>
      <c r="L2119" s="7">
        <v>1773</v>
      </c>
    </row>
    <row r="2120" spans="10:12" x14ac:dyDescent="0.25">
      <c r="J2120" t="s">
        <v>8219</v>
      </c>
      <c r="K2120" s="7">
        <v>1000</v>
      </c>
      <c r="L2120" s="7">
        <v>1346.11</v>
      </c>
    </row>
    <row r="2121" spans="10:12" x14ac:dyDescent="0.25">
      <c r="J2121" t="s">
        <v>8219</v>
      </c>
      <c r="K2121" s="7">
        <v>2000</v>
      </c>
      <c r="L2121" s="7">
        <v>2015</v>
      </c>
    </row>
    <row r="2122" spans="10:12" x14ac:dyDescent="0.25">
      <c r="J2122" t="s">
        <v>8219</v>
      </c>
      <c r="K2122" s="7">
        <v>8000</v>
      </c>
      <c r="L2122" s="7">
        <v>8070.43</v>
      </c>
    </row>
    <row r="2123" spans="10:12" x14ac:dyDescent="0.25">
      <c r="J2123" t="s">
        <v>8221</v>
      </c>
      <c r="K2123" s="7">
        <v>50000</v>
      </c>
      <c r="L2123" s="7">
        <v>284</v>
      </c>
    </row>
    <row r="2124" spans="10:12" x14ac:dyDescent="0.25">
      <c r="J2124" t="s">
        <v>8221</v>
      </c>
      <c r="K2124" s="7">
        <v>80000</v>
      </c>
      <c r="L2124" s="7">
        <v>310</v>
      </c>
    </row>
    <row r="2125" spans="10:12" x14ac:dyDescent="0.25">
      <c r="J2125" t="s">
        <v>8221</v>
      </c>
      <c r="K2125" s="7">
        <v>500</v>
      </c>
      <c r="L2125" s="7">
        <v>50</v>
      </c>
    </row>
    <row r="2126" spans="10:12" x14ac:dyDescent="0.25">
      <c r="J2126" t="s">
        <v>8221</v>
      </c>
      <c r="K2126" s="7">
        <v>1100</v>
      </c>
      <c r="L2126" s="7">
        <v>115</v>
      </c>
    </row>
    <row r="2127" spans="10:12" x14ac:dyDescent="0.25">
      <c r="J2127" t="s">
        <v>8221</v>
      </c>
      <c r="K2127" s="7">
        <v>60000</v>
      </c>
      <c r="L2127" s="7">
        <v>852</v>
      </c>
    </row>
    <row r="2128" spans="10:12" x14ac:dyDescent="0.25">
      <c r="J2128" t="s">
        <v>8221</v>
      </c>
      <c r="K2128" s="7">
        <v>20000</v>
      </c>
      <c r="L2128" s="7">
        <v>10</v>
      </c>
    </row>
    <row r="2129" spans="10:12" x14ac:dyDescent="0.25">
      <c r="J2129" t="s">
        <v>8221</v>
      </c>
      <c r="K2129" s="7">
        <v>28000</v>
      </c>
      <c r="L2129" s="7">
        <v>8076</v>
      </c>
    </row>
    <row r="2130" spans="10:12" x14ac:dyDescent="0.25">
      <c r="J2130" t="s">
        <v>8221</v>
      </c>
      <c r="K2130" s="7">
        <v>15000</v>
      </c>
      <c r="L2130" s="7">
        <v>25</v>
      </c>
    </row>
    <row r="2131" spans="10:12" x14ac:dyDescent="0.25">
      <c r="J2131" t="s">
        <v>8221</v>
      </c>
      <c r="K2131" s="7">
        <v>2000</v>
      </c>
      <c r="L2131" s="7">
        <v>236</v>
      </c>
    </row>
    <row r="2132" spans="10:12" x14ac:dyDescent="0.25">
      <c r="J2132" t="s">
        <v>8221</v>
      </c>
      <c r="K2132" s="7">
        <v>42000</v>
      </c>
      <c r="L2132" s="7">
        <v>85</v>
      </c>
    </row>
    <row r="2133" spans="10:12" x14ac:dyDescent="0.25">
      <c r="J2133" t="s">
        <v>8221</v>
      </c>
      <c r="K2133" s="7">
        <v>500</v>
      </c>
      <c r="L2133" s="7">
        <v>25</v>
      </c>
    </row>
    <row r="2134" spans="10:12" x14ac:dyDescent="0.25">
      <c r="J2134" t="s">
        <v>8221</v>
      </c>
      <c r="K2134" s="7">
        <v>100000</v>
      </c>
      <c r="L2134" s="7">
        <v>2112.9899999999998</v>
      </c>
    </row>
    <row r="2135" spans="10:12" x14ac:dyDescent="0.25">
      <c r="J2135" t="s">
        <v>8221</v>
      </c>
      <c r="K2135" s="7">
        <v>1000</v>
      </c>
      <c r="L2135" s="7">
        <v>16</v>
      </c>
    </row>
    <row r="2136" spans="10:12" x14ac:dyDescent="0.25">
      <c r="J2136" t="s">
        <v>8221</v>
      </c>
      <c r="K2136" s="7">
        <v>6000</v>
      </c>
      <c r="L2136" s="7">
        <v>104</v>
      </c>
    </row>
    <row r="2137" spans="10:12" x14ac:dyDescent="0.25">
      <c r="J2137" t="s">
        <v>8221</v>
      </c>
      <c r="K2137" s="7">
        <v>5000</v>
      </c>
      <c r="L2137" s="7">
        <v>478</v>
      </c>
    </row>
    <row r="2138" spans="10:12" x14ac:dyDescent="0.25">
      <c r="J2138" t="s">
        <v>8221</v>
      </c>
      <c r="K2138" s="7">
        <v>80000</v>
      </c>
      <c r="L2138" s="7">
        <v>47.69</v>
      </c>
    </row>
    <row r="2139" spans="10:12" x14ac:dyDescent="0.25">
      <c r="J2139" t="s">
        <v>8221</v>
      </c>
      <c r="K2139" s="7">
        <v>50000</v>
      </c>
      <c r="L2139" s="7">
        <v>14203</v>
      </c>
    </row>
    <row r="2140" spans="10:12" x14ac:dyDescent="0.25">
      <c r="J2140" t="s">
        <v>8221</v>
      </c>
      <c r="K2140" s="7">
        <v>1000</v>
      </c>
      <c r="L2140" s="7">
        <v>128</v>
      </c>
    </row>
    <row r="2141" spans="10:12" x14ac:dyDescent="0.25">
      <c r="J2141" t="s">
        <v>8221</v>
      </c>
      <c r="K2141" s="7">
        <v>30000</v>
      </c>
      <c r="L2141" s="7">
        <v>1626</v>
      </c>
    </row>
    <row r="2142" spans="10:12" x14ac:dyDescent="0.25">
      <c r="J2142" t="s">
        <v>8221</v>
      </c>
      <c r="K2142" s="7">
        <v>500000</v>
      </c>
      <c r="L2142" s="7">
        <v>560</v>
      </c>
    </row>
    <row r="2143" spans="10:12" x14ac:dyDescent="0.25">
      <c r="J2143" t="s">
        <v>8221</v>
      </c>
      <c r="K2143" s="7">
        <v>15000</v>
      </c>
      <c r="L2143" s="7">
        <v>0</v>
      </c>
    </row>
    <row r="2144" spans="10:12" x14ac:dyDescent="0.25">
      <c r="J2144" t="s">
        <v>8221</v>
      </c>
      <c r="K2144" s="7">
        <v>10500</v>
      </c>
      <c r="L2144" s="7">
        <v>601</v>
      </c>
    </row>
    <row r="2145" spans="10:12" x14ac:dyDescent="0.25">
      <c r="J2145" t="s">
        <v>8221</v>
      </c>
      <c r="K2145" s="7">
        <v>2000</v>
      </c>
      <c r="L2145" s="7">
        <v>225</v>
      </c>
    </row>
    <row r="2146" spans="10:12" x14ac:dyDescent="0.25">
      <c r="J2146" t="s">
        <v>8221</v>
      </c>
      <c r="K2146" s="7">
        <v>35500</v>
      </c>
      <c r="L2146" s="7">
        <v>607</v>
      </c>
    </row>
    <row r="2147" spans="10:12" x14ac:dyDescent="0.25">
      <c r="J2147" t="s">
        <v>8221</v>
      </c>
      <c r="K2147" s="7">
        <v>15000</v>
      </c>
      <c r="L2147" s="7">
        <v>4565</v>
      </c>
    </row>
    <row r="2148" spans="10:12" x14ac:dyDescent="0.25">
      <c r="J2148" t="s">
        <v>8221</v>
      </c>
      <c r="K2148" s="7">
        <v>5000</v>
      </c>
      <c r="L2148" s="7">
        <v>1</v>
      </c>
    </row>
    <row r="2149" spans="10:12" x14ac:dyDescent="0.25">
      <c r="J2149" t="s">
        <v>8221</v>
      </c>
      <c r="K2149" s="7">
        <v>390000</v>
      </c>
      <c r="L2149" s="7">
        <v>2716</v>
      </c>
    </row>
    <row r="2150" spans="10:12" x14ac:dyDescent="0.25">
      <c r="J2150" t="s">
        <v>8221</v>
      </c>
      <c r="K2150" s="7">
        <v>100</v>
      </c>
      <c r="L2150" s="7">
        <v>2</v>
      </c>
    </row>
    <row r="2151" spans="10:12" x14ac:dyDescent="0.25">
      <c r="J2151" t="s">
        <v>8221</v>
      </c>
      <c r="K2151" s="7">
        <v>2000</v>
      </c>
      <c r="L2151" s="7">
        <v>0</v>
      </c>
    </row>
    <row r="2152" spans="10:12" x14ac:dyDescent="0.25">
      <c r="J2152" t="s">
        <v>8221</v>
      </c>
      <c r="K2152" s="7">
        <v>50000</v>
      </c>
      <c r="L2152" s="7">
        <v>405</v>
      </c>
    </row>
    <row r="2153" spans="10:12" x14ac:dyDescent="0.25">
      <c r="J2153" t="s">
        <v>8221</v>
      </c>
      <c r="K2153" s="7">
        <v>45000</v>
      </c>
      <c r="L2153" s="7">
        <v>118</v>
      </c>
    </row>
    <row r="2154" spans="10:12" x14ac:dyDescent="0.25">
      <c r="J2154" t="s">
        <v>8221</v>
      </c>
      <c r="K2154" s="7">
        <v>30000</v>
      </c>
      <c r="L2154" s="7">
        <v>50</v>
      </c>
    </row>
    <row r="2155" spans="10:12" x14ac:dyDescent="0.25">
      <c r="J2155" t="s">
        <v>8221</v>
      </c>
      <c r="K2155" s="7">
        <v>372625</v>
      </c>
      <c r="L2155" s="7">
        <v>34</v>
      </c>
    </row>
    <row r="2156" spans="10:12" x14ac:dyDescent="0.25">
      <c r="J2156" t="s">
        <v>8221</v>
      </c>
      <c r="K2156" s="7">
        <v>250</v>
      </c>
      <c r="L2156" s="7">
        <v>2</v>
      </c>
    </row>
    <row r="2157" spans="10:12" x14ac:dyDescent="0.25">
      <c r="J2157" t="s">
        <v>8221</v>
      </c>
      <c r="K2157" s="7">
        <v>5000</v>
      </c>
      <c r="L2157" s="7">
        <v>115</v>
      </c>
    </row>
    <row r="2158" spans="10:12" x14ac:dyDescent="0.25">
      <c r="J2158" t="s">
        <v>8221</v>
      </c>
      <c r="K2158" s="7">
        <v>56000</v>
      </c>
      <c r="L2158" s="7">
        <v>1493</v>
      </c>
    </row>
    <row r="2159" spans="10:12" x14ac:dyDescent="0.25">
      <c r="J2159" t="s">
        <v>8221</v>
      </c>
      <c r="K2159" s="7">
        <v>75000</v>
      </c>
      <c r="L2159" s="7">
        <v>21144</v>
      </c>
    </row>
    <row r="2160" spans="10:12" x14ac:dyDescent="0.25">
      <c r="J2160" t="s">
        <v>8221</v>
      </c>
      <c r="K2160" s="7">
        <v>300000</v>
      </c>
      <c r="L2160" s="7">
        <v>19770.11</v>
      </c>
    </row>
    <row r="2161" spans="10:12" x14ac:dyDescent="0.25">
      <c r="J2161" t="s">
        <v>8221</v>
      </c>
      <c r="K2161" s="7">
        <v>3600</v>
      </c>
      <c r="L2161" s="7">
        <v>26</v>
      </c>
    </row>
    <row r="2162" spans="10:12" x14ac:dyDescent="0.25">
      <c r="J2162" t="s">
        <v>8221</v>
      </c>
      <c r="K2162" s="7">
        <v>10000</v>
      </c>
      <c r="L2162" s="7">
        <v>85</v>
      </c>
    </row>
    <row r="2163" spans="10:12" x14ac:dyDescent="0.25">
      <c r="J2163" t="s">
        <v>8219</v>
      </c>
      <c r="K2163" s="7">
        <v>400</v>
      </c>
      <c r="L2163" s="7">
        <v>463</v>
      </c>
    </row>
    <row r="2164" spans="10:12" x14ac:dyDescent="0.25">
      <c r="J2164" t="s">
        <v>8219</v>
      </c>
      <c r="K2164" s="7">
        <v>4500</v>
      </c>
      <c r="L2164" s="7">
        <v>5052</v>
      </c>
    </row>
    <row r="2165" spans="10:12" x14ac:dyDescent="0.25">
      <c r="J2165" t="s">
        <v>8219</v>
      </c>
      <c r="K2165" s="7">
        <v>2500</v>
      </c>
      <c r="L2165" s="7">
        <v>3305</v>
      </c>
    </row>
    <row r="2166" spans="10:12" x14ac:dyDescent="0.25">
      <c r="J2166" t="s">
        <v>8219</v>
      </c>
      <c r="K2166" s="7">
        <v>5500</v>
      </c>
      <c r="L2166" s="7">
        <v>5645</v>
      </c>
    </row>
    <row r="2167" spans="10:12" x14ac:dyDescent="0.25">
      <c r="J2167" t="s">
        <v>8219</v>
      </c>
      <c r="K2167" s="7">
        <v>2500</v>
      </c>
      <c r="L2167" s="7">
        <v>3466</v>
      </c>
    </row>
    <row r="2168" spans="10:12" x14ac:dyDescent="0.25">
      <c r="J2168" t="s">
        <v>8219</v>
      </c>
      <c r="K2168" s="7">
        <v>2000</v>
      </c>
      <c r="L2168" s="7">
        <v>2932</v>
      </c>
    </row>
    <row r="2169" spans="10:12" x14ac:dyDescent="0.25">
      <c r="J2169" t="s">
        <v>8219</v>
      </c>
      <c r="K2169" s="7">
        <v>150</v>
      </c>
      <c r="L2169" s="7">
        <v>180</v>
      </c>
    </row>
    <row r="2170" spans="10:12" x14ac:dyDescent="0.25">
      <c r="J2170" t="s">
        <v>8219</v>
      </c>
      <c r="K2170" s="7">
        <v>18000</v>
      </c>
      <c r="L2170" s="7">
        <v>21884.69</v>
      </c>
    </row>
    <row r="2171" spans="10:12" x14ac:dyDescent="0.25">
      <c r="J2171" t="s">
        <v>8219</v>
      </c>
      <c r="K2171" s="7">
        <v>153</v>
      </c>
      <c r="L2171" s="7">
        <v>153</v>
      </c>
    </row>
    <row r="2172" spans="10:12" x14ac:dyDescent="0.25">
      <c r="J2172" t="s">
        <v>8219</v>
      </c>
      <c r="K2172" s="7">
        <v>350</v>
      </c>
      <c r="L2172" s="7">
        <v>633</v>
      </c>
    </row>
    <row r="2173" spans="10:12" x14ac:dyDescent="0.25">
      <c r="J2173" t="s">
        <v>8219</v>
      </c>
      <c r="K2173" s="7">
        <v>4000</v>
      </c>
      <c r="L2173" s="7">
        <v>4243</v>
      </c>
    </row>
    <row r="2174" spans="10:12" x14ac:dyDescent="0.25">
      <c r="J2174" t="s">
        <v>8219</v>
      </c>
      <c r="K2174" s="7">
        <v>1000</v>
      </c>
      <c r="L2174" s="7">
        <v>1000</v>
      </c>
    </row>
    <row r="2175" spans="10:12" x14ac:dyDescent="0.25">
      <c r="J2175" t="s">
        <v>8219</v>
      </c>
      <c r="K2175" s="7">
        <v>4200</v>
      </c>
      <c r="L2175" s="7">
        <v>5331</v>
      </c>
    </row>
    <row r="2176" spans="10:12" x14ac:dyDescent="0.25">
      <c r="J2176" t="s">
        <v>8219</v>
      </c>
      <c r="K2176" s="7">
        <v>4000</v>
      </c>
      <c r="L2176" s="7">
        <v>4119</v>
      </c>
    </row>
    <row r="2177" spans="10:12" x14ac:dyDescent="0.25">
      <c r="J2177" t="s">
        <v>8219</v>
      </c>
      <c r="K2177" s="7">
        <v>700</v>
      </c>
      <c r="L2177" s="7">
        <v>1750</v>
      </c>
    </row>
    <row r="2178" spans="10:12" x14ac:dyDescent="0.25">
      <c r="J2178" t="s">
        <v>8219</v>
      </c>
      <c r="K2178" s="7">
        <v>5000</v>
      </c>
      <c r="L2178" s="7">
        <v>6301</v>
      </c>
    </row>
    <row r="2179" spans="10:12" x14ac:dyDescent="0.25">
      <c r="J2179" t="s">
        <v>8219</v>
      </c>
      <c r="K2179" s="7">
        <v>2500</v>
      </c>
      <c r="L2179" s="7">
        <v>2503</v>
      </c>
    </row>
    <row r="2180" spans="10:12" x14ac:dyDescent="0.25">
      <c r="J2180" t="s">
        <v>8219</v>
      </c>
      <c r="K2180" s="7">
        <v>25000</v>
      </c>
      <c r="L2180" s="7">
        <v>34660</v>
      </c>
    </row>
    <row r="2181" spans="10:12" x14ac:dyDescent="0.25">
      <c r="J2181" t="s">
        <v>8219</v>
      </c>
      <c r="K2181" s="7">
        <v>1000</v>
      </c>
      <c r="L2181" s="7">
        <v>1614</v>
      </c>
    </row>
    <row r="2182" spans="10:12" x14ac:dyDescent="0.25">
      <c r="J2182" t="s">
        <v>8219</v>
      </c>
      <c r="K2182" s="7">
        <v>5000</v>
      </c>
      <c r="L2182" s="7">
        <v>5359.21</v>
      </c>
    </row>
    <row r="2183" spans="10:12" x14ac:dyDescent="0.25">
      <c r="J2183" t="s">
        <v>8219</v>
      </c>
      <c r="K2183" s="7">
        <v>2000</v>
      </c>
      <c r="L2183" s="7">
        <v>3062</v>
      </c>
    </row>
    <row r="2184" spans="10:12" x14ac:dyDescent="0.25">
      <c r="J2184" t="s">
        <v>8219</v>
      </c>
      <c r="K2184" s="7">
        <v>3000</v>
      </c>
      <c r="L2184" s="7">
        <v>15725</v>
      </c>
    </row>
    <row r="2185" spans="10:12" x14ac:dyDescent="0.25">
      <c r="J2185" t="s">
        <v>8219</v>
      </c>
      <c r="K2185" s="7">
        <v>1800</v>
      </c>
      <c r="L2185" s="7">
        <v>8807</v>
      </c>
    </row>
    <row r="2186" spans="10:12" x14ac:dyDescent="0.25">
      <c r="J2186" t="s">
        <v>8219</v>
      </c>
      <c r="K2186" s="7">
        <v>10000</v>
      </c>
      <c r="L2186" s="7">
        <v>28474</v>
      </c>
    </row>
    <row r="2187" spans="10:12" x14ac:dyDescent="0.25">
      <c r="J2187" t="s">
        <v>8219</v>
      </c>
      <c r="K2187" s="7">
        <v>5000</v>
      </c>
      <c r="L2187" s="7">
        <v>92848.5</v>
      </c>
    </row>
    <row r="2188" spans="10:12" x14ac:dyDescent="0.25">
      <c r="J2188" t="s">
        <v>8219</v>
      </c>
      <c r="K2188" s="7">
        <v>20000</v>
      </c>
      <c r="L2188" s="7">
        <v>21935</v>
      </c>
    </row>
    <row r="2189" spans="10:12" x14ac:dyDescent="0.25">
      <c r="J2189" t="s">
        <v>8219</v>
      </c>
      <c r="K2189" s="7">
        <v>20000</v>
      </c>
      <c r="L2189" s="7">
        <v>202928.5</v>
      </c>
    </row>
    <row r="2190" spans="10:12" x14ac:dyDescent="0.25">
      <c r="J2190" t="s">
        <v>8219</v>
      </c>
      <c r="K2190" s="7">
        <v>5494</v>
      </c>
      <c r="L2190" s="7">
        <v>22645</v>
      </c>
    </row>
    <row r="2191" spans="10:12" x14ac:dyDescent="0.25">
      <c r="J2191" t="s">
        <v>8219</v>
      </c>
      <c r="K2191" s="7">
        <v>1200</v>
      </c>
      <c r="L2191" s="7">
        <v>6039</v>
      </c>
    </row>
    <row r="2192" spans="10:12" x14ac:dyDescent="0.25">
      <c r="J2192" t="s">
        <v>8219</v>
      </c>
      <c r="K2192" s="7">
        <v>19000</v>
      </c>
      <c r="L2192" s="7">
        <v>35076</v>
      </c>
    </row>
    <row r="2193" spans="10:12" x14ac:dyDescent="0.25">
      <c r="J2193" t="s">
        <v>8219</v>
      </c>
      <c r="K2193" s="7">
        <v>750</v>
      </c>
      <c r="L2193" s="7">
        <v>898</v>
      </c>
    </row>
    <row r="2194" spans="10:12" x14ac:dyDescent="0.25">
      <c r="J2194" t="s">
        <v>8219</v>
      </c>
      <c r="K2194" s="7">
        <v>12000</v>
      </c>
      <c r="L2194" s="7">
        <v>129748.82</v>
      </c>
    </row>
    <row r="2195" spans="10:12" x14ac:dyDescent="0.25">
      <c r="J2195" t="s">
        <v>8219</v>
      </c>
      <c r="K2195" s="7">
        <v>15000</v>
      </c>
      <c r="L2195" s="7">
        <v>67856</v>
      </c>
    </row>
    <row r="2196" spans="10:12" x14ac:dyDescent="0.25">
      <c r="J2196" t="s">
        <v>8219</v>
      </c>
      <c r="K2196" s="7">
        <v>10000</v>
      </c>
      <c r="L2196" s="7">
        <v>53737</v>
      </c>
    </row>
    <row r="2197" spans="10:12" x14ac:dyDescent="0.25">
      <c r="J2197" t="s">
        <v>8219</v>
      </c>
      <c r="K2197" s="7">
        <v>4600</v>
      </c>
      <c r="L2197" s="7">
        <v>5535</v>
      </c>
    </row>
    <row r="2198" spans="10:12" x14ac:dyDescent="0.25">
      <c r="J2198" t="s">
        <v>8219</v>
      </c>
      <c r="K2198" s="7">
        <v>14000</v>
      </c>
      <c r="L2198" s="7">
        <v>15937</v>
      </c>
    </row>
    <row r="2199" spans="10:12" x14ac:dyDescent="0.25">
      <c r="J2199" t="s">
        <v>8219</v>
      </c>
      <c r="K2199" s="7">
        <v>30000</v>
      </c>
      <c r="L2199" s="7">
        <v>285309.33</v>
      </c>
    </row>
    <row r="2200" spans="10:12" x14ac:dyDescent="0.25">
      <c r="J2200" t="s">
        <v>8219</v>
      </c>
      <c r="K2200" s="7">
        <v>40000</v>
      </c>
      <c r="L2200" s="7">
        <v>53157</v>
      </c>
    </row>
    <row r="2201" spans="10:12" x14ac:dyDescent="0.25">
      <c r="J2201" t="s">
        <v>8219</v>
      </c>
      <c r="K2201" s="7">
        <v>9000</v>
      </c>
      <c r="L2201" s="7">
        <v>13228</v>
      </c>
    </row>
    <row r="2202" spans="10:12" x14ac:dyDescent="0.25">
      <c r="J2202" t="s">
        <v>8219</v>
      </c>
      <c r="K2202" s="7">
        <v>2000</v>
      </c>
      <c r="L2202" s="7">
        <v>10843</v>
      </c>
    </row>
    <row r="2203" spans="10:12" x14ac:dyDescent="0.25">
      <c r="J2203" t="s">
        <v>8219</v>
      </c>
      <c r="K2203" s="7">
        <v>110</v>
      </c>
      <c r="L2203" s="7">
        <v>420.99</v>
      </c>
    </row>
    <row r="2204" spans="10:12" x14ac:dyDescent="0.25">
      <c r="J2204" t="s">
        <v>8219</v>
      </c>
      <c r="K2204" s="7">
        <v>4000</v>
      </c>
      <c r="L2204" s="7">
        <v>28167.25</v>
      </c>
    </row>
    <row r="2205" spans="10:12" x14ac:dyDescent="0.25">
      <c r="J2205" t="s">
        <v>8219</v>
      </c>
      <c r="K2205" s="7">
        <v>2000</v>
      </c>
      <c r="L2205" s="7">
        <v>2191</v>
      </c>
    </row>
    <row r="2206" spans="10:12" x14ac:dyDescent="0.25">
      <c r="J2206" t="s">
        <v>8219</v>
      </c>
      <c r="K2206" s="7">
        <v>1500</v>
      </c>
      <c r="L2206" s="7">
        <v>1993</v>
      </c>
    </row>
    <row r="2207" spans="10:12" x14ac:dyDescent="0.25">
      <c r="J2207" t="s">
        <v>8219</v>
      </c>
      <c r="K2207" s="7">
        <v>750</v>
      </c>
      <c r="L2207" s="7">
        <v>1140</v>
      </c>
    </row>
    <row r="2208" spans="10:12" x14ac:dyDescent="0.25">
      <c r="J2208" t="s">
        <v>8219</v>
      </c>
      <c r="K2208" s="7">
        <v>1100</v>
      </c>
      <c r="L2208" s="7">
        <v>1130</v>
      </c>
    </row>
    <row r="2209" spans="10:12" x14ac:dyDescent="0.25">
      <c r="J2209" t="s">
        <v>8219</v>
      </c>
      <c r="K2209" s="7">
        <v>2000</v>
      </c>
      <c r="L2209" s="7">
        <v>2000</v>
      </c>
    </row>
    <row r="2210" spans="10:12" x14ac:dyDescent="0.25">
      <c r="J2210" t="s">
        <v>8219</v>
      </c>
      <c r="K2210" s="7">
        <v>1000</v>
      </c>
      <c r="L2210" s="7">
        <v>1016</v>
      </c>
    </row>
    <row r="2211" spans="10:12" x14ac:dyDescent="0.25">
      <c r="J2211" t="s">
        <v>8219</v>
      </c>
      <c r="K2211" s="7">
        <v>500</v>
      </c>
      <c r="L2211" s="7">
        <v>754</v>
      </c>
    </row>
    <row r="2212" spans="10:12" x14ac:dyDescent="0.25">
      <c r="J2212" t="s">
        <v>8219</v>
      </c>
      <c r="K2212" s="7">
        <v>4000</v>
      </c>
      <c r="L2212" s="7">
        <v>4457</v>
      </c>
    </row>
    <row r="2213" spans="10:12" x14ac:dyDescent="0.25">
      <c r="J2213" t="s">
        <v>8219</v>
      </c>
      <c r="K2213" s="7">
        <v>2500</v>
      </c>
      <c r="L2213" s="7">
        <v>4890</v>
      </c>
    </row>
    <row r="2214" spans="10:12" x14ac:dyDescent="0.25">
      <c r="J2214" t="s">
        <v>8219</v>
      </c>
      <c r="K2214" s="7">
        <v>6000</v>
      </c>
      <c r="L2214" s="7">
        <v>6863</v>
      </c>
    </row>
    <row r="2215" spans="10:12" x14ac:dyDescent="0.25">
      <c r="J2215" t="s">
        <v>8219</v>
      </c>
      <c r="K2215" s="7">
        <v>5</v>
      </c>
      <c r="L2215" s="7">
        <v>10</v>
      </c>
    </row>
    <row r="2216" spans="10:12" x14ac:dyDescent="0.25">
      <c r="J2216" t="s">
        <v>8219</v>
      </c>
      <c r="K2216" s="7">
        <v>600</v>
      </c>
      <c r="L2216" s="7">
        <v>1755.01</v>
      </c>
    </row>
    <row r="2217" spans="10:12" x14ac:dyDescent="0.25">
      <c r="J2217" t="s">
        <v>8219</v>
      </c>
      <c r="K2217" s="7">
        <v>550</v>
      </c>
      <c r="L2217" s="7">
        <v>860</v>
      </c>
    </row>
    <row r="2218" spans="10:12" x14ac:dyDescent="0.25">
      <c r="J2218" t="s">
        <v>8219</v>
      </c>
      <c r="K2218" s="7">
        <v>300</v>
      </c>
      <c r="L2218" s="7">
        <v>317</v>
      </c>
    </row>
    <row r="2219" spans="10:12" x14ac:dyDescent="0.25">
      <c r="J2219" t="s">
        <v>8219</v>
      </c>
      <c r="K2219" s="7">
        <v>420</v>
      </c>
      <c r="L2219" s="7">
        <v>425</v>
      </c>
    </row>
    <row r="2220" spans="10:12" x14ac:dyDescent="0.25">
      <c r="J2220" t="s">
        <v>8219</v>
      </c>
      <c r="K2220" s="7">
        <v>2000</v>
      </c>
      <c r="L2220" s="7">
        <v>2456.66</v>
      </c>
    </row>
    <row r="2221" spans="10:12" x14ac:dyDescent="0.25">
      <c r="J2221" t="s">
        <v>8219</v>
      </c>
      <c r="K2221" s="7">
        <v>1000</v>
      </c>
      <c r="L2221" s="7">
        <v>1015</v>
      </c>
    </row>
    <row r="2222" spans="10:12" x14ac:dyDescent="0.25">
      <c r="J2222" t="s">
        <v>8219</v>
      </c>
      <c r="K2222" s="7">
        <v>3500</v>
      </c>
      <c r="L2222" s="7">
        <v>3540</v>
      </c>
    </row>
    <row r="2223" spans="10:12" x14ac:dyDescent="0.25">
      <c r="J2223" t="s">
        <v>8219</v>
      </c>
      <c r="K2223" s="7">
        <v>7500</v>
      </c>
      <c r="L2223" s="7">
        <v>8109</v>
      </c>
    </row>
    <row r="2224" spans="10:12" x14ac:dyDescent="0.25">
      <c r="J2224" t="s">
        <v>8219</v>
      </c>
      <c r="K2224" s="7">
        <v>500</v>
      </c>
      <c r="L2224" s="7">
        <v>813</v>
      </c>
    </row>
    <row r="2225" spans="10:12" x14ac:dyDescent="0.25">
      <c r="J2225" t="s">
        <v>8219</v>
      </c>
      <c r="K2225" s="7">
        <v>19500</v>
      </c>
      <c r="L2225" s="7">
        <v>20631</v>
      </c>
    </row>
    <row r="2226" spans="10:12" x14ac:dyDescent="0.25">
      <c r="J2226" t="s">
        <v>8219</v>
      </c>
      <c r="K2226" s="7">
        <v>10000</v>
      </c>
      <c r="L2226" s="7">
        <v>24315</v>
      </c>
    </row>
    <row r="2227" spans="10:12" x14ac:dyDescent="0.25">
      <c r="J2227" t="s">
        <v>8219</v>
      </c>
      <c r="K2227" s="7">
        <v>21000</v>
      </c>
      <c r="L2227" s="7">
        <v>198415.01</v>
      </c>
    </row>
    <row r="2228" spans="10:12" x14ac:dyDescent="0.25">
      <c r="J2228" t="s">
        <v>8219</v>
      </c>
      <c r="K2228" s="7">
        <v>18000</v>
      </c>
      <c r="L2228" s="7">
        <v>19523.310000000001</v>
      </c>
    </row>
    <row r="2229" spans="10:12" x14ac:dyDescent="0.25">
      <c r="J2229" t="s">
        <v>8219</v>
      </c>
      <c r="K2229" s="7">
        <v>13000</v>
      </c>
      <c r="L2229" s="7">
        <v>20459</v>
      </c>
    </row>
    <row r="2230" spans="10:12" x14ac:dyDescent="0.25">
      <c r="J2230" t="s">
        <v>8219</v>
      </c>
      <c r="K2230" s="7">
        <v>1000</v>
      </c>
      <c r="L2230" s="7">
        <v>11744.9</v>
      </c>
    </row>
    <row r="2231" spans="10:12" x14ac:dyDescent="0.25">
      <c r="J2231" t="s">
        <v>8219</v>
      </c>
      <c r="K2231" s="7">
        <v>8012</v>
      </c>
      <c r="L2231" s="7">
        <v>13704.33</v>
      </c>
    </row>
    <row r="2232" spans="10:12" x14ac:dyDescent="0.25">
      <c r="J2232" t="s">
        <v>8219</v>
      </c>
      <c r="K2232" s="7">
        <v>8500</v>
      </c>
      <c r="L2232" s="7">
        <v>10706</v>
      </c>
    </row>
    <row r="2233" spans="10:12" x14ac:dyDescent="0.25">
      <c r="J2233" t="s">
        <v>8219</v>
      </c>
      <c r="K2233" s="7">
        <v>2500</v>
      </c>
      <c r="L2233" s="7">
        <v>30303.24</v>
      </c>
    </row>
    <row r="2234" spans="10:12" x14ac:dyDescent="0.25">
      <c r="J2234" t="s">
        <v>8219</v>
      </c>
      <c r="K2234" s="7">
        <v>5000</v>
      </c>
      <c r="L2234" s="7">
        <v>24790</v>
      </c>
    </row>
    <row r="2235" spans="10:12" x14ac:dyDescent="0.25">
      <c r="J2235" t="s">
        <v>8219</v>
      </c>
      <c r="K2235" s="7">
        <v>2500</v>
      </c>
      <c r="L2235" s="7">
        <v>8301</v>
      </c>
    </row>
    <row r="2236" spans="10:12" x14ac:dyDescent="0.25">
      <c r="J2236" t="s">
        <v>8219</v>
      </c>
      <c r="K2236" s="7">
        <v>100</v>
      </c>
      <c r="L2236" s="7">
        <v>1165</v>
      </c>
    </row>
    <row r="2237" spans="10:12" x14ac:dyDescent="0.25">
      <c r="J2237" t="s">
        <v>8219</v>
      </c>
      <c r="K2237" s="7">
        <v>13000</v>
      </c>
      <c r="L2237" s="7">
        <v>19931</v>
      </c>
    </row>
    <row r="2238" spans="10:12" x14ac:dyDescent="0.25">
      <c r="J2238" t="s">
        <v>8219</v>
      </c>
      <c r="K2238" s="7">
        <v>2800</v>
      </c>
      <c r="L2238" s="7">
        <v>15039</v>
      </c>
    </row>
    <row r="2239" spans="10:12" x14ac:dyDescent="0.25">
      <c r="J2239" t="s">
        <v>8219</v>
      </c>
      <c r="K2239" s="7">
        <v>18000</v>
      </c>
      <c r="L2239" s="7">
        <v>63527</v>
      </c>
    </row>
    <row r="2240" spans="10:12" x14ac:dyDescent="0.25">
      <c r="J2240" t="s">
        <v>8219</v>
      </c>
      <c r="K2240" s="7">
        <v>4000</v>
      </c>
      <c r="L2240" s="7">
        <v>5496</v>
      </c>
    </row>
    <row r="2241" spans="10:12" x14ac:dyDescent="0.25">
      <c r="J2241" t="s">
        <v>8219</v>
      </c>
      <c r="K2241" s="7">
        <v>25000</v>
      </c>
      <c r="L2241" s="7">
        <v>32006.67</v>
      </c>
    </row>
    <row r="2242" spans="10:12" x14ac:dyDescent="0.25">
      <c r="J2242" t="s">
        <v>8219</v>
      </c>
      <c r="K2242" s="7">
        <v>5000</v>
      </c>
      <c r="L2242" s="7">
        <v>13534</v>
      </c>
    </row>
    <row r="2243" spans="10:12" x14ac:dyDescent="0.25">
      <c r="J2243" t="s">
        <v>8219</v>
      </c>
      <c r="K2243" s="7">
        <v>1000</v>
      </c>
      <c r="L2243" s="7">
        <v>8064</v>
      </c>
    </row>
    <row r="2244" spans="10:12" x14ac:dyDescent="0.25">
      <c r="J2244" t="s">
        <v>8219</v>
      </c>
      <c r="K2244" s="7">
        <v>10000</v>
      </c>
      <c r="L2244" s="7">
        <v>136009.76</v>
      </c>
    </row>
    <row r="2245" spans="10:12" x14ac:dyDescent="0.25">
      <c r="J2245" t="s">
        <v>8219</v>
      </c>
      <c r="K2245" s="7">
        <v>1</v>
      </c>
      <c r="L2245" s="7">
        <v>9302.5</v>
      </c>
    </row>
    <row r="2246" spans="10:12" x14ac:dyDescent="0.25">
      <c r="J2246" t="s">
        <v>8219</v>
      </c>
      <c r="K2246" s="7">
        <v>5000</v>
      </c>
      <c r="L2246" s="7">
        <v>18851</v>
      </c>
    </row>
    <row r="2247" spans="10:12" x14ac:dyDescent="0.25">
      <c r="J2247" t="s">
        <v>8219</v>
      </c>
      <c r="K2247" s="7">
        <v>4000</v>
      </c>
      <c r="L2247" s="7">
        <v>105881</v>
      </c>
    </row>
    <row r="2248" spans="10:12" x14ac:dyDescent="0.25">
      <c r="J2248" t="s">
        <v>8219</v>
      </c>
      <c r="K2248" s="7">
        <v>2500</v>
      </c>
      <c r="L2248" s="7">
        <v>2503</v>
      </c>
    </row>
    <row r="2249" spans="10:12" x14ac:dyDescent="0.25">
      <c r="J2249" t="s">
        <v>8219</v>
      </c>
      <c r="K2249" s="7">
        <v>18500</v>
      </c>
      <c r="L2249" s="7">
        <v>19324</v>
      </c>
    </row>
    <row r="2250" spans="10:12" x14ac:dyDescent="0.25">
      <c r="J2250" t="s">
        <v>8219</v>
      </c>
      <c r="K2250" s="7">
        <v>7000</v>
      </c>
      <c r="L2250" s="7">
        <v>7505</v>
      </c>
    </row>
    <row r="2251" spans="10:12" x14ac:dyDescent="0.25">
      <c r="J2251" t="s">
        <v>8219</v>
      </c>
      <c r="K2251" s="7">
        <v>3500</v>
      </c>
      <c r="L2251" s="7">
        <v>5907</v>
      </c>
    </row>
    <row r="2252" spans="10:12" x14ac:dyDescent="0.25">
      <c r="J2252" t="s">
        <v>8219</v>
      </c>
      <c r="K2252" s="7">
        <v>25000</v>
      </c>
      <c r="L2252" s="7">
        <v>243778</v>
      </c>
    </row>
    <row r="2253" spans="10:12" x14ac:dyDescent="0.25">
      <c r="J2253" t="s">
        <v>8219</v>
      </c>
      <c r="K2253" s="7">
        <v>8500</v>
      </c>
      <c r="L2253" s="7">
        <v>11428.19</v>
      </c>
    </row>
    <row r="2254" spans="10:12" x14ac:dyDescent="0.25">
      <c r="J2254" t="s">
        <v>8219</v>
      </c>
      <c r="K2254" s="7">
        <v>9000</v>
      </c>
      <c r="L2254" s="7">
        <v>24505</v>
      </c>
    </row>
    <row r="2255" spans="10:12" x14ac:dyDescent="0.25">
      <c r="J2255" t="s">
        <v>8219</v>
      </c>
      <c r="K2255" s="7">
        <v>8000</v>
      </c>
      <c r="L2255" s="7">
        <v>9015</v>
      </c>
    </row>
    <row r="2256" spans="10:12" x14ac:dyDescent="0.25">
      <c r="J2256" t="s">
        <v>8219</v>
      </c>
      <c r="K2256" s="7">
        <v>500</v>
      </c>
      <c r="L2256" s="7">
        <v>2299</v>
      </c>
    </row>
    <row r="2257" spans="10:12" x14ac:dyDescent="0.25">
      <c r="J2257" t="s">
        <v>8219</v>
      </c>
      <c r="K2257" s="7">
        <v>3950</v>
      </c>
      <c r="L2257" s="7">
        <v>11323</v>
      </c>
    </row>
    <row r="2258" spans="10:12" x14ac:dyDescent="0.25">
      <c r="J2258" t="s">
        <v>8219</v>
      </c>
      <c r="K2258" s="7">
        <v>480</v>
      </c>
      <c r="L2258" s="7">
        <v>1069</v>
      </c>
    </row>
    <row r="2259" spans="10:12" x14ac:dyDescent="0.25">
      <c r="J2259" t="s">
        <v>8219</v>
      </c>
      <c r="K2259" s="7">
        <v>2500</v>
      </c>
      <c r="L2259" s="7">
        <v>15903.5</v>
      </c>
    </row>
    <row r="2260" spans="10:12" x14ac:dyDescent="0.25">
      <c r="J2260" t="s">
        <v>8219</v>
      </c>
      <c r="K2260" s="7">
        <v>2200</v>
      </c>
      <c r="L2260" s="7">
        <v>3223</v>
      </c>
    </row>
    <row r="2261" spans="10:12" x14ac:dyDescent="0.25">
      <c r="J2261" t="s">
        <v>8219</v>
      </c>
      <c r="K2261" s="7">
        <v>1000</v>
      </c>
      <c r="L2261" s="7">
        <v>18671</v>
      </c>
    </row>
    <row r="2262" spans="10:12" x14ac:dyDescent="0.25">
      <c r="J2262" t="s">
        <v>8219</v>
      </c>
      <c r="K2262" s="7">
        <v>2500</v>
      </c>
      <c r="L2262" s="7">
        <v>8173</v>
      </c>
    </row>
    <row r="2263" spans="10:12" x14ac:dyDescent="0.25">
      <c r="J2263" t="s">
        <v>8219</v>
      </c>
      <c r="K2263" s="7">
        <v>1000</v>
      </c>
      <c r="L2263" s="7">
        <v>7795</v>
      </c>
    </row>
    <row r="2264" spans="10:12" x14ac:dyDescent="0.25">
      <c r="J2264" t="s">
        <v>8219</v>
      </c>
      <c r="K2264" s="7">
        <v>3300</v>
      </c>
      <c r="L2264" s="7">
        <v>5087</v>
      </c>
    </row>
    <row r="2265" spans="10:12" x14ac:dyDescent="0.25">
      <c r="J2265" t="s">
        <v>8219</v>
      </c>
      <c r="K2265" s="7">
        <v>7500</v>
      </c>
      <c r="L2265" s="7">
        <v>8666</v>
      </c>
    </row>
    <row r="2266" spans="10:12" x14ac:dyDescent="0.25">
      <c r="J2266" t="s">
        <v>8219</v>
      </c>
      <c r="K2266" s="7">
        <v>6000</v>
      </c>
      <c r="L2266" s="7">
        <v>10802</v>
      </c>
    </row>
    <row r="2267" spans="10:12" x14ac:dyDescent="0.25">
      <c r="J2267" t="s">
        <v>8219</v>
      </c>
      <c r="K2267" s="7">
        <v>200</v>
      </c>
      <c r="L2267" s="7">
        <v>597</v>
      </c>
    </row>
    <row r="2268" spans="10:12" x14ac:dyDescent="0.25">
      <c r="J2268" t="s">
        <v>8219</v>
      </c>
      <c r="K2268" s="7">
        <v>1500</v>
      </c>
      <c r="L2268" s="7">
        <v>4804</v>
      </c>
    </row>
    <row r="2269" spans="10:12" x14ac:dyDescent="0.25">
      <c r="J2269" t="s">
        <v>8219</v>
      </c>
      <c r="K2269" s="7">
        <v>20000</v>
      </c>
      <c r="L2269" s="7">
        <v>76105</v>
      </c>
    </row>
    <row r="2270" spans="10:12" x14ac:dyDescent="0.25">
      <c r="J2270" t="s">
        <v>8219</v>
      </c>
      <c r="K2270" s="7">
        <v>28000</v>
      </c>
      <c r="L2270" s="7">
        <v>28728</v>
      </c>
    </row>
    <row r="2271" spans="10:12" x14ac:dyDescent="0.25">
      <c r="J2271" t="s">
        <v>8219</v>
      </c>
      <c r="K2271" s="7">
        <v>2500</v>
      </c>
      <c r="L2271" s="7">
        <v>45041</v>
      </c>
    </row>
    <row r="2272" spans="10:12" x14ac:dyDescent="0.25">
      <c r="J2272" t="s">
        <v>8219</v>
      </c>
      <c r="K2272" s="7">
        <v>25000</v>
      </c>
      <c r="L2272" s="7">
        <v>180062</v>
      </c>
    </row>
    <row r="2273" spans="10:12" x14ac:dyDescent="0.25">
      <c r="J2273" t="s">
        <v>8219</v>
      </c>
      <c r="K2273" s="7">
        <v>20000</v>
      </c>
      <c r="L2273" s="7">
        <v>56618</v>
      </c>
    </row>
    <row r="2274" spans="10:12" x14ac:dyDescent="0.25">
      <c r="J2274" t="s">
        <v>8219</v>
      </c>
      <c r="K2274" s="7">
        <v>1000</v>
      </c>
      <c r="L2274" s="7">
        <v>13566</v>
      </c>
    </row>
    <row r="2275" spans="10:12" x14ac:dyDescent="0.25">
      <c r="J2275" t="s">
        <v>8219</v>
      </c>
      <c r="K2275" s="7">
        <v>2500</v>
      </c>
      <c r="L2275" s="7">
        <v>5509</v>
      </c>
    </row>
    <row r="2276" spans="10:12" x14ac:dyDescent="0.25">
      <c r="J2276" t="s">
        <v>8219</v>
      </c>
      <c r="K2276" s="7">
        <v>2500</v>
      </c>
      <c r="L2276" s="7">
        <v>2990</v>
      </c>
    </row>
    <row r="2277" spans="10:12" x14ac:dyDescent="0.25">
      <c r="J2277" t="s">
        <v>8219</v>
      </c>
      <c r="K2277" s="7">
        <v>650</v>
      </c>
      <c r="L2277" s="7">
        <v>2650.5</v>
      </c>
    </row>
    <row r="2278" spans="10:12" x14ac:dyDescent="0.25">
      <c r="J2278" t="s">
        <v>8219</v>
      </c>
      <c r="K2278" s="7">
        <v>4589</v>
      </c>
      <c r="L2278" s="7">
        <v>4856</v>
      </c>
    </row>
    <row r="2279" spans="10:12" x14ac:dyDescent="0.25">
      <c r="J2279" t="s">
        <v>8219</v>
      </c>
      <c r="K2279" s="7">
        <v>8500</v>
      </c>
      <c r="L2279" s="7">
        <v>11992</v>
      </c>
    </row>
    <row r="2280" spans="10:12" x14ac:dyDescent="0.25">
      <c r="J2280" t="s">
        <v>8219</v>
      </c>
      <c r="K2280" s="7">
        <v>2000</v>
      </c>
      <c r="L2280" s="7">
        <v>5414</v>
      </c>
    </row>
    <row r="2281" spans="10:12" x14ac:dyDescent="0.25">
      <c r="J2281" t="s">
        <v>8219</v>
      </c>
      <c r="K2281" s="7">
        <v>1000</v>
      </c>
      <c r="L2281" s="7">
        <v>1538</v>
      </c>
    </row>
    <row r="2282" spans="10:12" x14ac:dyDescent="0.25">
      <c r="J2282" t="s">
        <v>8219</v>
      </c>
      <c r="K2282" s="7">
        <v>9800</v>
      </c>
      <c r="L2282" s="7">
        <v>39550.5</v>
      </c>
    </row>
    <row r="2283" spans="10:12" x14ac:dyDescent="0.25">
      <c r="J2283" t="s">
        <v>8219</v>
      </c>
      <c r="K2283" s="7">
        <v>300</v>
      </c>
      <c r="L2283" s="7">
        <v>555</v>
      </c>
    </row>
    <row r="2284" spans="10:12" x14ac:dyDescent="0.25">
      <c r="J2284" t="s">
        <v>8219</v>
      </c>
      <c r="K2284" s="7">
        <v>750</v>
      </c>
      <c r="L2284" s="7">
        <v>1390</v>
      </c>
    </row>
    <row r="2285" spans="10:12" x14ac:dyDescent="0.25">
      <c r="J2285" t="s">
        <v>8219</v>
      </c>
      <c r="K2285" s="7">
        <v>3000</v>
      </c>
      <c r="L2285" s="7">
        <v>3025.66</v>
      </c>
    </row>
    <row r="2286" spans="10:12" x14ac:dyDescent="0.25">
      <c r="J2286" t="s">
        <v>8219</v>
      </c>
      <c r="K2286" s="7">
        <v>6000</v>
      </c>
      <c r="L2286" s="7">
        <v>6373.27</v>
      </c>
    </row>
    <row r="2287" spans="10:12" x14ac:dyDescent="0.25">
      <c r="J2287" t="s">
        <v>8219</v>
      </c>
      <c r="K2287" s="7">
        <v>3000</v>
      </c>
      <c r="L2287" s="7">
        <v>3641</v>
      </c>
    </row>
    <row r="2288" spans="10:12" x14ac:dyDescent="0.25">
      <c r="J2288" t="s">
        <v>8219</v>
      </c>
      <c r="K2288" s="7">
        <v>1500</v>
      </c>
      <c r="L2288" s="7">
        <v>1501</v>
      </c>
    </row>
    <row r="2289" spans="10:12" x14ac:dyDescent="0.25">
      <c r="J2289" t="s">
        <v>8219</v>
      </c>
      <c r="K2289" s="7">
        <v>4500</v>
      </c>
      <c r="L2289" s="7">
        <v>5398.99</v>
      </c>
    </row>
    <row r="2290" spans="10:12" x14ac:dyDescent="0.25">
      <c r="J2290" t="s">
        <v>8219</v>
      </c>
      <c r="K2290" s="7">
        <v>1000</v>
      </c>
      <c r="L2290" s="7">
        <v>1001</v>
      </c>
    </row>
    <row r="2291" spans="10:12" x14ac:dyDescent="0.25">
      <c r="J2291" t="s">
        <v>8219</v>
      </c>
      <c r="K2291" s="7">
        <v>1500</v>
      </c>
      <c r="L2291" s="7">
        <v>1611</v>
      </c>
    </row>
    <row r="2292" spans="10:12" x14ac:dyDescent="0.25">
      <c r="J2292" t="s">
        <v>8219</v>
      </c>
      <c r="K2292" s="7">
        <v>1500</v>
      </c>
      <c r="L2292" s="7">
        <v>1561</v>
      </c>
    </row>
    <row r="2293" spans="10:12" x14ac:dyDescent="0.25">
      <c r="J2293" t="s">
        <v>8219</v>
      </c>
      <c r="K2293" s="7">
        <v>2500</v>
      </c>
      <c r="L2293" s="7">
        <v>4320</v>
      </c>
    </row>
    <row r="2294" spans="10:12" x14ac:dyDescent="0.25">
      <c r="J2294" t="s">
        <v>8219</v>
      </c>
      <c r="K2294" s="7">
        <v>2000</v>
      </c>
      <c r="L2294" s="7">
        <v>2145.0100000000002</v>
      </c>
    </row>
    <row r="2295" spans="10:12" x14ac:dyDescent="0.25">
      <c r="J2295" t="s">
        <v>8219</v>
      </c>
      <c r="K2295" s="7">
        <v>850</v>
      </c>
      <c r="L2295" s="7">
        <v>920</v>
      </c>
    </row>
    <row r="2296" spans="10:12" x14ac:dyDescent="0.25">
      <c r="J2296" t="s">
        <v>8219</v>
      </c>
      <c r="K2296" s="7">
        <v>5000</v>
      </c>
      <c r="L2296" s="7">
        <v>7304.04</v>
      </c>
    </row>
    <row r="2297" spans="10:12" x14ac:dyDescent="0.25">
      <c r="J2297" t="s">
        <v>8219</v>
      </c>
      <c r="K2297" s="7">
        <v>1200</v>
      </c>
      <c r="L2297" s="7">
        <v>1503</v>
      </c>
    </row>
    <row r="2298" spans="10:12" x14ac:dyDescent="0.25">
      <c r="J2298" t="s">
        <v>8219</v>
      </c>
      <c r="K2298" s="7">
        <v>7000</v>
      </c>
      <c r="L2298" s="7">
        <v>10435</v>
      </c>
    </row>
    <row r="2299" spans="10:12" x14ac:dyDescent="0.25">
      <c r="J2299" t="s">
        <v>8219</v>
      </c>
      <c r="K2299" s="7">
        <v>1000</v>
      </c>
      <c r="L2299" s="7">
        <v>1006</v>
      </c>
    </row>
    <row r="2300" spans="10:12" x14ac:dyDescent="0.25">
      <c r="J2300" t="s">
        <v>8219</v>
      </c>
      <c r="K2300" s="7">
        <v>30000</v>
      </c>
      <c r="L2300" s="7">
        <v>31522</v>
      </c>
    </row>
    <row r="2301" spans="10:12" x14ac:dyDescent="0.25">
      <c r="J2301" t="s">
        <v>8219</v>
      </c>
      <c r="K2301" s="7">
        <v>300</v>
      </c>
      <c r="L2301" s="7">
        <v>1050.5</v>
      </c>
    </row>
    <row r="2302" spans="10:12" x14ac:dyDescent="0.25">
      <c r="J2302" t="s">
        <v>8219</v>
      </c>
      <c r="K2302" s="7">
        <v>800</v>
      </c>
      <c r="L2302" s="7">
        <v>810</v>
      </c>
    </row>
    <row r="2303" spans="10:12" x14ac:dyDescent="0.25">
      <c r="J2303" t="s">
        <v>8219</v>
      </c>
      <c r="K2303" s="7">
        <v>5000</v>
      </c>
      <c r="L2303" s="7">
        <v>6680.22</v>
      </c>
    </row>
    <row r="2304" spans="10:12" x14ac:dyDescent="0.25">
      <c r="J2304" t="s">
        <v>8219</v>
      </c>
      <c r="K2304" s="7">
        <v>2300</v>
      </c>
      <c r="L2304" s="7">
        <v>3925</v>
      </c>
    </row>
    <row r="2305" spans="10:12" x14ac:dyDescent="0.25">
      <c r="J2305" t="s">
        <v>8219</v>
      </c>
      <c r="K2305" s="7">
        <v>6450</v>
      </c>
      <c r="L2305" s="7">
        <v>7053.61</v>
      </c>
    </row>
    <row r="2306" spans="10:12" x14ac:dyDescent="0.25">
      <c r="J2306" t="s">
        <v>8219</v>
      </c>
      <c r="K2306" s="7">
        <v>6000</v>
      </c>
      <c r="L2306" s="7">
        <v>6042.02</v>
      </c>
    </row>
    <row r="2307" spans="10:12" x14ac:dyDescent="0.25">
      <c r="J2307" t="s">
        <v>8219</v>
      </c>
      <c r="K2307" s="7">
        <v>18000</v>
      </c>
      <c r="L2307" s="7">
        <v>18221</v>
      </c>
    </row>
    <row r="2308" spans="10:12" x14ac:dyDescent="0.25">
      <c r="J2308" t="s">
        <v>8219</v>
      </c>
      <c r="K2308" s="7">
        <v>3500</v>
      </c>
      <c r="L2308" s="7">
        <v>3736.55</v>
      </c>
    </row>
    <row r="2309" spans="10:12" x14ac:dyDescent="0.25">
      <c r="J2309" t="s">
        <v>8219</v>
      </c>
      <c r="K2309" s="7">
        <v>1964.47</v>
      </c>
      <c r="L2309" s="7">
        <v>2095.2600000000002</v>
      </c>
    </row>
    <row r="2310" spans="10:12" x14ac:dyDescent="0.25">
      <c r="J2310" t="s">
        <v>8219</v>
      </c>
      <c r="K2310" s="7">
        <v>50000</v>
      </c>
      <c r="L2310" s="7">
        <v>50653.11</v>
      </c>
    </row>
    <row r="2311" spans="10:12" x14ac:dyDescent="0.25">
      <c r="J2311" t="s">
        <v>8219</v>
      </c>
      <c r="K2311" s="7">
        <v>6000</v>
      </c>
      <c r="L2311" s="7">
        <v>6400.47</v>
      </c>
    </row>
    <row r="2312" spans="10:12" x14ac:dyDescent="0.25">
      <c r="J2312" t="s">
        <v>8219</v>
      </c>
      <c r="K2312" s="7">
        <v>18500</v>
      </c>
      <c r="L2312" s="7">
        <v>79335.360000000001</v>
      </c>
    </row>
    <row r="2313" spans="10:12" x14ac:dyDescent="0.25">
      <c r="J2313" t="s">
        <v>8219</v>
      </c>
      <c r="K2313" s="7">
        <v>9000</v>
      </c>
      <c r="L2313" s="7">
        <v>9370</v>
      </c>
    </row>
    <row r="2314" spans="10:12" x14ac:dyDescent="0.25">
      <c r="J2314" t="s">
        <v>8219</v>
      </c>
      <c r="K2314" s="7">
        <v>3000</v>
      </c>
      <c r="L2314" s="7">
        <v>3236</v>
      </c>
    </row>
    <row r="2315" spans="10:12" x14ac:dyDescent="0.25">
      <c r="J2315" t="s">
        <v>8219</v>
      </c>
      <c r="K2315" s="7">
        <v>5000</v>
      </c>
      <c r="L2315" s="7">
        <v>8792.02</v>
      </c>
    </row>
    <row r="2316" spans="10:12" x14ac:dyDescent="0.25">
      <c r="J2316" t="s">
        <v>8219</v>
      </c>
      <c r="K2316" s="7">
        <v>1200</v>
      </c>
      <c r="L2316" s="7">
        <v>1883.64</v>
      </c>
    </row>
    <row r="2317" spans="10:12" x14ac:dyDescent="0.25">
      <c r="J2317" t="s">
        <v>8219</v>
      </c>
      <c r="K2317" s="7">
        <v>2500</v>
      </c>
      <c r="L2317" s="7">
        <v>2565</v>
      </c>
    </row>
    <row r="2318" spans="10:12" x14ac:dyDescent="0.25">
      <c r="J2318" t="s">
        <v>8219</v>
      </c>
      <c r="K2318" s="7">
        <v>15000</v>
      </c>
      <c r="L2318" s="7">
        <v>15606.4</v>
      </c>
    </row>
    <row r="2319" spans="10:12" x14ac:dyDescent="0.25">
      <c r="J2319" t="s">
        <v>8219</v>
      </c>
      <c r="K2319" s="7">
        <v>400</v>
      </c>
      <c r="L2319" s="7">
        <v>416</v>
      </c>
    </row>
    <row r="2320" spans="10:12" x14ac:dyDescent="0.25">
      <c r="J2320" t="s">
        <v>8219</v>
      </c>
      <c r="K2320" s="7">
        <v>5000</v>
      </c>
      <c r="L2320" s="7">
        <v>6053</v>
      </c>
    </row>
    <row r="2321" spans="10:12" x14ac:dyDescent="0.25">
      <c r="J2321" t="s">
        <v>8219</v>
      </c>
      <c r="K2321" s="7">
        <v>3000</v>
      </c>
      <c r="L2321" s="7">
        <v>3231</v>
      </c>
    </row>
    <row r="2322" spans="10:12" x14ac:dyDescent="0.25">
      <c r="J2322" t="s">
        <v>8219</v>
      </c>
      <c r="K2322" s="7">
        <v>5000</v>
      </c>
      <c r="L2322" s="7">
        <v>5433</v>
      </c>
    </row>
    <row r="2323" spans="10:12" x14ac:dyDescent="0.25">
      <c r="J2323" t="s">
        <v>8222</v>
      </c>
      <c r="K2323" s="7">
        <v>10557</v>
      </c>
      <c r="L2323" s="7">
        <v>4130</v>
      </c>
    </row>
    <row r="2324" spans="10:12" x14ac:dyDescent="0.25">
      <c r="J2324" t="s">
        <v>8222</v>
      </c>
      <c r="K2324" s="7">
        <v>2700</v>
      </c>
      <c r="L2324" s="7">
        <v>85</v>
      </c>
    </row>
    <row r="2325" spans="10:12" x14ac:dyDescent="0.25">
      <c r="J2325" t="s">
        <v>8222</v>
      </c>
      <c r="K2325" s="7">
        <v>250</v>
      </c>
      <c r="L2325" s="7">
        <v>120</v>
      </c>
    </row>
    <row r="2326" spans="10:12" x14ac:dyDescent="0.25">
      <c r="J2326" t="s">
        <v>8222</v>
      </c>
      <c r="K2326" s="7">
        <v>7500</v>
      </c>
      <c r="L2326" s="7">
        <v>1555</v>
      </c>
    </row>
    <row r="2327" spans="10:12" x14ac:dyDescent="0.25">
      <c r="J2327" t="s">
        <v>8222</v>
      </c>
      <c r="K2327" s="7">
        <v>1000</v>
      </c>
      <c r="L2327" s="7">
        <v>80</v>
      </c>
    </row>
    <row r="2328" spans="10:12" x14ac:dyDescent="0.25">
      <c r="J2328" t="s">
        <v>8222</v>
      </c>
      <c r="K2328" s="7">
        <v>15000</v>
      </c>
      <c r="L2328" s="7">
        <v>108</v>
      </c>
    </row>
    <row r="2329" spans="10:12" x14ac:dyDescent="0.25">
      <c r="J2329" t="s">
        <v>8219</v>
      </c>
      <c r="K2329" s="7">
        <v>35000</v>
      </c>
      <c r="L2329" s="7">
        <v>184133.01</v>
      </c>
    </row>
    <row r="2330" spans="10:12" x14ac:dyDescent="0.25">
      <c r="J2330" t="s">
        <v>8219</v>
      </c>
      <c r="K2330" s="7">
        <v>10000</v>
      </c>
      <c r="L2330" s="7">
        <v>25445</v>
      </c>
    </row>
    <row r="2331" spans="10:12" x14ac:dyDescent="0.25">
      <c r="J2331" t="s">
        <v>8219</v>
      </c>
      <c r="K2331" s="7">
        <v>25000</v>
      </c>
      <c r="L2331" s="7">
        <v>26480</v>
      </c>
    </row>
    <row r="2332" spans="10:12" x14ac:dyDescent="0.25">
      <c r="J2332" t="s">
        <v>8219</v>
      </c>
      <c r="K2332" s="7">
        <v>35000</v>
      </c>
      <c r="L2332" s="7">
        <v>35848</v>
      </c>
    </row>
    <row r="2333" spans="10:12" x14ac:dyDescent="0.25">
      <c r="J2333" t="s">
        <v>8219</v>
      </c>
      <c r="K2333" s="7">
        <v>8000</v>
      </c>
      <c r="L2333" s="7">
        <v>11545.1</v>
      </c>
    </row>
    <row r="2334" spans="10:12" x14ac:dyDescent="0.25">
      <c r="J2334" t="s">
        <v>8219</v>
      </c>
      <c r="K2334" s="7">
        <v>25000</v>
      </c>
      <c r="L2334" s="7">
        <v>26577</v>
      </c>
    </row>
    <row r="2335" spans="10:12" x14ac:dyDescent="0.25">
      <c r="J2335" t="s">
        <v>8219</v>
      </c>
      <c r="K2335" s="7">
        <v>600</v>
      </c>
      <c r="L2335" s="7">
        <v>1273</v>
      </c>
    </row>
    <row r="2336" spans="10:12" x14ac:dyDescent="0.25">
      <c r="J2336" t="s">
        <v>8219</v>
      </c>
      <c r="K2336" s="7">
        <v>4000</v>
      </c>
      <c r="L2336" s="7">
        <v>4078</v>
      </c>
    </row>
    <row r="2337" spans="10:12" x14ac:dyDescent="0.25">
      <c r="J2337" t="s">
        <v>8219</v>
      </c>
      <c r="K2337" s="7">
        <v>25000</v>
      </c>
      <c r="L2337" s="7">
        <v>25568</v>
      </c>
    </row>
    <row r="2338" spans="10:12" x14ac:dyDescent="0.25">
      <c r="J2338" t="s">
        <v>8219</v>
      </c>
      <c r="K2338" s="7">
        <v>20000</v>
      </c>
      <c r="L2338" s="7">
        <v>104146.51</v>
      </c>
    </row>
    <row r="2339" spans="10:12" x14ac:dyDescent="0.25">
      <c r="J2339" t="s">
        <v>8219</v>
      </c>
      <c r="K2339" s="7">
        <v>12000</v>
      </c>
      <c r="L2339" s="7">
        <v>13279</v>
      </c>
    </row>
    <row r="2340" spans="10:12" x14ac:dyDescent="0.25">
      <c r="J2340" t="s">
        <v>8219</v>
      </c>
      <c r="K2340" s="7">
        <v>15000</v>
      </c>
      <c r="L2340" s="7">
        <v>15171.5</v>
      </c>
    </row>
    <row r="2341" spans="10:12" x14ac:dyDescent="0.25">
      <c r="J2341" t="s">
        <v>8219</v>
      </c>
      <c r="K2341" s="7">
        <v>25000</v>
      </c>
      <c r="L2341" s="7">
        <v>73552</v>
      </c>
    </row>
    <row r="2342" spans="10:12" x14ac:dyDescent="0.25">
      <c r="J2342" t="s">
        <v>8219</v>
      </c>
      <c r="K2342" s="7">
        <v>40000</v>
      </c>
      <c r="L2342" s="7">
        <v>42311</v>
      </c>
    </row>
    <row r="2343" spans="10:12" x14ac:dyDescent="0.25">
      <c r="J2343" t="s">
        <v>8220</v>
      </c>
      <c r="K2343" s="7">
        <v>5000</v>
      </c>
      <c r="L2343" s="7">
        <v>0</v>
      </c>
    </row>
    <row r="2344" spans="10:12" x14ac:dyDescent="0.25">
      <c r="J2344" t="s">
        <v>8220</v>
      </c>
      <c r="K2344" s="7">
        <v>5500</v>
      </c>
      <c r="L2344" s="7">
        <v>0</v>
      </c>
    </row>
    <row r="2345" spans="10:12" x14ac:dyDescent="0.25">
      <c r="J2345" t="s">
        <v>8220</v>
      </c>
      <c r="K2345" s="7">
        <v>10000</v>
      </c>
      <c r="L2345" s="7">
        <v>300</v>
      </c>
    </row>
    <row r="2346" spans="10:12" x14ac:dyDescent="0.25">
      <c r="J2346" t="s">
        <v>8220</v>
      </c>
      <c r="K2346" s="7">
        <v>1000</v>
      </c>
      <c r="L2346" s="7">
        <v>1</v>
      </c>
    </row>
    <row r="2347" spans="10:12" x14ac:dyDescent="0.25">
      <c r="J2347" t="s">
        <v>8220</v>
      </c>
      <c r="K2347" s="7">
        <v>3000</v>
      </c>
      <c r="L2347" s="7">
        <v>0</v>
      </c>
    </row>
    <row r="2348" spans="10:12" x14ac:dyDescent="0.25">
      <c r="J2348" t="s">
        <v>8220</v>
      </c>
      <c r="K2348" s="7">
        <v>60000</v>
      </c>
      <c r="L2348" s="7">
        <v>39</v>
      </c>
    </row>
    <row r="2349" spans="10:12" x14ac:dyDescent="0.25">
      <c r="J2349" t="s">
        <v>8220</v>
      </c>
      <c r="K2349" s="7">
        <v>1000</v>
      </c>
      <c r="L2349" s="7">
        <v>15</v>
      </c>
    </row>
    <row r="2350" spans="10:12" x14ac:dyDescent="0.25">
      <c r="J2350" t="s">
        <v>8220</v>
      </c>
      <c r="K2350" s="7">
        <v>70000</v>
      </c>
      <c r="L2350" s="7">
        <v>270</v>
      </c>
    </row>
    <row r="2351" spans="10:12" x14ac:dyDescent="0.25">
      <c r="J2351" t="s">
        <v>8220</v>
      </c>
      <c r="K2351" s="7">
        <v>474900</v>
      </c>
      <c r="L2351" s="7">
        <v>0</v>
      </c>
    </row>
    <row r="2352" spans="10:12" x14ac:dyDescent="0.25">
      <c r="J2352" t="s">
        <v>8220</v>
      </c>
      <c r="K2352" s="7">
        <v>50000</v>
      </c>
      <c r="L2352" s="7">
        <v>0</v>
      </c>
    </row>
    <row r="2353" spans="10:12" x14ac:dyDescent="0.25">
      <c r="J2353" t="s">
        <v>8220</v>
      </c>
      <c r="K2353" s="7">
        <v>18900</v>
      </c>
      <c r="L2353" s="7">
        <v>108</v>
      </c>
    </row>
    <row r="2354" spans="10:12" x14ac:dyDescent="0.25">
      <c r="J2354" t="s">
        <v>8220</v>
      </c>
      <c r="K2354" s="7">
        <v>2000</v>
      </c>
      <c r="L2354" s="7">
        <v>0</v>
      </c>
    </row>
    <row r="2355" spans="10:12" x14ac:dyDescent="0.25">
      <c r="J2355" t="s">
        <v>8220</v>
      </c>
      <c r="K2355" s="7">
        <v>1000</v>
      </c>
      <c r="L2355" s="7">
        <v>0</v>
      </c>
    </row>
    <row r="2356" spans="10:12" x14ac:dyDescent="0.25">
      <c r="J2356" t="s">
        <v>8220</v>
      </c>
      <c r="K2356" s="7">
        <v>35000</v>
      </c>
      <c r="L2356" s="7">
        <v>25</v>
      </c>
    </row>
    <row r="2357" spans="10:12" x14ac:dyDescent="0.25">
      <c r="J2357" t="s">
        <v>8220</v>
      </c>
      <c r="K2357" s="7">
        <v>8000</v>
      </c>
      <c r="L2357" s="7">
        <v>55</v>
      </c>
    </row>
    <row r="2358" spans="10:12" x14ac:dyDescent="0.25">
      <c r="J2358" t="s">
        <v>8220</v>
      </c>
      <c r="K2358" s="7">
        <v>10000</v>
      </c>
      <c r="L2358" s="7">
        <v>0</v>
      </c>
    </row>
    <row r="2359" spans="10:12" x14ac:dyDescent="0.25">
      <c r="J2359" t="s">
        <v>8220</v>
      </c>
      <c r="K2359" s="7">
        <v>27000</v>
      </c>
      <c r="L2359" s="7">
        <v>0</v>
      </c>
    </row>
    <row r="2360" spans="10:12" x14ac:dyDescent="0.25">
      <c r="J2360" t="s">
        <v>8220</v>
      </c>
      <c r="K2360" s="7">
        <v>1500</v>
      </c>
      <c r="L2360" s="7">
        <v>0</v>
      </c>
    </row>
    <row r="2361" spans="10:12" x14ac:dyDescent="0.25">
      <c r="J2361" t="s">
        <v>8220</v>
      </c>
      <c r="K2361" s="7">
        <v>7500</v>
      </c>
      <c r="L2361" s="7">
        <v>1101</v>
      </c>
    </row>
    <row r="2362" spans="10:12" x14ac:dyDescent="0.25">
      <c r="J2362" t="s">
        <v>8220</v>
      </c>
      <c r="K2362" s="7">
        <v>5000</v>
      </c>
      <c r="L2362" s="7">
        <v>2</v>
      </c>
    </row>
    <row r="2363" spans="10:12" x14ac:dyDescent="0.25">
      <c r="J2363" t="s">
        <v>8220</v>
      </c>
      <c r="K2363" s="7">
        <v>200</v>
      </c>
      <c r="L2363" s="7">
        <v>0</v>
      </c>
    </row>
    <row r="2364" spans="10:12" x14ac:dyDescent="0.25">
      <c r="J2364" t="s">
        <v>8220</v>
      </c>
      <c r="K2364" s="7">
        <v>420</v>
      </c>
      <c r="L2364" s="7">
        <v>120</v>
      </c>
    </row>
    <row r="2365" spans="10:12" x14ac:dyDescent="0.25">
      <c r="J2365" t="s">
        <v>8220</v>
      </c>
      <c r="K2365" s="7">
        <v>175000</v>
      </c>
      <c r="L2365" s="7">
        <v>0</v>
      </c>
    </row>
    <row r="2366" spans="10:12" x14ac:dyDescent="0.25">
      <c r="J2366" t="s">
        <v>8220</v>
      </c>
      <c r="K2366" s="7">
        <v>128</v>
      </c>
      <c r="L2366" s="7">
        <v>0</v>
      </c>
    </row>
    <row r="2367" spans="10:12" x14ac:dyDescent="0.25">
      <c r="J2367" t="s">
        <v>8220</v>
      </c>
      <c r="K2367" s="7">
        <v>1000</v>
      </c>
      <c r="L2367" s="7">
        <v>0</v>
      </c>
    </row>
    <row r="2368" spans="10:12" x14ac:dyDescent="0.25">
      <c r="J2368" t="s">
        <v>8220</v>
      </c>
      <c r="K2368" s="7">
        <v>25000</v>
      </c>
      <c r="L2368" s="7">
        <v>2630</v>
      </c>
    </row>
    <row r="2369" spans="10:12" x14ac:dyDescent="0.25">
      <c r="J2369" t="s">
        <v>8220</v>
      </c>
      <c r="K2369" s="7">
        <v>50000</v>
      </c>
      <c r="L2369" s="7">
        <v>670</v>
      </c>
    </row>
    <row r="2370" spans="10:12" x14ac:dyDescent="0.25">
      <c r="J2370" t="s">
        <v>8220</v>
      </c>
      <c r="K2370" s="7">
        <v>40000</v>
      </c>
      <c r="L2370" s="7">
        <v>100</v>
      </c>
    </row>
    <row r="2371" spans="10:12" x14ac:dyDescent="0.25">
      <c r="J2371" t="s">
        <v>8220</v>
      </c>
      <c r="K2371" s="7">
        <v>25000</v>
      </c>
      <c r="L2371" s="7">
        <v>0</v>
      </c>
    </row>
    <row r="2372" spans="10:12" x14ac:dyDescent="0.25">
      <c r="J2372" t="s">
        <v>8220</v>
      </c>
      <c r="K2372" s="7">
        <v>25000</v>
      </c>
      <c r="L2372" s="7">
        <v>82</v>
      </c>
    </row>
    <row r="2373" spans="10:12" x14ac:dyDescent="0.25">
      <c r="J2373" t="s">
        <v>8220</v>
      </c>
      <c r="K2373" s="7">
        <v>2000</v>
      </c>
      <c r="L2373" s="7">
        <v>0</v>
      </c>
    </row>
    <row r="2374" spans="10:12" x14ac:dyDescent="0.25">
      <c r="J2374" t="s">
        <v>8220</v>
      </c>
      <c r="K2374" s="7">
        <v>5500</v>
      </c>
      <c r="L2374" s="7">
        <v>180</v>
      </c>
    </row>
    <row r="2375" spans="10:12" x14ac:dyDescent="0.25">
      <c r="J2375" t="s">
        <v>8220</v>
      </c>
      <c r="K2375" s="7">
        <v>850000</v>
      </c>
      <c r="L2375" s="7">
        <v>50</v>
      </c>
    </row>
    <row r="2376" spans="10:12" x14ac:dyDescent="0.25">
      <c r="J2376" t="s">
        <v>8220</v>
      </c>
      <c r="K2376" s="7">
        <v>22000</v>
      </c>
      <c r="L2376" s="7">
        <v>10</v>
      </c>
    </row>
    <row r="2377" spans="10:12" x14ac:dyDescent="0.25">
      <c r="J2377" t="s">
        <v>8220</v>
      </c>
      <c r="K2377" s="7">
        <v>10000</v>
      </c>
      <c r="L2377" s="7">
        <v>0</v>
      </c>
    </row>
    <row r="2378" spans="10:12" x14ac:dyDescent="0.25">
      <c r="J2378" t="s">
        <v>8220</v>
      </c>
      <c r="K2378" s="7">
        <v>3000</v>
      </c>
      <c r="L2378" s="7">
        <v>326.33</v>
      </c>
    </row>
    <row r="2379" spans="10:12" x14ac:dyDescent="0.25">
      <c r="J2379" t="s">
        <v>8220</v>
      </c>
      <c r="K2379" s="7">
        <v>2500</v>
      </c>
      <c r="L2379" s="7">
        <v>0</v>
      </c>
    </row>
    <row r="2380" spans="10:12" x14ac:dyDescent="0.25">
      <c r="J2380" t="s">
        <v>8220</v>
      </c>
      <c r="K2380" s="7">
        <v>110000</v>
      </c>
      <c r="L2380" s="7">
        <v>0</v>
      </c>
    </row>
    <row r="2381" spans="10:12" x14ac:dyDescent="0.25">
      <c r="J2381" t="s">
        <v>8220</v>
      </c>
      <c r="K2381" s="7">
        <v>30000</v>
      </c>
      <c r="L2381" s="7">
        <v>0</v>
      </c>
    </row>
    <row r="2382" spans="10:12" x14ac:dyDescent="0.25">
      <c r="J2382" t="s">
        <v>8220</v>
      </c>
      <c r="K2382" s="7">
        <v>15000</v>
      </c>
      <c r="L2382" s="7">
        <v>55</v>
      </c>
    </row>
    <row r="2383" spans="10:12" x14ac:dyDescent="0.25">
      <c r="J2383" t="s">
        <v>8220</v>
      </c>
      <c r="K2383" s="7">
        <v>86350</v>
      </c>
      <c r="L2383" s="7">
        <v>1571</v>
      </c>
    </row>
    <row r="2384" spans="10:12" x14ac:dyDescent="0.25">
      <c r="J2384" t="s">
        <v>8220</v>
      </c>
      <c r="K2384" s="7">
        <v>3000</v>
      </c>
      <c r="L2384" s="7">
        <v>75</v>
      </c>
    </row>
    <row r="2385" spans="10:12" x14ac:dyDescent="0.25">
      <c r="J2385" t="s">
        <v>8220</v>
      </c>
      <c r="K2385" s="7">
        <v>10000</v>
      </c>
      <c r="L2385" s="7">
        <v>435</v>
      </c>
    </row>
    <row r="2386" spans="10:12" x14ac:dyDescent="0.25">
      <c r="J2386" t="s">
        <v>8220</v>
      </c>
      <c r="K2386" s="7">
        <v>1000</v>
      </c>
      <c r="L2386" s="7">
        <v>8</v>
      </c>
    </row>
    <row r="2387" spans="10:12" x14ac:dyDescent="0.25">
      <c r="J2387" t="s">
        <v>8220</v>
      </c>
      <c r="K2387" s="7">
        <v>65000</v>
      </c>
      <c r="L2387" s="7">
        <v>788</v>
      </c>
    </row>
    <row r="2388" spans="10:12" x14ac:dyDescent="0.25">
      <c r="J2388" t="s">
        <v>8220</v>
      </c>
      <c r="K2388" s="7">
        <v>30000</v>
      </c>
      <c r="L2388" s="7">
        <v>0</v>
      </c>
    </row>
    <row r="2389" spans="10:12" x14ac:dyDescent="0.25">
      <c r="J2389" t="s">
        <v>8220</v>
      </c>
      <c r="K2389" s="7">
        <v>150000</v>
      </c>
      <c r="L2389" s="7">
        <v>1026</v>
      </c>
    </row>
    <row r="2390" spans="10:12" x14ac:dyDescent="0.25">
      <c r="J2390" t="s">
        <v>8220</v>
      </c>
      <c r="K2390" s="7">
        <v>37000</v>
      </c>
      <c r="L2390" s="7">
        <v>463</v>
      </c>
    </row>
    <row r="2391" spans="10:12" x14ac:dyDescent="0.25">
      <c r="J2391" t="s">
        <v>8220</v>
      </c>
      <c r="K2391" s="7">
        <v>16000</v>
      </c>
      <c r="L2391" s="7">
        <v>30</v>
      </c>
    </row>
    <row r="2392" spans="10:12" x14ac:dyDescent="0.25">
      <c r="J2392" t="s">
        <v>8220</v>
      </c>
      <c r="K2392" s="7">
        <v>510000</v>
      </c>
      <c r="L2392" s="7">
        <v>0</v>
      </c>
    </row>
    <row r="2393" spans="10:12" x14ac:dyDescent="0.25">
      <c r="J2393" t="s">
        <v>8220</v>
      </c>
      <c r="K2393" s="7">
        <v>20000</v>
      </c>
      <c r="L2393" s="7">
        <v>25</v>
      </c>
    </row>
    <row r="2394" spans="10:12" x14ac:dyDescent="0.25">
      <c r="J2394" t="s">
        <v>8220</v>
      </c>
      <c r="K2394" s="7">
        <v>4200</v>
      </c>
      <c r="L2394" s="7">
        <v>0</v>
      </c>
    </row>
    <row r="2395" spans="10:12" x14ac:dyDescent="0.25">
      <c r="J2395" t="s">
        <v>8220</v>
      </c>
      <c r="K2395" s="7">
        <v>100000</v>
      </c>
      <c r="L2395" s="7">
        <v>50</v>
      </c>
    </row>
    <row r="2396" spans="10:12" x14ac:dyDescent="0.25">
      <c r="J2396" t="s">
        <v>8220</v>
      </c>
      <c r="K2396" s="7">
        <v>5000</v>
      </c>
      <c r="L2396" s="7">
        <v>3</v>
      </c>
    </row>
    <row r="2397" spans="10:12" x14ac:dyDescent="0.25">
      <c r="J2397" t="s">
        <v>8220</v>
      </c>
      <c r="K2397" s="7">
        <v>33000</v>
      </c>
      <c r="L2397" s="7">
        <v>0</v>
      </c>
    </row>
    <row r="2398" spans="10:12" x14ac:dyDescent="0.25">
      <c r="J2398" t="s">
        <v>8220</v>
      </c>
      <c r="K2398" s="7">
        <v>5000</v>
      </c>
      <c r="L2398" s="7">
        <v>10</v>
      </c>
    </row>
    <row r="2399" spans="10:12" x14ac:dyDescent="0.25">
      <c r="J2399" t="s">
        <v>8220</v>
      </c>
      <c r="K2399" s="7">
        <v>124000</v>
      </c>
      <c r="L2399" s="7">
        <v>0</v>
      </c>
    </row>
    <row r="2400" spans="10:12" x14ac:dyDescent="0.25">
      <c r="J2400" t="s">
        <v>8220</v>
      </c>
      <c r="K2400" s="7">
        <v>4000</v>
      </c>
      <c r="L2400" s="7">
        <v>0</v>
      </c>
    </row>
    <row r="2401" spans="10:12" x14ac:dyDescent="0.25">
      <c r="J2401" t="s">
        <v>8220</v>
      </c>
      <c r="K2401" s="7">
        <v>13000</v>
      </c>
      <c r="L2401" s="7">
        <v>0</v>
      </c>
    </row>
    <row r="2402" spans="10:12" x14ac:dyDescent="0.25">
      <c r="J2402" t="s">
        <v>8220</v>
      </c>
      <c r="K2402" s="7">
        <v>50000</v>
      </c>
      <c r="L2402" s="7">
        <v>0</v>
      </c>
    </row>
    <row r="2403" spans="10:12" x14ac:dyDescent="0.25">
      <c r="J2403" t="s">
        <v>8221</v>
      </c>
      <c r="K2403" s="7">
        <v>28000</v>
      </c>
      <c r="L2403" s="7">
        <v>201</v>
      </c>
    </row>
    <row r="2404" spans="10:12" x14ac:dyDescent="0.25">
      <c r="J2404" t="s">
        <v>8221</v>
      </c>
      <c r="K2404" s="7">
        <v>12000</v>
      </c>
      <c r="L2404" s="7">
        <v>52</v>
      </c>
    </row>
    <row r="2405" spans="10:12" x14ac:dyDescent="0.25">
      <c r="J2405" t="s">
        <v>8221</v>
      </c>
      <c r="K2405" s="7">
        <v>1200</v>
      </c>
      <c r="L2405" s="7">
        <v>202</v>
      </c>
    </row>
    <row r="2406" spans="10:12" x14ac:dyDescent="0.25">
      <c r="J2406" t="s">
        <v>8221</v>
      </c>
      <c r="K2406" s="7">
        <v>15000</v>
      </c>
      <c r="L2406" s="7">
        <v>0</v>
      </c>
    </row>
    <row r="2407" spans="10:12" x14ac:dyDescent="0.25">
      <c r="J2407" t="s">
        <v>8221</v>
      </c>
      <c r="K2407" s="7">
        <v>5000</v>
      </c>
      <c r="L2407" s="7">
        <v>1126</v>
      </c>
    </row>
    <row r="2408" spans="10:12" x14ac:dyDescent="0.25">
      <c r="J2408" t="s">
        <v>8221</v>
      </c>
      <c r="K2408" s="7">
        <v>3250</v>
      </c>
      <c r="L2408" s="7">
        <v>1345</v>
      </c>
    </row>
    <row r="2409" spans="10:12" x14ac:dyDescent="0.25">
      <c r="J2409" t="s">
        <v>8221</v>
      </c>
      <c r="K2409" s="7">
        <v>22000</v>
      </c>
      <c r="L2409" s="7">
        <v>5557</v>
      </c>
    </row>
    <row r="2410" spans="10:12" x14ac:dyDescent="0.25">
      <c r="J2410" t="s">
        <v>8221</v>
      </c>
      <c r="K2410" s="7">
        <v>15000</v>
      </c>
      <c r="L2410" s="7">
        <v>30</v>
      </c>
    </row>
    <row r="2411" spans="10:12" x14ac:dyDescent="0.25">
      <c r="J2411" t="s">
        <v>8221</v>
      </c>
      <c r="K2411" s="7">
        <v>25000</v>
      </c>
      <c r="L2411" s="7">
        <v>460</v>
      </c>
    </row>
    <row r="2412" spans="10:12" x14ac:dyDescent="0.25">
      <c r="J2412" t="s">
        <v>8221</v>
      </c>
      <c r="K2412" s="7">
        <v>15000</v>
      </c>
      <c r="L2412" s="7">
        <v>0</v>
      </c>
    </row>
    <row r="2413" spans="10:12" x14ac:dyDescent="0.25">
      <c r="J2413" t="s">
        <v>8221</v>
      </c>
      <c r="K2413" s="7">
        <v>25000</v>
      </c>
      <c r="L2413" s="7">
        <v>151</v>
      </c>
    </row>
    <row r="2414" spans="10:12" x14ac:dyDescent="0.25">
      <c r="J2414" t="s">
        <v>8221</v>
      </c>
      <c r="K2414" s="7">
        <v>8000</v>
      </c>
      <c r="L2414" s="7">
        <v>0</v>
      </c>
    </row>
    <row r="2415" spans="10:12" x14ac:dyDescent="0.25">
      <c r="J2415" t="s">
        <v>8221</v>
      </c>
      <c r="K2415" s="7">
        <v>3000</v>
      </c>
      <c r="L2415" s="7">
        <v>25</v>
      </c>
    </row>
    <row r="2416" spans="10:12" x14ac:dyDescent="0.25">
      <c r="J2416" t="s">
        <v>8221</v>
      </c>
      <c r="K2416" s="7">
        <v>15000</v>
      </c>
      <c r="L2416" s="7">
        <v>460</v>
      </c>
    </row>
    <row r="2417" spans="10:12" x14ac:dyDescent="0.25">
      <c r="J2417" t="s">
        <v>8221</v>
      </c>
      <c r="K2417" s="7">
        <v>60000</v>
      </c>
      <c r="L2417" s="7">
        <v>335</v>
      </c>
    </row>
    <row r="2418" spans="10:12" x14ac:dyDescent="0.25">
      <c r="J2418" t="s">
        <v>8221</v>
      </c>
      <c r="K2418" s="7">
        <v>20000</v>
      </c>
      <c r="L2418" s="7">
        <v>5</v>
      </c>
    </row>
    <row r="2419" spans="10:12" x14ac:dyDescent="0.25">
      <c r="J2419" t="s">
        <v>8221</v>
      </c>
      <c r="K2419" s="7">
        <v>1000</v>
      </c>
      <c r="L2419" s="7">
        <v>0</v>
      </c>
    </row>
    <row r="2420" spans="10:12" x14ac:dyDescent="0.25">
      <c r="J2420" t="s">
        <v>8221</v>
      </c>
      <c r="K2420" s="7">
        <v>25000</v>
      </c>
      <c r="L2420" s="7">
        <v>5</v>
      </c>
    </row>
    <row r="2421" spans="10:12" x14ac:dyDescent="0.25">
      <c r="J2421" t="s">
        <v>8221</v>
      </c>
      <c r="K2421" s="7">
        <v>3000</v>
      </c>
      <c r="L2421" s="7">
        <v>0</v>
      </c>
    </row>
    <row r="2422" spans="10:12" x14ac:dyDescent="0.25">
      <c r="J2422" t="s">
        <v>8221</v>
      </c>
      <c r="K2422" s="7">
        <v>16870</v>
      </c>
      <c r="L2422" s="7">
        <v>2501</v>
      </c>
    </row>
    <row r="2423" spans="10:12" x14ac:dyDescent="0.25">
      <c r="J2423" t="s">
        <v>8221</v>
      </c>
      <c r="K2423" s="7">
        <v>6000</v>
      </c>
      <c r="L2423" s="7">
        <v>1</v>
      </c>
    </row>
    <row r="2424" spans="10:12" x14ac:dyDescent="0.25">
      <c r="J2424" t="s">
        <v>8221</v>
      </c>
      <c r="K2424" s="7">
        <v>500</v>
      </c>
      <c r="L2424" s="7">
        <v>1</v>
      </c>
    </row>
    <row r="2425" spans="10:12" x14ac:dyDescent="0.25">
      <c r="J2425" t="s">
        <v>8221</v>
      </c>
      <c r="K2425" s="7">
        <v>60000</v>
      </c>
      <c r="L2425" s="7">
        <v>8</v>
      </c>
    </row>
    <row r="2426" spans="10:12" x14ac:dyDescent="0.25">
      <c r="J2426" t="s">
        <v>8221</v>
      </c>
      <c r="K2426" s="7">
        <v>25000</v>
      </c>
      <c r="L2426" s="7">
        <v>310</v>
      </c>
    </row>
    <row r="2427" spans="10:12" x14ac:dyDescent="0.25">
      <c r="J2427" t="s">
        <v>8221</v>
      </c>
      <c r="K2427" s="7">
        <v>3500</v>
      </c>
      <c r="L2427" s="7">
        <v>1</v>
      </c>
    </row>
    <row r="2428" spans="10:12" x14ac:dyDescent="0.25">
      <c r="J2428" t="s">
        <v>8221</v>
      </c>
      <c r="K2428" s="7">
        <v>20000</v>
      </c>
      <c r="L2428" s="7">
        <v>0</v>
      </c>
    </row>
    <row r="2429" spans="10:12" x14ac:dyDescent="0.25">
      <c r="J2429" t="s">
        <v>8221</v>
      </c>
      <c r="K2429" s="7">
        <v>50000</v>
      </c>
      <c r="L2429" s="7">
        <v>1</v>
      </c>
    </row>
    <row r="2430" spans="10:12" x14ac:dyDescent="0.25">
      <c r="J2430" t="s">
        <v>8221</v>
      </c>
      <c r="K2430" s="7">
        <v>35000</v>
      </c>
      <c r="L2430" s="7">
        <v>1</v>
      </c>
    </row>
    <row r="2431" spans="10:12" x14ac:dyDescent="0.25">
      <c r="J2431" t="s">
        <v>8221</v>
      </c>
      <c r="K2431" s="7">
        <v>140000</v>
      </c>
      <c r="L2431" s="7">
        <v>2005</v>
      </c>
    </row>
    <row r="2432" spans="10:12" x14ac:dyDescent="0.25">
      <c r="J2432" t="s">
        <v>8221</v>
      </c>
      <c r="K2432" s="7">
        <v>3000</v>
      </c>
      <c r="L2432" s="7">
        <v>21</v>
      </c>
    </row>
    <row r="2433" spans="10:12" x14ac:dyDescent="0.25">
      <c r="J2433" t="s">
        <v>8221</v>
      </c>
      <c r="K2433" s="7">
        <v>100000</v>
      </c>
      <c r="L2433" s="7">
        <v>2</v>
      </c>
    </row>
    <row r="2434" spans="10:12" x14ac:dyDescent="0.25">
      <c r="J2434" t="s">
        <v>8221</v>
      </c>
      <c r="K2434" s="7">
        <v>14000</v>
      </c>
      <c r="L2434" s="7">
        <v>2</v>
      </c>
    </row>
    <row r="2435" spans="10:12" x14ac:dyDescent="0.25">
      <c r="J2435" t="s">
        <v>8221</v>
      </c>
      <c r="K2435" s="7">
        <v>10000</v>
      </c>
      <c r="L2435" s="7">
        <v>0</v>
      </c>
    </row>
    <row r="2436" spans="10:12" x14ac:dyDescent="0.25">
      <c r="J2436" t="s">
        <v>8221</v>
      </c>
      <c r="K2436" s="7">
        <v>20000</v>
      </c>
      <c r="L2436" s="7">
        <v>26</v>
      </c>
    </row>
    <row r="2437" spans="10:12" x14ac:dyDescent="0.25">
      <c r="J2437" t="s">
        <v>8221</v>
      </c>
      <c r="K2437" s="7">
        <v>250000</v>
      </c>
      <c r="L2437" s="7">
        <v>1224</v>
      </c>
    </row>
    <row r="2438" spans="10:12" x14ac:dyDescent="0.25">
      <c r="J2438" t="s">
        <v>8221</v>
      </c>
      <c r="K2438" s="7">
        <v>117000</v>
      </c>
      <c r="L2438" s="7">
        <v>45</v>
      </c>
    </row>
    <row r="2439" spans="10:12" x14ac:dyDescent="0.25">
      <c r="J2439" t="s">
        <v>8221</v>
      </c>
      <c r="K2439" s="7">
        <v>8000</v>
      </c>
      <c r="L2439" s="7">
        <v>0</v>
      </c>
    </row>
    <row r="2440" spans="10:12" x14ac:dyDescent="0.25">
      <c r="J2440" t="s">
        <v>8221</v>
      </c>
      <c r="K2440" s="7">
        <v>15000</v>
      </c>
      <c r="L2440" s="7">
        <v>50</v>
      </c>
    </row>
    <row r="2441" spans="10:12" x14ac:dyDescent="0.25">
      <c r="J2441" t="s">
        <v>8221</v>
      </c>
      <c r="K2441" s="7">
        <v>10000</v>
      </c>
      <c r="L2441" s="7">
        <v>0</v>
      </c>
    </row>
    <row r="2442" spans="10:12" x14ac:dyDescent="0.25">
      <c r="J2442" t="s">
        <v>8221</v>
      </c>
      <c r="K2442" s="7">
        <v>5000</v>
      </c>
      <c r="L2442" s="7">
        <v>10</v>
      </c>
    </row>
    <row r="2443" spans="10:12" x14ac:dyDescent="0.25">
      <c r="J2443" t="s">
        <v>8219</v>
      </c>
      <c r="K2443" s="7">
        <v>7500</v>
      </c>
      <c r="L2443" s="7">
        <v>8091</v>
      </c>
    </row>
    <row r="2444" spans="10:12" x14ac:dyDescent="0.25">
      <c r="J2444" t="s">
        <v>8219</v>
      </c>
      <c r="K2444" s="7">
        <v>24000</v>
      </c>
      <c r="L2444" s="7">
        <v>30226</v>
      </c>
    </row>
    <row r="2445" spans="10:12" x14ac:dyDescent="0.25">
      <c r="J2445" t="s">
        <v>8219</v>
      </c>
      <c r="K2445" s="7">
        <v>20000</v>
      </c>
      <c r="L2445" s="7">
        <v>40502.99</v>
      </c>
    </row>
    <row r="2446" spans="10:12" x14ac:dyDescent="0.25">
      <c r="J2446" t="s">
        <v>8219</v>
      </c>
      <c r="K2446" s="7">
        <v>3000</v>
      </c>
      <c r="L2446" s="7">
        <v>3258</v>
      </c>
    </row>
    <row r="2447" spans="10:12" x14ac:dyDescent="0.25">
      <c r="J2447" t="s">
        <v>8219</v>
      </c>
      <c r="K2447" s="7">
        <v>5000</v>
      </c>
      <c r="L2447" s="7">
        <v>8640</v>
      </c>
    </row>
    <row r="2448" spans="10:12" x14ac:dyDescent="0.25">
      <c r="J2448" t="s">
        <v>8219</v>
      </c>
      <c r="K2448" s="7">
        <v>5000</v>
      </c>
      <c r="L2448" s="7">
        <v>8399</v>
      </c>
    </row>
    <row r="2449" spans="10:12" x14ac:dyDescent="0.25">
      <c r="J2449" t="s">
        <v>8219</v>
      </c>
      <c r="K2449" s="7">
        <v>2500</v>
      </c>
      <c r="L2449" s="7">
        <v>10680</v>
      </c>
    </row>
    <row r="2450" spans="10:12" x14ac:dyDescent="0.25">
      <c r="J2450" t="s">
        <v>8219</v>
      </c>
      <c r="K2450" s="7">
        <v>400</v>
      </c>
      <c r="L2450" s="7">
        <v>430</v>
      </c>
    </row>
    <row r="2451" spans="10:12" x14ac:dyDescent="0.25">
      <c r="J2451" t="s">
        <v>8219</v>
      </c>
      <c r="K2451" s="7">
        <v>10000</v>
      </c>
      <c r="L2451" s="7">
        <v>10800</v>
      </c>
    </row>
    <row r="2452" spans="10:12" x14ac:dyDescent="0.25">
      <c r="J2452" t="s">
        <v>8219</v>
      </c>
      <c r="K2452" s="7">
        <v>15000</v>
      </c>
      <c r="L2452" s="7">
        <v>15230.03</v>
      </c>
    </row>
    <row r="2453" spans="10:12" x14ac:dyDescent="0.25">
      <c r="J2453" t="s">
        <v>8219</v>
      </c>
      <c r="K2453" s="7">
        <v>10000</v>
      </c>
      <c r="L2453" s="7">
        <v>11545</v>
      </c>
    </row>
    <row r="2454" spans="10:12" x14ac:dyDescent="0.25">
      <c r="J2454" t="s">
        <v>8219</v>
      </c>
      <c r="K2454" s="7">
        <v>600</v>
      </c>
      <c r="L2454" s="7">
        <v>801</v>
      </c>
    </row>
    <row r="2455" spans="10:12" x14ac:dyDescent="0.25">
      <c r="J2455" t="s">
        <v>8219</v>
      </c>
      <c r="K2455" s="7">
        <v>3000</v>
      </c>
      <c r="L2455" s="7">
        <v>4641</v>
      </c>
    </row>
    <row r="2456" spans="10:12" x14ac:dyDescent="0.25">
      <c r="J2456" t="s">
        <v>8219</v>
      </c>
      <c r="K2456" s="7">
        <v>35000</v>
      </c>
      <c r="L2456" s="7">
        <v>35296</v>
      </c>
    </row>
    <row r="2457" spans="10:12" x14ac:dyDescent="0.25">
      <c r="J2457" t="s">
        <v>8219</v>
      </c>
      <c r="K2457" s="7">
        <v>300</v>
      </c>
      <c r="L2457" s="7">
        <v>546</v>
      </c>
    </row>
    <row r="2458" spans="10:12" x14ac:dyDescent="0.25">
      <c r="J2458" t="s">
        <v>8219</v>
      </c>
      <c r="K2458" s="7">
        <v>1500</v>
      </c>
      <c r="L2458" s="7">
        <v>2713</v>
      </c>
    </row>
    <row r="2459" spans="10:12" x14ac:dyDescent="0.25">
      <c r="J2459" t="s">
        <v>8219</v>
      </c>
      <c r="K2459" s="7">
        <v>23000</v>
      </c>
      <c r="L2459" s="7">
        <v>23530</v>
      </c>
    </row>
    <row r="2460" spans="10:12" x14ac:dyDescent="0.25">
      <c r="J2460" t="s">
        <v>8219</v>
      </c>
      <c r="K2460" s="7">
        <v>5000</v>
      </c>
      <c r="L2460" s="7">
        <v>5509</v>
      </c>
    </row>
    <row r="2461" spans="10:12" x14ac:dyDescent="0.25">
      <c r="J2461" t="s">
        <v>8219</v>
      </c>
      <c r="K2461" s="7">
        <v>30000</v>
      </c>
      <c r="L2461" s="7">
        <v>30675</v>
      </c>
    </row>
    <row r="2462" spans="10:12" x14ac:dyDescent="0.25">
      <c r="J2462" t="s">
        <v>8219</v>
      </c>
      <c r="K2462" s="7">
        <v>8500</v>
      </c>
      <c r="L2462" s="7">
        <v>8567</v>
      </c>
    </row>
    <row r="2463" spans="10:12" x14ac:dyDescent="0.25">
      <c r="J2463" t="s">
        <v>8219</v>
      </c>
      <c r="K2463" s="7">
        <v>7500</v>
      </c>
      <c r="L2463" s="7">
        <v>7785</v>
      </c>
    </row>
    <row r="2464" spans="10:12" x14ac:dyDescent="0.25">
      <c r="J2464" t="s">
        <v>8219</v>
      </c>
      <c r="K2464" s="7">
        <v>3000</v>
      </c>
      <c r="L2464" s="7">
        <v>3321.25</v>
      </c>
    </row>
    <row r="2465" spans="10:12" x14ac:dyDescent="0.25">
      <c r="J2465" t="s">
        <v>8219</v>
      </c>
      <c r="K2465" s="7">
        <v>2000</v>
      </c>
      <c r="L2465" s="7">
        <v>2325</v>
      </c>
    </row>
    <row r="2466" spans="10:12" x14ac:dyDescent="0.25">
      <c r="J2466" t="s">
        <v>8219</v>
      </c>
      <c r="K2466" s="7">
        <v>2000</v>
      </c>
      <c r="L2466" s="7">
        <v>2222</v>
      </c>
    </row>
    <row r="2467" spans="10:12" x14ac:dyDescent="0.25">
      <c r="J2467" t="s">
        <v>8219</v>
      </c>
      <c r="K2467" s="7">
        <v>700</v>
      </c>
      <c r="L2467" s="7">
        <v>1261</v>
      </c>
    </row>
    <row r="2468" spans="10:12" x14ac:dyDescent="0.25">
      <c r="J2468" t="s">
        <v>8219</v>
      </c>
      <c r="K2468" s="7">
        <v>2500</v>
      </c>
      <c r="L2468" s="7">
        <v>2500</v>
      </c>
    </row>
    <row r="2469" spans="10:12" x14ac:dyDescent="0.25">
      <c r="J2469" t="s">
        <v>8219</v>
      </c>
      <c r="K2469" s="7">
        <v>1000</v>
      </c>
      <c r="L2469" s="7">
        <v>1185</v>
      </c>
    </row>
    <row r="2470" spans="10:12" x14ac:dyDescent="0.25">
      <c r="J2470" t="s">
        <v>8219</v>
      </c>
      <c r="K2470" s="7">
        <v>2000</v>
      </c>
      <c r="L2470" s="7">
        <v>2144.34</v>
      </c>
    </row>
    <row r="2471" spans="10:12" x14ac:dyDescent="0.25">
      <c r="J2471" t="s">
        <v>8219</v>
      </c>
      <c r="K2471" s="7">
        <v>1200</v>
      </c>
      <c r="L2471" s="7">
        <v>1364</v>
      </c>
    </row>
    <row r="2472" spans="10:12" x14ac:dyDescent="0.25">
      <c r="J2472" t="s">
        <v>8219</v>
      </c>
      <c r="K2472" s="7">
        <v>1000</v>
      </c>
      <c r="L2472" s="7">
        <v>1031.6400000000001</v>
      </c>
    </row>
    <row r="2473" spans="10:12" x14ac:dyDescent="0.25">
      <c r="J2473" t="s">
        <v>8219</v>
      </c>
      <c r="K2473" s="7">
        <v>500</v>
      </c>
      <c r="L2473" s="7">
        <v>640</v>
      </c>
    </row>
    <row r="2474" spans="10:12" x14ac:dyDescent="0.25">
      <c r="J2474" t="s">
        <v>8219</v>
      </c>
      <c r="K2474" s="7">
        <v>7500</v>
      </c>
      <c r="L2474" s="7">
        <v>10182.02</v>
      </c>
    </row>
    <row r="2475" spans="10:12" x14ac:dyDescent="0.25">
      <c r="J2475" t="s">
        <v>8219</v>
      </c>
      <c r="K2475" s="7">
        <v>2000</v>
      </c>
      <c r="L2475" s="7">
        <v>2000</v>
      </c>
    </row>
    <row r="2476" spans="10:12" x14ac:dyDescent="0.25">
      <c r="J2476" t="s">
        <v>8219</v>
      </c>
      <c r="K2476" s="7">
        <v>5000</v>
      </c>
      <c r="L2476" s="7">
        <v>5000.18</v>
      </c>
    </row>
    <row r="2477" spans="10:12" x14ac:dyDescent="0.25">
      <c r="J2477" t="s">
        <v>8219</v>
      </c>
      <c r="K2477" s="7">
        <v>2500</v>
      </c>
      <c r="L2477" s="7">
        <v>2618</v>
      </c>
    </row>
    <row r="2478" spans="10:12" x14ac:dyDescent="0.25">
      <c r="J2478" t="s">
        <v>8219</v>
      </c>
      <c r="K2478" s="7">
        <v>3200</v>
      </c>
      <c r="L2478" s="7">
        <v>3360.72</v>
      </c>
    </row>
    <row r="2479" spans="10:12" x14ac:dyDescent="0.25">
      <c r="J2479" t="s">
        <v>8219</v>
      </c>
      <c r="K2479" s="7">
        <v>750</v>
      </c>
      <c r="L2479" s="7">
        <v>1285</v>
      </c>
    </row>
    <row r="2480" spans="10:12" x14ac:dyDescent="0.25">
      <c r="J2480" t="s">
        <v>8219</v>
      </c>
      <c r="K2480" s="7">
        <v>8000</v>
      </c>
      <c r="L2480" s="7">
        <v>10200</v>
      </c>
    </row>
    <row r="2481" spans="10:12" x14ac:dyDescent="0.25">
      <c r="J2481" t="s">
        <v>8219</v>
      </c>
      <c r="K2481" s="7">
        <v>300</v>
      </c>
      <c r="L2481" s="7">
        <v>400.33</v>
      </c>
    </row>
    <row r="2482" spans="10:12" x14ac:dyDescent="0.25">
      <c r="J2482" t="s">
        <v>8219</v>
      </c>
      <c r="K2482" s="7">
        <v>2000</v>
      </c>
      <c r="L2482" s="7">
        <v>2000</v>
      </c>
    </row>
    <row r="2483" spans="10:12" x14ac:dyDescent="0.25">
      <c r="J2483" t="s">
        <v>8219</v>
      </c>
      <c r="K2483" s="7">
        <v>4000</v>
      </c>
      <c r="L2483" s="7">
        <v>4516.4399999999996</v>
      </c>
    </row>
    <row r="2484" spans="10:12" x14ac:dyDescent="0.25">
      <c r="J2484" t="s">
        <v>8219</v>
      </c>
      <c r="K2484" s="7">
        <v>1000</v>
      </c>
      <c r="L2484" s="7">
        <v>1001</v>
      </c>
    </row>
    <row r="2485" spans="10:12" x14ac:dyDescent="0.25">
      <c r="J2485" t="s">
        <v>8219</v>
      </c>
      <c r="K2485" s="7">
        <v>1100</v>
      </c>
      <c r="L2485" s="7">
        <v>1251</v>
      </c>
    </row>
    <row r="2486" spans="10:12" x14ac:dyDescent="0.25">
      <c r="J2486" t="s">
        <v>8219</v>
      </c>
      <c r="K2486" s="7">
        <v>3500</v>
      </c>
      <c r="L2486" s="7">
        <v>4176.1099999999997</v>
      </c>
    </row>
    <row r="2487" spans="10:12" x14ac:dyDescent="0.25">
      <c r="J2487" t="s">
        <v>8219</v>
      </c>
      <c r="K2487" s="7">
        <v>2000</v>
      </c>
      <c r="L2487" s="7">
        <v>2065</v>
      </c>
    </row>
    <row r="2488" spans="10:12" x14ac:dyDescent="0.25">
      <c r="J2488" t="s">
        <v>8219</v>
      </c>
      <c r="K2488" s="7">
        <v>300</v>
      </c>
      <c r="L2488" s="7">
        <v>797</v>
      </c>
    </row>
    <row r="2489" spans="10:12" x14ac:dyDescent="0.25">
      <c r="J2489" t="s">
        <v>8219</v>
      </c>
      <c r="K2489" s="7">
        <v>1500</v>
      </c>
      <c r="L2489" s="7">
        <v>1500.76</v>
      </c>
    </row>
    <row r="2490" spans="10:12" x14ac:dyDescent="0.25">
      <c r="J2490" t="s">
        <v>8219</v>
      </c>
      <c r="K2490" s="7">
        <v>3000</v>
      </c>
      <c r="L2490" s="7">
        <v>3201</v>
      </c>
    </row>
    <row r="2491" spans="10:12" x14ac:dyDescent="0.25">
      <c r="J2491" t="s">
        <v>8219</v>
      </c>
      <c r="K2491" s="7">
        <v>3500</v>
      </c>
      <c r="L2491" s="7">
        <v>4678.5</v>
      </c>
    </row>
    <row r="2492" spans="10:12" x14ac:dyDescent="0.25">
      <c r="J2492" t="s">
        <v>8219</v>
      </c>
      <c r="K2492" s="7">
        <v>500</v>
      </c>
      <c r="L2492" s="7">
        <v>607</v>
      </c>
    </row>
    <row r="2493" spans="10:12" x14ac:dyDescent="0.25">
      <c r="J2493" t="s">
        <v>8219</v>
      </c>
      <c r="K2493" s="7">
        <v>500</v>
      </c>
      <c r="L2493" s="7">
        <v>516</v>
      </c>
    </row>
    <row r="2494" spans="10:12" x14ac:dyDescent="0.25">
      <c r="J2494" t="s">
        <v>8219</v>
      </c>
      <c r="K2494" s="7">
        <v>600</v>
      </c>
      <c r="L2494" s="7">
        <v>750</v>
      </c>
    </row>
    <row r="2495" spans="10:12" x14ac:dyDescent="0.25">
      <c r="J2495" t="s">
        <v>8219</v>
      </c>
      <c r="K2495" s="7">
        <v>20000</v>
      </c>
      <c r="L2495" s="7">
        <v>25740</v>
      </c>
    </row>
    <row r="2496" spans="10:12" x14ac:dyDescent="0.25">
      <c r="J2496" t="s">
        <v>8219</v>
      </c>
      <c r="K2496" s="7">
        <v>1500</v>
      </c>
      <c r="L2496" s="7">
        <v>1515.08</v>
      </c>
    </row>
    <row r="2497" spans="10:12" x14ac:dyDescent="0.25">
      <c r="J2497" t="s">
        <v>8219</v>
      </c>
      <c r="K2497" s="7">
        <v>1500</v>
      </c>
      <c r="L2497" s="7">
        <v>1913.05</v>
      </c>
    </row>
    <row r="2498" spans="10:12" x14ac:dyDescent="0.25">
      <c r="J2498" t="s">
        <v>8219</v>
      </c>
      <c r="K2498" s="7">
        <v>6000</v>
      </c>
      <c r="L2498" s="7">
        <v>6000</v>
      </c>
    </row>
    <row r="2499" spans="10:12" x14ac:dyDescent="0.25">
      <c r="J2499" t="s">
        <v>8219</v>
      </c>
      <c r="K2499" s="7">
        <v>4000</v>
      </c>
      <c r="L2499" s="7">
        <v>4510.8599999999997</v>
      </c>
    </row>
    <row r="2500" spans="10:12" x14ac:dyDescent="0.25">
      <c r="J2500" t="s">
        <v>8219</v>
      </c>
      <c r="K2500" s="7">
        <v>1000</v>
      </c>
      <c r="L2500" s="7">
        <v>1056</v>
      </c>
    </row>
    <row r="2501" spans="10:12" x14ac:dyDescent="0.25">
      <c r="J2501" t="s">
        <v>8219</v>
      </c>
      <c r="K2501" s="7">
        <v>4000</v>
      </c>
      <c r="L2501" s="7">
        <v>8105</v>
      </c>
    </row>
    <row r="2502" spans="10:12" x14ac:dyDescent="0.25">
      <c r="J2502" t="s">
        <v>8219</v>
      </c>
      <c r="K2502" s="7">
        <v>600</v>
      </c>
      <c r="L2502" s="7">
        <v>680</v>
      </c>
    </row>
    <row r="2503" spans="10:12" x14ac:dyDescent="0.25">
      <c r="J2503" t="s">
        <v>8221</v>
      </c>
      <c r="K2503" s="7">
        <v>11000</v>
      </c>
      <c r="L2503" s="7">
        <v>281</v>
      </c>
    </row>
    <row r="2504" spans="10:12" x14ac:dyDescent="0.25">
      <c r="J2504" t="s">
        <v>8221</v>
      </c>
      <c r="K2504" s="7">
        <v>110000</v>
      </c>
      <c r="L2504" s="7">
        <v>86</v>
      </c>
    </row>
    <row r="2505" spans="10:12" x14ac:dyDescent="0.25">
      <c r="J2505" t="s">
        <v>8221</v>
      </c>
      <c r="K2505" s="7">
        <v>10000</v>
      </c>
      <c r="L2505" s="7">
        <v>0</v>
      </c>
    </row>
    <row r="2506" spans="10:12" x14ac:dyDescent="0.25">
      <c r="J2506" t="s">
        <v>8221</v>
      </c>
      <c r="K2506" s="7">
        <v>35000</v>
      </c>
      <c r="L2506" s="7">
        <v>0</v>
      </c>
    </row>
    <row r="2507" spans="10:12" x14ac:dyDescent="0.25">
      <c r="J2507" t="s">
        <v>8221</v>
      </c>
      <c r="K2507" s="7">
        <v>7000</v>
      </c>
      <c r="L2507" s="7">
        <v>0</v>
      </c>
    </row>
    <row r="2508" spans="10:12" x14ac:dyDescent="0.25">
      <c r="J2508" t="s">
        <v>8221</v>
      </c>
      <c r="K2508" s="7">
        <v>5000</v>
      </c>
      <c r="L2508" s="7">
        <v>30</v>
      </c>
    </row>
    <row r="2509" spans="10:12" x14ac:dyDescent="0.25">
      <c r="J2509" t="s">
        <v>8221</v>
      </c>
      <c r="K2509" s="7">
        <v>42850</v>
      </c>
      <c r="L2509" s="7">
        <v>0</v>
      </c>
    </row>
    <row r="2510" spans="10:12" x14ac:dyDescent="0.25">
      <c r="J2510" t="s">
        <v>8221</v>
      </c>
      <c r="K2510" s="7">
        <v>20000</v>
      </c>
      <c r="L2510" s="7">
        <v>0</v>
      </c>
    </row>
    <row r="2511" spans="10:12" x14ac:dyDescent="0.25">
      <c r="J2511" t="s">
        <v>8221</v>
      </c>
      <c r="K2511" s="7">
        <v>95000</v>
      </c>
      <c r="L2511" s="7">
        <v>1000</v>
      </c>
    </row>
    <row r="2512" spans="10:12" x14ac:dyDescent="0.25">
      <c r="J2512" t="s">
        <v>8221</v>
      </c>
      <c r="K2512" s="7">
        <v>50000</v>
      </c>
      <c r="L2512" s="7">
        <v>75</v>
      </c>
    </row>
    <row r="2513" spans="10:12" x14ac:dyDescent="0.25">
      <c r="J2513" t="s">
        <v>8221</v>
      </c>
      <c r="K2513" s="7">
        <v>100000</v>
      </c>
      <c r="L2513" s="7">
        <v>0</v>
      </c>
    </row>
    <row r="2514" spans="10:12" x14ac:dyDescent="0.25">
      <c r="J2514" t="s">
        <v>8221</v>
      </c>
      <c r="K2514" s="7">
        <v>1150</v>
      </c>
      <c r="L2514" s="7">
        <v>0</v>
      </c>
    </row>
    <row r="2515" spans="10:12" x14ac:dyDescent="0.25">
      <c r="J2515" t="s">
        <v>8221</v>
      </c>
      <c r="K2515" s="7">
        <v>180000</v>
      </c>
      <c r="L2515" s="7">
        <v>0</v>
      </c>
    </row>
    <row r="2516" spans="10:12" x14ac:dyDescent="0.25">
      <c r="J2516" t="s">
        <v>8221</v>
      </c>
      <c r="K2516" s="7">
        <v>12000</v>
      </c>
      <c r="L2516" s="7">
        <v>210</v>
      </c>
    </row>
    <row r="2517" spans="10:12" x14ac:dyDescent="0.25">
      <c r="J2517" t="s">
        <v>8221</v>
      </c>
      <c r="K2517" s="7">
        <v>5000</v>
      </c>
      <c r="L2517" s="7">
        <v>930</v>
      </c>
    </row>
    <row r="2518" spans="10:12" x14ac:dyDescent="0.25">
      <c r="J2518" t="s">
        <v>8221</v>
      </c>
      <c r="K2518" s="7">
        <v>22000</v>
      </c>
      <c r="L2518" s="7">
        <v>0</v>
      </c>
    </row>
    <row r="2519" spans="10:12" x14ac:dyDescent="0.25">
      <c r="J2519" t="s">
        <v>8221</v>
      </c>
      <c r="K2519" s="7">
        <v>18000</v>
      </c>
      <c r="L2519" s="7">
        <v>1767</v>
      </c>
    </row>
    <row r="2520" spans="10:12" x14ac:dyDescent="0.25">
      <c r="J2520" t="s">
        <v>8221</v>
      </c>
      <c r="K2520" s="7">
        <v>5000</v>
      </c>
      <c r="L2520" s="7">
        <v>0</v>
      </c>
    </row>
    <row r="2521" spans="10:12" x14ac:dyDescent="0.25">
      <c r="J2521" t="s">
        <v>8221</v>
      </c>
      <c r="K2521" s="7">
        <v>150000</v>
      </c>
      <c r="L2521" s="7">
        <v>65</v>
      </c>
    </row>
    <row r="2522" spans="10:12" x14ac:dyDescent="0.25">
      <c r="J2522" t="s">
        <v>8221</v>
      </c>
      <c r="K2522" s="7">
        <v>100000</v>
      </c>
      <c r="L2522" s="7">
        <v>0</v>
      </c>
    </row>
    <row r="2523" spans="10:12" x14ac:dyDescent="0.25">
      <c r="J2523" t="s">
        <v>8219</v>
      </c>
      <c r="K2523" s="7">
        <v>12500</v>
      </c>
      <c r="L2523" s="7">
        <v>13685.99</v>
      </c>
    </row>
    <row r="2524" spans="10:12" x14ac:dyDescent="0.25">
      <c r="J2524" t="s">
        <v>8219</v>
      </c>
      <c r="K2524" s="7">
        <v>5000</v>
      </c>
      <c r="L2524" s="7">
        <v>5000</v>
      </c>
    </row>
    <row r="2525" spans="10:12" x14ac:dyDescent="0.25">
      <c r="J2525" t="s">
        <v>8219</v>
      </c>
      <c r="K2525" s="7">
        <v>900</v>
      </c>
      <c r="L2525" s="7">
        <v>1408</v>
      </c>
    </row>
    <row r="2526" spans="10:12" x14ac:dyDescent="0.25">
      <c r="J2526" t="s">
        <v>8219</v>
      </c>
      <c r="K2526" s="7">
        <v>7500</v>
      </c>
      <c r="L2526" s="7">
        <v>7620</v>
      </c>
    </row>
    <row r="2527" spans="10:12" x14ac:dyDescent="0.25">
      <c r="J2527" t="s">
        <v>8219</v>
      </c>
      <c r="K2527" s="7">
        <v>8000</v>
      </c>
      <c r="L2527" s="7">
        <v>8026</v>
      </c>
    </row>
    <row r="2528" spans="10:12" x14ac:dyDescent="0.25">
      <c r="J2528" t="s">
        <v>8219</v>
      </c>
      <c r="K2528" s="7">
        <v>4000</v>
      </c>
      <c r="L2528" s="7">
        <v>4518</v>
      </c>
    </row>
    <row r="2529" spans="10:12" x14ac:dyDescent="0.25">
      <c r="J2529" t="s">
        <v>8219</v>
      </c>
      <c r="K2529" s="7">
        <v>4000</v>
      </c>
      <c r="L2529" s="7">
        <v>4085</v>
      </c>
    </row>
    <row r="2530" spans="10:12" x14ac:dyDescent="0.25">
      <c r="J2530" t="s">
        <v>8219</v>
      </c>
      <c r="K2530" s="7">
        <v>4000</v>
      </c>
      <c r="L2530" s="7">
        <v>4289.99</v>
      </c>
    </row>
    <row r="2531" spans="10:12" x14ac:dyDescent="0.25">
      <c r="J2531" t="s">
        <v>8219</v>
      </c>
      <c r="K2531" s="7">
        <v>6000</v>
      </c>
      <c r="L2531" s="7">
        <v>6257</v>
      </c>
    </row>
    <row r="2532" spans="10:12" x14ac:dyDescent="0.25">
      <c r="J2532" t="s">
        <v>8219</v>
      </c>
      <c r="K2532" s="7">
        <v>6500</v>
      </c>
      <c r="L2532" s="7">
        <v>6500</v>
      </c>
    </row>
    <row r="2533" spans="10:12" x14ac:dyDescent="0.25">
      <c r="J2533" t="s">
        <v>8219</v>
      </c>
      <c r="K2533" s="7">
        <v>4500</v>
      </c>
      <c r="L2533" s="7">
        <v>4518</v>
      </c>
    </row>
    <row r="2534" spans="10:12" x14ac:dyDescent="0.25">
      <c r="J2534" t="s">
        <v>8219</v>
      </c>
      <c r="K2534" s="7">
        <v>4000</v>
      </c>
      <c r="L2534" s="7">
        <v>5045</v>
      </c>
    </row>
    <row r="2535" spans="10:12" x14ac:dyDescent="0.25">
      <c r="J2535" t="s">
        <v>8219</v>
      </c>
      <c r="K2535" s="7">
        <v>7500</v>
      </c>
      <c r="L2535" s="7">
        <v>8300</v>
      </c>
    </row>
    <row r="2536" spans="10:12" x14ac:dyDescent="0.25">
      <c r="J2536" t="s">
        <v>8219</v>
      </c>
      <c r="K2536" s="7">
        <v>2000</v>
      </c>
      <c r="L2536" s="7">
        <v>2100</v>
      </c>
    </row>
    <row r="2537" spans="10:12" x14ac:dyDescent="0.25">
      <c r="J2537" t="s">
        <v>8219</v>
      </c>
      <c r="K2537" s="7">
        <v>20000</v>
      </c>
      <c r="L2537" s="7">
        <v>20755</v>
      </c>
    </row>
    <row r="2538" spans="10:12" x14ac:dyDescent="0.25">
      <c r="J2538" t="s">
        <v>8219</v>
      </c>
      <c r="K2538" s="7">
        <v>25</v>
      </c>
      <c r="L2538" s="7">
        <v>29</v>
      </c>
    </row>
    <row r="2539" spans="10:12" x14ac:dyDescent="0.25">
      <c r="J2539" t="s">
        <v>8219</v>
      </c>
      <c r="K2539" s="7">
        <v>1000</v>
      </c>
      <c r="L2539" s="7">
        <v>1100</v>
      </c>
    </row>
    <row r="2540" spans="10:12" x14ac:dyDescent="0.25">
      <c r="J2540" t="s">
        <v>8219</v>
      </c>
      <c r="K2540" s="7">
        <v>18000</v>
      </c>
      <c r="L2540" s="7">
        <v>20343.169999999998</v>
      </c>
    </row>
    <row r="2541" spans="10:12" x14ac:dyDescent="0.25">
      <c r="J2541" t="s">
        <v>8219</v>
      </c>
      <c r="K2541" s="7">
        <v>10000</v>
      </c>
      <c r="L2541" s="7">
        <v>10025</v>
      </c>
    </row>
    <row r="2542" spans="10:12" x14ac:dyDescent="0.25">
      <c r="J2542" t="s">
        <v>8219</v>
      </c>
      <c r="K2542" s="7">
        <v>2500</v>
      </c>
      <c r="L2542" s="7">
        <v>2585</v>
      </c>
    </row>
    <row r="2543" spans="10:12" x14ac:dyDescent="0.25">
      <c r="J2543" t="s">
        <v>8219</v>
      </c>
      <c r="K2543" s="7">
        <v>3500</v>
      </c>
      <c r="L2543" s="7">
        <v>3746</v>
      </c>
    </row>
    <row r="2544" spans="10:12" x14ac:dyDescent="0.25">
      <c r="J2544" t="s">
        <v>8219</v>
      </c>
      <c r="K2544" s="7">
        <v>700</v>
      </c>
      <c r="L2544" s="7">
        <v>725</v>
      </c>
    </row>
    <row r="2545" spans="10:12" x14ac:dyDescent="0.25">
      <c r="J2545" t="s">
        <v>8219</v>
      </c>
      <c r="K2545" s="7">
        <v>250</v>
      </c>
      <c r="L2545" s="7">
        <v>391</v>
      </c>
    </row>
    <row r="2546" spans="10:12" x14ac:dyDescent="0.25">
      <c r="J2546" t="s">
        <v>8219</v>
      </c>
      <c r="K2546" s="7">
        <v>5000</v>
      </c>
      <c r="L2546" s="7">
        <v>5041</v>
      </c>
    </row>
    <row r="2547" spans="10:12" x14ac:dyDescent="0.25">
      <c r="J2547" t="s">
        <v>8219</v>
      </c>
      <c r="K2547" s="7">
        <v>2000</v>
      </c>
      <c r="L2547" s="7">
        <v>3906</v>
      </c>
    </row>
    <row r="2548" spans="10:12" x14ac:dyDescent="0.25">
      <c r="J2548" t="s">
        <v>8219</v>
      </c>
      <c r="K2548" s="7">
        <v>3500</v>
      </c>
      <c r="L2548" s="7">
        <v>3910</v>
      </c>
    </row>
    <row r="2549" spans="10:12" x14ac:dyDescent="0.25">
      <c r="J2549" t="s">
        <v>8219</v>
      </c>
      <c r="K2549" s="7">
        <v>5500</v>
      </c>
      <c r="L2549" s="7">
        <v>6592</v>
      </c>
    </row>
    <row r="2550" spans="10:12" x14ac:dyDescent="0.25">
      <c r="J2550" t="s">
        <v>8219</v>
      </c>
      <c r="K2550" s="7">
        <v>6000</v>
      </c>
      <c r="L2550" s="7">
        <v>6111</v>
      </c>
    </row>
    <row r="2551" spans="10:12" x14ac:dyDescent="0.25">
      <c r="J2551" t="s">
        <v>8219</v>
      </c>
      <c r="K2551" s="7">
        <v>1570</v>
      </c>
      <c r="L2551" s="7">
        <v>1614</v>
      </c>
    </row>
    <row r="2552" spans="10:12" x14ac:dyDescent="0.25">
      <c r="J2552" t="s">
        <v>8219</v>
      </c>
      <c r="K2552" s="7">
        <v>6500</v>
      </c>
      <c r="L2552" s="7">
        <v>6555</v>
      </c>
    </row>
    <row r="2553" spans="10:12" x14ac:dyDescent="0.25">
      <c r="J2553" t="s">
        <v>8219</v>
      </c>
      <c r="K2553" s="7">
        <v>3675</v>
      </c>
      <c r="L2553" s="7">
        <v>3775.5</v>
      </c>
    </row>
    <row r="2554" spans="10:12" x14ac:dyDescent="0.25">
      <c r="J2554" t="s">
        <v>8219</v>
      </c>
      <c r="K2554" s="7">
        <v>3000</v>
      </c>
      <c r="L2554" s="7">
        <v>3195</v>
      </c>
    </row>
    <row r="2555" spans="10:12" x14ac:dyDescent="0.25">
      <c r="J2555" t="s">
        <v>8219</v>
      </c>
      <c r="K2555" s="7">
        <v>1500</v>
      </c>
      <c r="L2555" s="7">
        <v>2333</v>
      </c>
    </row>
    <row r="2556" spans="10:12" x14ac:dyDescent="0.25">
      <c r="J2556" t="s">
        <v>8219</v>
      </c>
      <c r="K2556" s="7">
        <v>3000</v>
      </c>
      <c r="L2556" s="7">
        <v>3684</v>
      </c>
    </row>
    <row r="2557" spans="10:12" x14ac:dyDescent="0.25">
      <c r="J2557" t="s">
        <v>8219</v>
      </c>
      <c r="K2557" s="7">
        <v>2000</v>
      </c>
      <c r="L2557" s="7">
        <v>2147</v>
      </c>
    </row>
    <row r="2558" spans="10:12" x14ac:dyDescent="0.25">
      <c r="J2558" t="s">
        <v>8219</v>
      </c>
      <c r="K2558" s="7">
        <v>745</v>
      </c>
      <c r="L2558" s="7">
        <v>786</v>
      </c>
    </row>
    <row r="2559" spans="10:12" x14ac:dyDescent="0.25">
      <c r="J2559" t="s">
        <v>8219</v>
      </c>
      <c r="K2559" s="7">
        <v>900</v>
      </c>
      <c r="L2559" s="7">
        <v>1066</v>
      </c>
    </row>
    <row r="2560" spans="10:12" x14ac:dyDescent="0.25">
      <c r="J2560" t="s">
        <v>8219</v>
      </c>
      <c r="K2560" s="7">
        <v>1250</v>
      </c>
      <c r="L2560" s="7">
        <v>1361</v>
      </c>
    </row>
    <row r="2561" spans="10:12" x14ac:dyDescent="0.25">
      <c r="J2561" t="s">
        <v>8219</v>
      </c>
      <c r="K2561" s="7">
        <v>800</v>
      </c>
      <c r="L2561" s="7">
        <v>890</v>
      </c>
    </row>
    <row r="2562" spans="10:12" x14ac:dyDescent="0.25">
      <c r="J2562" t="s">
        <v>8219</v>
      </c>
      <c r="K2562" s="7">
        <v>3000</v>
      </c>
      <c r="L2562" s="7">
        <v>3003</v>
      </c>
    </row>
    <row r="2563" spans="10:12" x14ac:dyDescent="0.25">
      <c r="J2563" t="s">
        <v>8220</v>
      </c>
      <c r="K2563" s="7">
        <v>100000</v>
      </c>
      <c r="L2563" s="7">
        <v>0</v>
      </c>
    </row>
    <row r="2564" spans="10:12" x14ac:dyDescent="0.25">
      <c r="J2564" t="s">
        <v>8220</v>
      </c>
      <c r="K2564" s="7">
        <v>10000</v>
      </c>
      <c r="L2564" s="7">
        <v>75</v>
      </c>
    </row>
    <row r="2565" spans="10:12" x14ac:dyDescent="0.25">
      <c r="J2565" t="s">
        <v>8220</v>
      </c>
      <c r="K2565" s="7">
        <v>20000</v>
      </c>
      <c r="L2565" s="7">
        <v>0</v>
      </c>
    </row>
    <row r="2566" spans="10:12" x14ac:dyDescent="0.25">
      <c r="J2566" t="s">
        <v>8220</v>
      </c>
      <c r="K2566" s="7">
        <v>40000</v>
      </c>
      <c r="L2566" s="7">
        <v>0</v>
      </c>
    </row>
    <row r="2567" spans="10:12" x14ac:dyDescent="0.25">
      <c r="J2567" t="s">
        <v>8220</v>
      </c>
      <c r="K2567" s="7">
        <v>10000</v>
      </c>
      <c r="L2567" s="7">
        <v>100</v>
      </c>
    </row>
    <row r="2568" spans="10:12" x14ac:dyDescent="0.25">
      <c r="J2568" t="s">
        <v>8220</v>
      </c>
      <c r="K2568" s="7">
        <v>35000</v>
      </c>
      <c r="L2568" s="7">
        <v>0</v>
      </c>
    </row>
    <row r="2569" spans="10:12" x14ac:dyDescent="0.25">
      <c r="J2569" t="s">
        <v>8220</v>
      </c>
      <c r="K2569" s="7">
        <v>45000</v>
      </c>
      <c r="L2569" s="7">
        <v>120</v>
      </c>
    </row>
    <row r="2570" spans="10:12" x14ac:dyDescent="0.25">
      <c r="J2570" t="s">
        <v>8220</v>
      </c>
      <c r="K2570" s="7">
        <v>10000</v>
      </c>
      <c r="L2570" s="7">
        <v>50</v>
      </c>
    </row>
    <row r="2571" spans="10:12" x14ac:dyDescent="0.25">
      <c r="J2571" t="s">
        <v>8220</v>
      </c>
      <c r="K2571" s="7">
        <v>6500</v>
      </c>
      <c r="L2571" s="7">
        <v>145</v>
      </c>
    </row>
    <row r="2572" spans="10:12" x14ac:dyDescent="0.25">
      <c r="J2572" t="s">
        <v>8220</v>
      </c>
      <c r="K2572" s="7">
        <v>7000</v>
      </c>
      <c r="L2572" s="7">
        <v>59</v>
      </c>
    </row>
    <row r="2573" spans="10:12" x14ac:dyDescent="0.25">
      <c r="J2573" t="s">
        <v>8220</v>
      </c>
      <c r="K2573" s="7">
        <v>100000</v>
      </c>
      <c r="L2573" s="7">
        <v>250</v>
      </c>
    </row>
    <row r="2574" spans="10:12" x14ac:dyDescent="0.25">
      <c r="J2574" t="s">
        <v>8220</v>
      </c>
      <c r="K2574" s="7">
        <v>30000</v>
      </c>
      <c r="L2574" s="7">
        <v>0</v>
      </c>
    </row>
    <row r="2575" spans="10:12" x14ac:dyDescent="0.25">
      <c r="J2575" t="s">
        <v>8220</v>
      </c>
      <c r="K2575" s="7">
        <v>8000</v>
      </c>
      <c r="L2575" s="7">
        <v>0</v>
      </c>
    </row>
    <row r="2576" spans="10:12" x14ac:dyDescent="0.25">
      <c r="J2576" t="s">
        <v>8220</v>
      </c>
      <c r="K2576" s="7">
        <v>10000</v>
      </c>
      <c r="L2576" s="7">
        <v>0</v>
      </c>
    </row>
    <row r="2577" spans="10:12" x14ac:dyDescent="0.25">
      <c r="J2577" t="s">
        <v>8220</v>
      </c>
      <c r="K2577" s="7">
        <v>85000</v>
      </c>
      <c r="L2577" s="7">
        <v>0</v>
      </c>
    </row>
    <row r="2578" spans="10:12" x14ac:dyDescent="0.25">
      <c r="J2578" t="s">
        <v>8220</v>
      </c>
      <c r="K2578" s="7">
        <v>10000</v>
      </c>
      <c r="L2578" s="7">
        <v>0</v>
      </c>
    </row>
    <row r="2579" spans="10:12" x14ac:dyDescent="0.25">
      <c r="J2579" t="s">
        <v>8220</v>
      </c>
      <c r="K2579" s="7">
        <v>15000</v>
      </c>
      <c r="L2579" s="7">
        <v>0</v>
      </c>
    </row>
    <row r="2580" spans="10:12" x14ac:dyDescent="0.25">
      <c r="J2580" t="s">
        <v>8220</v>
      </c>
      <c r="K2580" s="7">
        <v>6000</v>
      </c>
      <c r="L2580" s="7">
        <v>0</v>
      </c>
    </row>
    <row r="2581" spans="10:12" x14ac:dyDescent="0.25">
      <c r="J2581" t="s">
        <v>8220</v>
      </c>
      <c r="K2581" s="7">
        <v>200000</v>
      </c>
      <c r="L2581" s="7">
        <v>277</v>
      </c>
    </row>
    <row r="2582" spans="10:12" x14ac:dyDescent="0.25">
      <c r="J2582" t="s">
        <v>8220</v>
      </c>
      <c r="K2582" s="7">
        <v>8500</v>
      </c>
      <c r="L2582" s="7">
        <v>51</v>
      </c>
    </row>
    <row r="2583" spans="10:12" x14ac:dyDescent="0.25">
      <c r="J2583" t="s">
        <v>8221</v>
      </c>
      <c r="K2583" s="7">
        <v>5000</v>
      </c>
      <c r="L2583" s="7">
        <v>530</v>
      </c>
    </row>
    <row r="2584" spans="10:12" x14ac:dyDescent="0.25">
      <c r="J2584" t="s">
        <v>8221</v>
      </c>
      <c r="K2584" s="7">
        <v>90000</v>
      </c>
      <c r="L2584" s="7">
        <v>1</v>
      </c>
    </row>
    <row r="2585" spans="10:12" x14ac:dyDescent="0.25">
      <c r="J2585" t="s">
        <v>8221</v>
      </c>
      <c r="K2585" s="7">
        <v>1000</v>
      </c>
      <c r="L2585" s="7">
        <v>5</v>
      </c>
    </row>
    <row r="2586" spans="10:12" x14ac:dyDescent="0.25">
      <c r="J2586" t="s">
        <v>8221</v>
      </c>
      <c r="K2586" s="7">
        <v>10000</v>
      </c>
      <c r="L2586" s="7">
        <v>0</v>
      </c>
    </row>
    <row r="2587" spans="10:12" x14ac:dyDescent="0.25">
      <c r="J2587" t="s">
        <v>8221</v>
      </c>
      <c r="K2587" s="7">
        <v>30000</v>
      </c>
      <c r="L2587" s="7">
        <v>50</v>
      </c>
    </row>
    <row r="2588" spans="10:12" x14ac:dyDescent="0.25">
      <c r="J2588" t="s">
        <v>8221</v>
      </c>
      <c r="K2588" s="7">
        <v>3000</v>
      </c>
      <c r="L2588" s="7">
        <v>5</v>
      </c>
    </row>
    <row r="2589" spans="10:12" x14ac:dyDescent="0.25">
      <c r="J2589" t="s">
        <v>8221</v>
      </c>
      <c r="K2589" s="7">
        <v>50000</v>
      </c>
      <c r="L2589" s="7">
        <v>1217</v>
      </c>
    </row>
    <row r="2590" spans="10:12" x14ac:dyDescent="0.25">
      <c r="J2590" t="s">
        <v>8221</v>
      </c>
      <c r="K2590" s="7">
        <v>6000</v>
      </c>
      <c r="L2590" s="7">
        <v>233</v>
      </c>
    </row>
    <row r="2591" spans="10:12" x14ac:dyDescent="0.25">
      <c r="J2591" t="s">
        <v>8221</v>
      </c>
      <c r="K2591" s="7">
        <v>50000</v>
      </c>
      <c r="L2591" s="7">
        <v>5</v>
      </c>
    </row>
    <row r="2592" spans="10:12" x14ac:dyDescent="0.25">
      <c r="J2592" t="s">
        <v>8221</v>
      </c>
      <c r="K2592" s="7">
        <v>3000</v>
      </c>
      <c r="L2592" s="7">
        <v>0</v>
      </c>
    </row>
    <row r="2593" spans="10:12" x14ac:dyDescent="0.25">
      <c r="J2593" t="s">
        <v>8221</v>
      </c>
      <c r="K2593" s="7">
        <v>1500</v>
      </c>
      <c r="L2593" s="7">
        <v>26</v>
      </c>
    </row>
    <row r="2594" spans="10:12" x14ac:dyDescent="0.25">
      <c r="J2594" t="s">
        <v>8221</v>
      </c>
      <c r="K2594" s="7">
        <v>30000</v>
      </c>
      <c r="L2594" s="7">
        <v>50</v>
      </c>
    </row>
    <row r="2595" spans="10:12" x14ac:dyDescent="0.25">
      <c r="J2595" t="s">
        <v>8221</v>
      </c>
      <c r="K2595" s="7">
        <v>10000</v>
      </c>
      <c r="L2595" s="7">
        <v>0</v>
      </c>
    </row>
    <row r="2596" spans="10:12" x14ac:dyDescent="0.25">
      <c r="J2596" t="s">
        <v>8221</v>
      </c>
      <c r="K2596" s="7">
        <v>80000</v>
      </c>
      <c r="L2596" s="7">
        <v>1</v>
      </c>
    </row>
    <row r="2597" spans="10:12" x14ac:dyDescent="0.25">
      <c r="J2597" t="s">
        <v>8221</v>
      </c>
      <c r="K2597" s="7">
        <v>15000</v>
      </c>
      <c r="L2597" s="7">
        <v>1825</v>
      </c>
    </row>
    <row r="2598" spans="10:12" x14ac:dyDescent="0.25">
      <c r="J2598" t="s">
        <v>8221</v>
      </c>
      <c r="K2598" s="7">
        <v>35000</v>
      </c>
      <c r="L2598" s="7">
        <v>8256</v>
      </c>
    </row>
    <row r="2599" spans="10:12" x14ac:dyDescent="0.25">
      <c r="J2599" t="s">
        <v>8221</v>
      </c>
      <c r="K2599" s="7">
        <v>1500</v>
      </c>
      <c r="L2599" s="7">
        <v>85</v>
      </c>
    </row>
    <row r="2600" spans="10:12" x14ac:dyDescent="0.25">
      <c r="J2600" t="s">
        <v>8221</v>
      </c>
      <c r="K2600" s="7">
        <v>3000</v>
      </c>
      <c r="L2600" s="7">
        <v>1170</v>
      </c>
    </row>
    <row r="2601" spans="10:12" x14ac:dyDescent="0.25">
      <c r="J2601" t="s">
        <v>8221</v>
      </c>
      <c r="K2601" s="7">
        <v>9041</v>
      </c>
      <c r="L2601" s="7">
        <v>90</v>
      </c>
    </row>
    <row r="2602" spans="10:12" x14ac:dyDescent="0.25">
      <c r="J2602" t="s">
        <v>8221</v>
      </c>
      <c r="K2602" s="7">
        <v>50000</v>
      </c>
      <c r="L2602" s="7">
        <v>3466</v>
      </c>
    </row>
    <row r="2603" spans="10:12" x14ac:dyDescent="0.25">
      <c r="J2603" t="s">
        <v>8219</v>
      </c>
      <c r="K2603" s="7">
        <v>500</v>
      </c>
      <c r="L2603" s="7">
        <v>3307</v>
      </c>
    </row>
    <row r="2604" spans="10:12" x14ac:dyDescent="0.25">
      <c r="J2604" t="s">
        <v>8219</v>
      </c>
      <c r="K2604" s="7">
        <v>12000</v>
      </c>
      <c r="L2604" s="7">
        <v>39131</v>
      </c>
    </row>
    <row r="2605" spans="10:12" x14ac:dyDescent="0.25">
      <c r="J2605" t="s">
        <v>8219</v>
      </c>
      <c r="K2605" s="7">
        <v>1750</v>
      </c>
      <c r="L2605" s="7">
        <v>1776</v>
      </c>
    </row>
    <row r="2606" spans="10:12" x14ac:dyDescent="0.25">
      <c r="J2606" t="s">
        <v>8219</v>
      </c>
      <c r="K2606" s="7">
        <v>20000</v>
      </c>
      <c r="L2606" s="7">
        <v>20843.599999999999</v>
      </c>
    </row>
    <row r="2607" spans="10:12" x14ac:dyDescent="0.25">
      <c r="J2607" t="s">
        <v>8219</v>
      </c>
      <c r="K2607" s="7">
        <v>100000</v>
      </c>
      <c r="L2607" s="7">
        <v>107421.57</v>
      </c>
    </row>
    <row r="2608" spans="10:12" x14ac:dyDescent="0.25">
      <c r="J2608" t="s">
        <v>8219</v>
      </c>
      <c r="K2608" s="7">
        <v>11000</v>
      </c>
      <c r="L2608" s="7">
        <v>12106</v>
      </c>
    </row>
    <row r="2609" spans="10:12" x14ac:dyDescent="0.25">
      <c r="J2609" t="s">
        <v>8219</v>
      </c>
      <c r="K2609" s="7">
        <v>8000</v>
      </c>
      <c r="L2609" s="7">
        <v>32616</v>
      </c>
    </row>
    <row r="2610" spans="10:12" x14ac:dyDescent="0.25">
      <c r="J2610" t="s">
        <v>8219</v>
      </c>
      <c r="K2610" s="7">
        <v>8000</v>
      </c>
      <c r="L2610" s="7">
        <v>17914</v>
      </c>
    </row>
    <row r="2611" spans="10:12" x14ac:dyDescent="0.25">
      <c r="J2611" t="s">
        <v>8219</v>
      </c>
      <c r="K2611" s="7">
        <v>35000</v>
      </c>
      <c r="L2611" s="7">
        <v>106330.39</v>
      </c>
    </row>
    <row r="2612" spans="10:12" x14ac:dyDescent="0.25">
      <c r="J2612" t="s">
        <v>8219</v>
      </c>
      <c r="K2612" s="7">
        <v>22765</v>
      </c>
      <c r="L2612" s="7">
        <v>32172.66</v>
      </c>
    </row>
    <row r="2613" spans="10:12" x14ac:dyDescent="0.25">
      <c r="J2613" t="s">
        <v>8219</v>
      </c>
      <c r="K2613" s="7">
        <v>11000</v>
      </c>
      <c r="L2613" s="7">
        <v>306970</v>
      </c>
    </row>
    <row r="2614" spans="10:12" x14ac:dyDescent="0.25">
      <c r="J2614" t="s">
        <v>8219</v>
      </c>
      <c r="K2614" s="7">
        <v>10000</v>
      </c>
      <c r="L2614" s="7">
        <v>17176.13</v>
      </c>
    </row>
    <row r="2615" spans="10:12" x14ac:dyDescent="0.25">
      <c r="J2615" t="s">
        <v>8219</v>
      </c>
      <c r="K2615" s="7">
        <v>7500</v>
      </c>
      <c r="L2615" s="7">
        <v>7576</v>
      </c>
    </row>
    <row r="2616" spans="10:12" x14ac:dyDescent="0.25">
      <c r="J2616" t="s">
        <v>8219</v>
      </c>
      <c r="K2616" s="7">
        <v>10500</v>
      </c>
      <c r="L2616" s="7">
        <v>10710</v>
      </c>
    </row>
    <row r="2617" spans="10:12" x14ac:dyDescent="0.25">
      <c r="J2617" t="s">
        <v>8219</v>
      </c>
      <c r="K2617" s="7">
        <v>2001</v>
      </c>
      <c r="L2617" s="7">
        <v>3397</v>
      </c>
    </row>
    <row r="2618" spans="10:12" x14ac:dyDescent="0.25">
      <c r="J2618" t="s">
        <v>8219</v>
      </c>
      <c r="K2618" s="7">
        <v>25000</v>
      </c>
      <c r="L2618" s="7">
        <v>28633.5</v>
      </c>
    </row>
    <row r="2619" spans="10:12" x14ac:dyDescent="0.25">
      <c r="J2619" t="s">
        <v>8219</v>
      </c>
      <c r="K2619" s="7">
        <v>500</v>
      </c>
      <c r="L2619" s="7">
        <v>4388</v>
      </c>
    </row>
    <row r="2620" spans="10:12" x14ac:dyDescent="0.25">
      <c r="J2620" t="s">
        <v>8219</v>
      </c>
      <c r="K2620" s="7">
        <v>15000</v>
      </c>
      <c r="L2620" s="7">
        <v>15808</v>
      </c>
    </row>
    <row r="2621" spans="10:12" x14ac:dyDescent="0.25">
      <c r="J2621" t="s">
        <v>8219</v>
      </c>
      <c r="K2621" s="7">
        <v>1000</v>
      </c>
      <c r="L2621" s="7">
        <v>1884</v>
      </c>
    </row>
    <row r="2622" spans="10:12" x14ac:dyDescent="0.25">
      <c r="J2622" t="s">
        <v>8219</v>
      </c>
      <c r="K2622" s="7">
        <v>65000</v>
      </c>
      <c r="L2622" s="7">
        <v>93374</v>
      </c>
    </row>
    <row r="2623" spans="10:12" x14ac:dyDescent="0.25">
      <c r="J2623" t="s">
        <v>8219</v>
      </c>
      <c r="K2623" s="7">
        <v>15000</v>
      </c>
      <c r="L2623" s="7">
        <v>21882</v>
      </c>
    </row>
    <row r="2624" spans="10:12" x14ac:dyDescent="0.25">
      <c r="J2624" t="s">
        <v>8219</v>
      </c>
      <c r="K2624" s="7">
        <v>1500</v>
      </c>
      <c r="L2624" s="7">
        <v>1967.76</v>
      </c>
    </row>
    <row r="2625" spans="10:12" x14ac:dyDescent="0.25">
      <c r="J2625" t="s">
        <v>8219</v>
      </c>
      <c r="K2625" s="7">
        <v>2000</v>
      </c>
      <c r="L2625" s="7">
        <v>2280</v>
      </c>
    </row>
    <row r="2626" spans="10:12" x14ac:dyDescent="0.25">
      <c r="J2626" t="s">
        <v>8219</v>
      </c>
      <c r="K2626" s="7">
        <v>8000</v>
      </c>
      <c r="L2626" s="7">
        <v>110353.65</v>
      </c>
    </row>
    <row r="2627" spans="10:12" x14ac:dyDescent="0.25">
      <c r="J2627" t="s">
        <v>8219</v>
      </c>
      <c r="K2627" s="7">
        <v>150</v>
      </c>
      <c r="L2627" s="7">
        <v>1434</v>
      </c>
    </row>
    <row r="2628" spans="10:12" x14ac:dyDescent="0.25">
      <c r="J2628" t="s">
        <v>8219</v>
      </c>
      <c r="K2628" s="7">
        <v>2500</v>
      </c>
      <c r="L2628" s="7">
        <v>2800</v>
      </c>
    </row>
    <row r="2629" spans="10:12" x14ac:dyDescent="0.25">
      <c r="J2629" t="s">
        <v>8219</v>
      </c>
      <c r="K2629" s="7">
        <v>150</v>
      </c>
      <c r="L2629" s="7">
        <v>970</v>
      </c>
    </row>
    <row r="2630" spans="10:12" x14ac:dyDescent="0.25">
      <c r="J2630" t="s">
        <v>8219</v>
      </c>
      <c r="K2630" s="7">
        <v>839</v>
      </c>
      <c r="L2630" s="7">
        <v>926</v>
      </c>
    </row>
    <row r="2631" spans="10:12" x14ac:dyDescent="0.25">
      <c r="J2631" t="s">
        <v>8219</v>
      </c>
      <c r="K2631" s="7">
        <v>5000</v>
      </c>
      <c r="L2631" s="7">
        <v>6387</v>
      </c>
    </row>
    <row r="2632" spans="10:12" x14ac:dyDescent="0.25">
      <c r="J2632" t="s">
        <v>8219</v>
      </c>
      <c r="K2632" s="7">
        <v>2000</v>
      </c>
      <c r="L2632" s="7">
        <v>3158</v>
      </c>
    </row>
    <row r="2633" spans="10:12" x14ac:dyDescent="0.25">
      <c r="J2633" t="s">
        <v>8219</v>
      </c>
      <c r="K2633" s="7">
        <v>20000</v>
      </c>
      <c r="L2633" s="7">
        <v>22933.05</v>
      </c>
    </row>
    <row r="2634" spans="10:12" x14ac:dyDescent="0.25">
      <c r="J2634" t="s">
        <v>8219</v>
      </c>
      <c r="K2634" s="7">
        <v>1070</v>
      </c>
      <c r="L2634" s="7">
        <v>1466</v>
      </c>
    </row>
    <row r="2635" spans="10:12" x14ac:dyDescent="0.25">
      <c r="J2635" t="s">
        <v>8219</v>
      </c>
      <c r="K2635" s="7">
        <v>5000</v>
      </c>
      <c r="L2635" s="7">
        <v>17731</v>
      </c>
    </row>
    <row r="2636" spans="10:12" x14ac:dyDescent="0.25">
      <c r="J2636" t="s">
        <v>8219</v>
      </c>
      <c r="K2636" s="7">
        <v>930</v>
      </c>
      <c r="L2636" s="7">
        <v>986</v>
      </c>
    </row>
    <row r="2637" spans="10:12" x14ac:dyDescent="0.25">
      <c r="J2637" t="s">
        <v>8219</v>
      </c>
      <c r="K2637" s="7">
        <v>11500</v>
      </c>
      <c r="L2637" s="7">
        <v>11500</v>
      </c>
    </row>
    <row r="2638" spans="10:12" x14ac:dyDescent="0.25">
      <c r="J2638" t="s">
        <v>8219</v>
      </c>
      <c r="K2638" s="7">
        <v>1000</v>
      </c>
      <c r="L2638" s="7">
        <v>1873</v>
      </c>
    </row>
    <row r="2639" spans="10:12" x14ac:dyDescent="0.25">
      <c r="J2639" t="s">
        <v>8219</v>
      </c>
      <c r="K2639" s="7">
        <v>500</v>
      </c>
      <c r="L2639" s="7">
        <v>831</v>
      </c>
    </row>
    <row r="2640" spans="10:12" x14ac:dyDescent="0.25">
      <c r="J2640" t="s">
        <v>8219</v>
      </c>
      <c r="K2640" s="7">
        <v>347</v>
      </c>
      <c r="L2640" s="7">
        <v>353</v>
      </c>
    </row>
    <row r="2641" spans="10:12" x14ac:dyDescent="0.25">
      <c r="J2641" t="s">
        <v>8219</v>
      </c>
      <c r="K2641" s="7">
        <v>300</v>
      </c>
      <c r="L2641" s="7">
        <v>492</v>
      </c>
    </row>
    <row r="2642" spans="10:12" x14ac:dyDescent="0.25">
      <c r="J2642" t="s">
        <v>8219</v>
      </c>
      <c r="K2642" s="7">
        <v>3000</v>
      </c>
      <c r="L2642" s="7">
        <v>3170</v>
      </c>
    </row>
    <row r="2643" spans="10:12" x14ac:dyDescent="0.25">
      <c r="J2643" t="s">
        <v>8221</v>
      </c>
      <c r="K2643" s="7">
        <v>1500</v>
      </c>
      <c r="L2643" s="7">
        <v>15</v>
      </c>
    </row>
    <row r="2644" spans="10:12" x14ac:dyDescent="0.25">
      <c r="J2644" t="s">
        <v>8221</v>
      </c>
      <c r="K2644" s="7">
        <v>500000</v>
      </c>
      <c r="L2644" s="7">
        <v>0</v>
      </c>
    </row>
    <row r="2645" spans="10:12" x14ac:dyDescent="0.25">
      <c r="J2645" t="s">
        <v>8220</v>
      </c>
      <c r="K2645" s="7">
        <v>1000000</v>
      </c>
      <c r="L2645" s="7">
        <v>335597.31</v>
      </c>
    </row>
    <row r="2646" spans="10:12" x14ac:dyDescent="0.25">
      <c r="J2646" t="s">
        <v>8220</v>
      </c>
      <c r="K2646" s="7">
        <v>100000</v>
      </c>
      <c r="L2646" s="7">
        <v>2053</v>
      </c>
    </row>
    <row r="2647" spans="10:12" x14ac:dyDescent="0.25">
      <c r="J2647" t="s">
        <v>8220</v>
      </c>
      <c r="K2647" s="7">
        <v>20000</v>
      </c>
      <c r="L2647" s="7">
        <v>2100</v>
      </c>
    </row>
    <row r="2648" spans="10:12" x14ac:dyDescent="0.25">
      <c r="J2648" t="s">
        <v>8220</v>
      </c>
      <c r="K2648" s="7">
        <v>500000</v>
      </c>
      <c r="L2648" s="7">
        <v>42086.42</v>
      </c>
    </row>
    <row r="2649" spans="10:12" x14ac:dyDescent="0.25">
      <c r="J2649" t="s">
        <v>8220</v>
      </c>
      <c r="K2649" s="7">
        <v>2500</v>
      </c>
      <c r="L2649" s="7">
        <v>36</v>
      </c>
    </row>
    <row r="2650" spans="10:12" x14ac:dyDescent="0.25">
      <c r="J2650" t="s">
        <v>8220</v>
      </c>
      <c r="K2650" s="7">
        <v>12000</v>
      </c>
      <c r="L2650" s="7">
        <v>106</v>
      </c>
    </row>
    <row r="2651" spans="10:12" x14ac:dyDescent="0.25">
      <c r="J2651" t="s">
        <v>8220</v>
      </c>
      <c r="K2651" s="7">
        <v>125000</v>
      </c>
      <c r="L2651" s="7">
        <v>124</v>
      </c>
    </row>
    <row r="2652" spans="10:12" x14ac:dyDescent="0.25">
      <c r="J2652" t="s">
        <v>8220</v>
      </c>
      <c r="K2652" s="7">
        <v>60000</v>
      </c>
      <c r="L2652" s="7">
        <v>358</v>
      </c>
    </row>
    <row r="2653" spans="10:12" x14ac:dyDescent="0.25">
      <c r="J2653" t="s">
        <v>8220</v>
      </c>
      <c r="K2653" s="7">
        <v>280000</v>
      </c>
      <c r="L2653" s="7">
        <v>5233</v>
      </c>
    </row>
    <row r="2654" spans="10:12" x14ac:dyDescent="0.25">
      <c r="J2654" t="s">
        <v>8220</v>
      </c>
      <c r="K2654" s="7">
        <v>100000</v>
      </c>
      <c r="L2654" s="7">
        <v>885</v>
      </c>
    </row>
    <row r="2655" spans="10:12" x14ac:dyDescent="0.25">
      <c r="J2655" t="s">
        <v>8220</v>
      </c>
      <c r="K2655" s="7">
        <v>51000</v>
      </c>
      <c r="L2655" s="7">
        <v>5876</v>
      </c>
    </row>
    <row r="2656" spans="10:12" x14ac:dyDescent="0.25">
      <c r="J2656" t="s">
        <v>8220</v>
      </c>
      <c r="K2656" s="7">
        <v>100000</v>
      </c>
      <c r="L2656" s="7">
        <v>51</v>
      </c>
    </row>
    <row r="2657" spans="10:12" x14ac:dyDescent="0.25">
      <c r="J2657" t="s">
        <v>8220</v>
      </c>
      <c r="K2657" s="7">
        <v>15000</v>
      </c>
      <c r="L2657" s="7">
        <v>3155</v>
      </c>
    </row>
    <row r="2658" spans="10:12" x14ac:dyDescent="0.25">
      <c r="J2658" t="s">
        <v>8220</v>
      </c>
      <c r="K2658" s="7">
        <v>150000</v>
      </c>
      <c r="L2658" s="7">
        <v>17155</v>
      </c>
    </row>
    <row r="2659" spans="10:12" x14ac:dyDescent="0.25">
      <c r="J2659" t="s">
        <v>8220</v>
      </c>
      <c r="K2659" s="7">
        <v>30000</v>
      </c>
      <c r="L2659" s="7">
        <v>5621.38</v>
      </c>
    </row>
    <row r="2660" spans="10:12" x14ac:dyDescent="0.25">
      <c r="J2660" t="s">
        <v>8220</v>
      </c>
      <c r="K2660" s="7">
        <v>98000</v>
      </c>
      <c r="L2660" s="7">
        <v>91</v>
      </c>
    </row>
    <row r="2661" spans="10:12" x14ac:dyDescent="0.25">
      <c r="J2661" t="s">
        <v>8220</v>
      </c>
      <c r="K2661" s="7">
        <v>49000</v>
      </c>
      <c r="L2661" s="7">
        <v>1333</v>
      </c>
    </row>
    <row r="2662" spans="10:12" x14ac:dyDescent="0.25">
      <c r="J2662" t="s">
        <v>8220</v>
      </c>
      <c r="K2662" s="7">
        <v>20000</v>
      </c>
      <c r="L2662" s="7">
        <v>19</v>
      </c>
    </row>
    <row r="2663" spans="10:12" x14ac:dyDescent="0.25">
      <c r="J2663" t="s">
        <v>8219</v>
      </c>
      <c r="K2663" s="7">
        <v>5000</v>
      </c>
      <c r="L2663" s="7">
        <v>5145</v>
      </c>
    </row>
    <row r="2664" spans="10:12" x14ac:dyDescent="0.25">
      <c r="J2664" t="s">
        <v>8219</v>
      </c>
      <c r="K2664" s="7">
        <v>20000</v>
      </c>
      <c r="L2664" s="7">
        <v>21360</v>
      </c>
    </row>
    <row r="2665" spans="10:12" x14ac:dyDescent="0.25">
      <c r="J2665" t="s">
        <v>8219</v>
      </c>
      <c r="K2665" s="7">
        <v>20000</v>
      </c>
      <c r="L2665" s="7">
        <v>20919.25</v>
      </c>
    </row>
    <row r="2666" spans="10:12" x14ac:dyDescent="0.25">
      <c r="J2666" t="s">
        <v>8219</v>
      </c>
      <c r="K2666" s="7">
        <v>17500</v>
      </c>
      <c r="L2666" s="7">
        <v>18100</v>
      </c>
    </row>
    <row r="2667" spans="10:12" x14ac:dyDescent="0.25">
      <c r="J2667" t="s">
        <v>8219</v>
      </c>
      <c r="K2667" s="7">
        <v>3500</v>
      </c>
      <c r="L2667" s="7">
        <v>4310</v>
      </c>
    </row>
    <row r="2668" spans="10:12" x14ac:dyDescent="0.25">
      <c r="J2668" t="s">
        <v>8219</v>
      </c>
      <c r="K2668" s="7">
        <v>10000</v>
      </c>
      <c r="L2668" s="7">
        <v>15929.51</v>
      </c>
    </row>
    <row r="2669" spans="10:12" x14ac:dyDescent="0.25">
      <c r="J2669" t="s">
        <v>8219</v>
      </c>
      <c r="K2669" s="7">
        <v>1500</v>
      </c>
      <c r="L2669" s="7">
        <v>1660</v>
      </c>
    </row>
    <row r="2670" spans="10:12" x14ac:dyDescent="0.25">
      <c r="J2670" t="s">
        <v>8219</v>
      </c>
      <c r="K2670" s="7">
        <v>1000</v>
      </c>
      <c r="L2670" s="7">
        <v>1707</v>
      </c>
    </row>
    <row r="2671" spans="10:12" x14ac:dyDescent="0.25">
      <c r="J2671" t="s">
        <v>8219</v>
      </c>
      <c r="K2671" s="7">
        <v>800</v>
      </c>
      <c r="L2671" s="7">
        <v>1001</v>
      </c>
    </row>
    <row r="2672" spans="10:12" x14ac:dyDescent="0.25">
      <c r="J2672" t="s">
        <v>8221</v>
      </c>
      <c r="K2672" s="7">
        <v>38888</v>
      </c>
      <c r="L2672" s="7">
        <v>2495</v>
      </c>
    </row>
    <row r="2673" spans="10:12" x14ac:dyDescent="0.25">
      <c r="J2673" t="s">
        <v>8221</v>
      </c>
      <c r="K2673" s="7">
        <v>25000</v>
      </c>
      <c r="L2673" s="7">
        <v>2836</v>
      </c>
    </row>
    <row r="2674" spans="10:12" x14ac:dyDescent="0.25">
      <c r="J2674" t="s">
        <v>8221</v>
      </c>
      <c r="K2674" s="7">
        <v>10000</v>
      </c>
      <c r="L2674" s="7">
        <v>3319</v>
      </c>
    </row>
    <row r="2675" spans="10:12" x14ac:dyDescent="0.25">
      <c r="J2675" t="s">
        <v>8221</v>
      </c>
      <c r="K2675" s="7">
        <v>40000</v>
      </c>
      <c r="L2675" s="7">
        <v>11032</v>
      </c>
    </row>
    <row r="2676" spans="10:12" x14ac:dyDescent="0.25">
      <c r="J2676" t="s">
        <v>8221</v>
      </c>
      <c r="K2676" s="7">
        <v>35000</v>
      </c>
      <c r="L2676" s="7">
        <v>21994</v>
      </c>
    </row>
    <row r="2677" spans="10:12" x14ac:dyDescent="0.25">
      <c r="J2677" t="s">
        <v>8221</v>
      </c>
      <c r="K2677" s="7">
        <v>25000</v>
      </c>
      <c r="L2677" s="7">
        <v>1897</v>
      </c>
    </row>
    <row r="2678" spans="10:12" x14ac:dyDescent="0.25">
      <c r="J2678" t="s">
        <v>8221</v>
      </c>
      <c r="K2678" s="7">
        <v>2100</v>
      </c>
      <c r="L2678" s="7">
        <v>1058</v>
      </c>
    </row>
    <row r="2679" spans="10:12" x14ac:dyDescent="0.25">
      <c r="J2679" t="s">
        <v>8221</v>
      </c>
      <c r="K2679" s="7">
        <v>19500</v>
      </c>
      <c r="L2679" s="7">
        <v>3415</v>
      </c>
    </row>
    <row r="2680" spans="10:12" x14ac:dyDescent="0.25">
      <c r="J2680" t="s">
        <v>8221</v>
      </c>
      <c r="K2680" s="7">
        <v>8000000</v>
      </c>
      <c r="L2680" s="7">
        <v>1100</v>
      </c>
    </row>
    <row r="2681" spans="10:12" x14ac:dyDescent="0.25">
      <c r="J2681" t="s">
        <v>8221</v>
      </c>
      <c r="K2681" s="7">
        <v>40000</v>
      </c>
      <c r="L2681" s="7">
        <v>132</v>
      </c>
    </row>
    <row r="2682" spans="10:12" x14ac:dyDescent="0.25">
      <c r="J2682" t="s">
        <v>8221</v>
      </c>
      <c r="K2682" s="7">
        <v>32000</v>
      </c>
      <c r="L2682" s="7">
        <v>276</v>
      </c>
    </row>
    <row r="2683" spans="10:12" x14ac:dyDescent="0.25">
      <c r="J2683" t="s">
        <v>8221</v>
      </c>
      <c r="K2683" s="7">
        <v>8000</v>
      </c>
      <c r="L2683" s="7">
        <v>55</v>
      </c>
    </row>
    <row r="2684" spans="10:12" x14ac:dyDescent="0.25">
      <c r="J2684" t="s">
        <v>8221</v>
      </c>
      <c r="K2684" s="7">
        <v>6000</v>
      </c>
      <c r="L2684" s="7">
        <v>1698</v>
      </c>
    </row>
    <row r="2685" spans="10:12" x14ac:dyDescent="0.25">
      <c r="J2685" t="s">
        <v>8221</v>
      </c>
      <c r="K2685" s="7">
        <v>15000</v>
      </c>
      <c r="L2685" s="7">
        <v>36</v>
      </c>
    </row>
    <row r="2686" spans="10:12" x14ac:dyDescent="0.25">
      <c r="J2686" t="s">
        <v>8221</v>
      </c>
      <c r="K2686" s="7">
        <v>70000</v>
      </c>
      <c r="L2686" s="7">
        <v>800</v>
      </c>
    </row>
    <row r="2687" spans="10:12" x14ac:dyDescent="0.25">
      <c r="J2687" t="s">
        <v>8221</v>
      </c>
      <c r="K2687" s="7">
        <v>50000</v>
      </c>
      <c r="L2687" s="7">
        <v>10</v>
      </c>
    </row>
    <row r="2688" spans="10:12" x14ac:dyDescent="0.25">
      <c r="J2688" t="s">
        <v>8221</v>
      </c>
      <c r="K2688" s="7">
        <v>30000</v>
      </c>
      <c r="L2688" s="7">
        <v>0</v>
      </c>
    </row>
    <row r="2689" spans="10:12" x14ac:dyDescent="0.25">
      <c r="J2689" t="s">
        <v>8221</v>
      </c>
      <c r="K2689" s="7">
        <v>15000</v>
      </c>
      <c r="L2689" s="7">
        <v>0</v>
      </c>
    </row>
    <row r="2690" spans="10:12" x14ac:dyDescent="0.25">
      <c r="J2690" t="s">
        <v>8221</v>
      </c>
      <c r="K2690" s="7">
        <v>50000</v>
      </c>
      <c r="L2690" s="7">
        <v>74</v>
      </c>
    </row>
    <row r="2691" spans="10:12" x14ac:dyDescent="0.25">
      <c r="J2691" t="s">
        <v>8221</v>
      </c>
      <c r="K2691" s="7">
        <v>35000</v>
      </c>
      <c r="L2691" s="7">
        <v>1</v>
      </c>
    </row>
    <row r="2692" spans="10:12" x14ac:dyDescent="0.25">
      <c r="J2692" t="s">
        <v>8221</v>
      </c>
      <c r="K2692" s="7">
        <v>80000</v>
      </c>
      <c r="L2692" s="7">
        <v>8586</v>
      </c>
    </row>
    <row r="2693" spans="10:12" x14ac:dyDescent="0.25">
      <c r="J2693" t="s">
        <v>8221</v>
      </c>
      <c r="K2693" s="7">
        <v>65000</v>
      </c>
      <c r="L2693" s="7">
        <v>35</v>
      </c>
    </row>
    <row r="2694" spans="10:12" x14ac:dyDescent="0.25">
      <c r="J2694" t="s">
        <v>8221</v>
      </c>
      <c r="K2694" s="7">
        <v>3500</v>
      </c>
      <c r="L2694" s="7">
        <v>25</v>
      </c>
    </row>
    <row r="2695" spans="10:12" x14ac:dyDescent="0.25">
      <c r="J2695" t="s">
        <v>8221</v>
      </c>
      <c r="K2695" s="7">
        <v>5000</v>
      </c>
      <c r="L2695" s="7">
        <v>40</v>
      </c>
    </row>
    <row r="2696" spans="10:12" x14ac:dyDescent="0.25">
      <c r="J2696" t="s">
        <v>8221</v>
      </c>
      <c r="K2696" s="7">
        <v>30000</v>
      </c>
      <c r="L2696" s="7">
        <v>1</v>
      </c>
    </row>
    <row r="2697" spans="10:12" x14ac:dyDescent="0.25">
      <c r="J2697" t="s">
        <v>8221</v>
      </c>
      <c r="K2697" s="7">
        <v>15000</v>
      </c>
      <c r="L2697" s="7">
        <v>71</v>
      </c>
    </row>
    <row r="2698" spans="10:12" x14ac:dyDescent="0.25">
      <c r="J2698" t="s">
        <v>8221</v>
      </c>
      <c r="K2698" s="7">
        <v>60000</v>
      </c>
      <c r="L2698" s="7">
        <v>3390</v>
      </c>
    </row>
    <row r="2699" spans="10:12" x14ac:dyDescent="0.25">
      <c r="J2699" t="s">
        <v>8221</v>
      </c>
      <c r="K2699" s="7">
        <v>23000</v>
      </c>
      <c r="L2699" s="7">
        <v>6061</v>
      </c>
    </row>
    <row r="2700" spans="10:12" x14ac:dyDescent="0.25">
      <c r="J2700" t="s">
        <v>8221</v>
      </c>
      <c r="K2700" s="7">
        <v>8000</v>
      </c>
      <c r="L2700" s="7">
        <v>26.01</v>
      </c>
    </row>
    <row r="2701" spans="10:12" x14ac:dyDescent="0.25">
      <c r="J2701" t="s">
        <v>8221</v>
      </c>
      <c r="K2701" s="7">
        <v>2</v>
      </c>
      <c r="L2701" s="7">
        <v>0</v>
      </c>
    </row>
    <row r="2702" spans="10:12" x14ac:dyDescent="0.25">
      <c r="J2702" t="s">
        <v>8221</v>
      </c>
      <c r="K2702" s="7">
        <v>9999</v>
      </c>
      <c r="L2702" s="7">
        <v>70</v>
      </c>
    </row>
    <row r="2703" spans="10:12" x14ac:dyDescent="0.25">
      <c r="J2703" t="s">
        <v>8222</v>
      </c>
      <c r="K2703" s="7">
        <v>3400</v>
      </c>
      <c r="L2703" s="7">
        <v>1570</v>
      </c>
    </row>
    <row r="2704" spans="10:12" x14ac:dyDescent="0.25">
      <c r="J2704" t="s">
        <v>8222</v>
      </c>
      <c r="K2704" s="7">
        <v>10000</v>
      </c>
      <c r="L2704" s="7">
        <v>3441</v>
      </c>
    </row>
    <row r="2705" spans="10:12" x14ac:dyDescent="0.25">
      <c r="J2705" t="s">
        <v>8222</v>
      </c>
      <c r="K2705" s="7">
        <v>40000</v>
      </c>
      <c r="L2705" s="7">
        <v>41500</v>
      </c>
    </row>
    <row r="2706" spans="10:12" x14ac:dyDescent="0.25">
      <c r="J2706" t="s">
        <v>8222</v>
      </c>
      <c r="K2706" s="7">
        <v>19000</v>
      </c>
      <c r="L2706" s="7">
        <v>1145</v>
      </c>
    </row>
    <row r="2707" spans="10:12" x14ac:dyDescent="0.25">
      <c r="J2707" t="s">
        <v>8222</v>
      </c>
      <c r="K2707" s="7">
        <v>16500</v>
      </c>
      <c r="L2707" s="7">
        <v>1739</v>
      </c>
    </row>
    <row r="2708" spans="10:12" x14ac:dyDescent="0.25">
      <c r="J2708" t="s">
        <v>8219</v>
      </c>
      <c r="K2708" s="7">
        <v>35000</v>
      </c>
      <c r="L2708" s="7">
        <v>39304</v>
      </c>
    </row>
    <row r="2709" spans="10:12" x14ac:dyDescent="0.25">
      <c r="J2709" t="s">
        <v>8219</v>
      </c>
      <c r="K2709" s="7">
        <v>8000</v>
      </c>
      <c r="L2709" s="7">
        <v>28067.57</v>
      </c>
    </row>
    <row r="2710" spans="10:12" x14ac:dyDescent="0.25">
      <c r="J2710" t="s">
        <v>8219</v>
      </c>
      <c r="K2710" s="7">
        <v>20000</v>
      </c>
      <c r="L2710" s="7">
        <v>46643.07</v>
      </c>
    </row>
    <row r="2711" spans="10:12" x14ac:dyDescent="0.25">
      <c r="J2711" t="s">
        <v>8219</v>
      </c>
      <c r="K2711" s="7">
        <v>50000</v>
      </c>
      <c r="L2711" s="7">
        <v>50803</v>
      </c>
    </row>
    <row r="2712" spans="10:12" x14ac:dyDescent="0.25">
      <c r="J2712" t="s">
        <v>8219</v>
      </c>
      <c r="K2712" s="7">
        <v>60000</v>
      </c>
      <c r="L2712" s="7">
        <v>92340.21</v>
      </c>
    </row>
    <row r="2713" spans="10:12" x14ac:dyDescent="0.25">
      <c r="J2713" t="s">
        <v>8219</v>
      </c>
      <c r="K2713" s="7">
        <v>3910</v>
      </c>
      <c r="L2713" s="7">
        <v>3938</v>
      </c>
    </row>
    <row r="2714" spans="10:12" x14ac:dyDescent="0.25">
      <c r="J2714" t="s">
        <v>8219</v>
      </c>
      <c r="K2714" s="7">
        <v>5500</v>
      </c>
      <c r="L2714" s="7">
        <v>7226</v>
      </c>
    </row>
    <row r="2715" spans="10:12" x14ac:dyDescent="0.25">
      <c r="J2715" t="s">
        <v>8219</v>
      </c>
      <c r="K2715" s="7">
        <v>150000</v>
      </c>
      <c r="L2715" s="7">
        <v>153362</v>
      </c>
    </row>
    <row r="2716" spans="10:12" x14ac:dyDescent="0.25">
      <c r="J2716" t="s">
        <v>8219</v>
      </c>
      <c r="K2716" s="7">
        <v>25000</v>
      </c>
      <c r="L2716" s="7">
        <v>29089</v>
      </c>
    </row>
    <row r="2717" spans="10:12" x14ac:dyDescent="0.25">
      <c r="J2717" t="s">
        <v>8219</v>
      </c>
      <c r="K2717" s="7">
        <v>12000</v>
      </c>
      <c r="L2717" s="7">
        <v>31754.69</v>
      </c>
    </row>
    <row r="2718" spans="10:12" x14ac:dyDescent="0.25">
      <c r="J2718" t="s">
        <v>8219</v>
      </c>
      <c r="K2718" s="7">
        <v>10000</v>
      </c>
      <c r="L2718" s="7">
        <v>11998.01</v>
      </c>
    </row>
    <row r="2719" spans="10:12" x14ac:dyDescent="0.25">
      <c r="J2719" t="s">
        <v>8219</v>
      </c>
      <c r="K2719" s="7">
        <v>25000</v>
      </c>
      <c r="L2719" s="7">
        <v>30026</v>
      </c>
    </row>
    <row r="2720" spans="10:12" x14ac:dyDescent="0.25">
      <c r="J2720" t="s">
        <v>8219</v>
      </c>
      <c r="K2720" s="7">
        <v>18000</v>
      </c>
      <c r="L2720" s="7">
        <v>18645</v>
      </c>
    </row>
    <row r="2721" spans="10:12" x14ac:dyDescent="0.25">
      <c r="J2721" t="s">
        <v>8219</v>
      </c>
      <c r="K2721" s="7">
        <v>6000</v>
      </c>
      <c r="L2721" s="7">
        <v>6530</v>
      </c>
    </row>
    <row r="2722" spans="10:12" x14ac:dyDescent="0.25">
      <c r="J2722" t="s">
        <v>8219</v>
      </c>
      <c r="K2722" s="7">
        <v>25000</v>
      </c>
      <c r="L2722" s="7">
        <v>29531</v>
      </c>
    </row>
    <row r="2723" spans="10:12" x14ac:dyDescent="0.25">
      <c r="J2723" t="s">
        <v>8219</v>
      </c>
      <c r="K2723" s="7">
        <v>750</v>
      </c>
      <c r="L2723" s="7">
        <v>10965</v>
      </c>
    </row>
    <row r="2724" spans="10:12" x14ac:dyDescent="0.25">
      <c r="J2724" t="s">
        <v>8219</v>
      </c>
      <c r="K2724" s="7">
        <v>5000</v>
      </c>
      <c r="L2724" s="7">
        <v>12627</v>
      </c>
    </row>
    <row r="2725" spans="10:12" x14ac:dyDescent="0.25">
      <c r="J2725" t="s">
        <v>8219</v>
      </c>
      <c r="K2725" s="7">
        <v>12000</v>
      </c>
      <c r="L2725" s="7">
        <v>16806</v>
      </c>
    </row>
    <row r="2726" spans="10:12" x14ac:dyDescent="0.25">
      <c r="J2726" t="s">
        <v>8219</v>
      </c>
      <c r="K2726" s="7">
        <v>2468</v>
      </c>
      <c r="L2726" s="7">
        <v>7326.88</v>
      </c>
    </row>
    <row r="2727" spans="10:12" x14ac:dyDescent="0.25">
      <c r="J2727" t="s">
        <v>8219</v>
      </c>
      <c r="K2727" s="7">
        <v>40000</v>
      </c>
      <c r="L2727" s="7">
        <v>57817</v>
      </c>
    </row>
    <row r="2728" spans="10:12" x14ac:dyDescent="0.25">
      <c r="J2728" t="s">
        <v>8219</v>
      </c>
      <c r="K2728" s="7">
        <v>100000</v>
      </c>
      <c r="L2728" s="7">
        <v>105745</v>
      </c>
    </row>
    <row r="2729" spans="10:12" x14ac:dyDescent="0.25">
      <c r="J2729" t="s">
        <v>8219</v>
      </c>
      <c r="K2729" s="7">
        <v>10000</v>
      </c>
      <c r="L2729" s="7">
        <v>49321</v>
      </c>
    </row>
    <row r="2730" spans="10:12" x14ac:dyDescent="0.25">
      <c r="J2730" t="s">
        <v>8219</v>
      </c>
      <c r="K2730" s="7">
        <v>15000</v>
      </c>
      <c r="L2730" s="7">
        <v>30274</v>
      </c>
    </row>
    <row r="2731" spans="10:12" x14ac:dyDescent="0.25">
      <c r="J2731" t="s">
        <v>8219</v>
      </c>
      <c r="K2731" s="7">
        <v>7500</v>
      </c>
      <c r="L2731" s="7">
        <v>7833</v>
      </c>
    </row>
    <row r="2732" spans="10:12" x14ac:dyDescent="0.25">
      <c r="J2732" t="s">
        <v>8219</v>
      </c>
      <c r="K2732" s="7">
        <v>27000</v>
      </c>
      <c r="L2732" s="7">
        <v>45979.01</v>
      </c>
    </row>
    <row r="2733" spans="10:12" x14ac:dyDescent="0.25">
      <c r="J2733" t="s">
        <v>8219</v>
      </c>
      <c r="K2733" s="7">
        <v>30000</v>
      </c>
      <c r="L2733" s="7">
        <v>31291</v>
      </c>
    </row>
    <row r="2734" spans="10:12" x14ac:dyDescent="0.25">
      <c r="J2734" t="s">
        <v>8219</v>
      </c>
      <c r="K2734" s="7">
        <v>12000</v>
      </c>
      <c r="L2734" s="7">
        <v>14190</v>
      </c>
    </row>
    <row r="2735" spans="10:12" x14ac:dyDescent="0.25">
      <c r="J2735" t="s">
        <v>8219</v>
      </c>
      <c r="K2735" s="7">
        <v>50000</v>
      </c>
      <c r="L2735" s="7">
        <v>53769</v>
      </c>
    </row>
    <row r="2736" spans="10:12" x14ac:dyDescent="0.25">
      <c r="J2736" t="s">
        <v>8219</v>
      </c>
      <c r="K2736" s="7">
        <v>1</v>
      </c>
      <c r="L2736" s="7">
        <v>22603</v>
      </c>
    </row>
    <row r="2737" spans="10:12" x14ac:dyDescent="0.25">
      <c r="J2737" t="s">
        <v>8219</v>
      </c>
      <c r="K2737" s="7">
        <v>750</v>
      </c>
      <c r="L2737" s="7">
        <v>7336.01</v>
      </c>
    </row>
    <row r="2738" spans="10:12" x14ac:dyDescent="0.25">
      <c r="J2738" t="s">
        <v>8219</v>
      </c>
      <c r="K2738" s="7">
        <v>8000</v>
      </c>
      <c r="L2738" s="7">
        <v>9832</v>
      </c>
    </row>
    <row r="2739" spans="10:12" x14ac:dyDescent="0.25">
      <c r="J2739" t="s">
        <v>8219</v>
      </c>
      <c r="K2739" s="7">
        <v>30000</v>
      </c>
      <c r="L2739" s="7">
        <v>73818.240000000005</v>
      </c>
    </row>
    <row r="2740" spans="10:12" x14ac:dyDescent="0.25">
      <c r="J2740" t="s">
        <v>8219</v>
      </c>
      <c r="K2740" s="7">
        <v>5000</v>
      </c>
      <c r="L2740" s="7">
        <v>7397</v>
      </c>
    </row>
    <row r="2741" spans="10:12" x14ac:dyDescent="0.25">
      <c r="J2741" t="s">
        <v>8219</v>
      </c>
      <c r="K2741" s="7">
        <v>1100</v>
      </c>
      <c r="L2741" s="7">
        <v>4225</v>
      </c>
    </row>
    <row r="2742" spans="10:12" x14ac:dyDescent="0.25">
      <c r="J2742" t="s">
        <v>8219</v>
      </c>
      <c r="K2742" s="7">
        <v>300</v>
      </c>
      <c r="L2742" s="7">
        <v>310</v>
      </c>
    </row>
    <row r="2743" spans="10:12" x14ac:dyDescent="0.25">
      <c r="J2743" t="s">
        <v>8221</v>
      </c>
      <c r="K2743" s="7">
        <v>8000</v>
      </c>
      <c r="L2743" s="7">
        <v>35</v>
      </c>
    </row>
    <row r="2744" spans="10:12" x14ac:dyDescent="0.25">
      <c r="J2744" t="s">
        <v>8221</v>
      </c>
      <c r="K2744" s="7">
        <v>2500</v>
      </c>
      <c r="L2744" s="7">
        <v>731</v>
      </c>
    </row>
    <row r="2745" spans="10:12" x14ac:dyDescent="0.25">
      <c r="J2745" t="s">
        <v>8221</v>
      </c>
      <c r="K2745" s="7">
        <v>5999</v>
      </c>
      <c r="L2745" s="7">
        <v>0</v>
      </c>
    </row>
    <row r="2746" spans="10:12" x14ac:dyDescent="0.25">
      <c r="J2746" t="s">
        <v>8221</v>
      </c>
      <c r="K2746" s="7">
        <v>16000</v>
      </c>
      <c r="L2746" s="7">
        <v>835</v>
      </c>
    </row>
    <row r="2747" spans="10:12" x14ac:dyDescent="0.25">
      <c r="J2747" t="s">
        <v>8221</v>
      </c>
      <c r="K2747" s="7">
        <v>8000</v>
      </c>
      <c r="L2747" s="7">
        <v>1751</v>
      </c>
    </row>
    <row r="2748" spans="10:12" x14ac:dyDescent="0.25">
      <c r="J2748" t="s">
        <v>8221</v>
      </c>
      <c r="K2748" s="7">
        <v>3000</v>
      </c>
      <c r="L2748" s="7">
        <v>801</v>
      </c>
    </row>
    <row r="2749" spans="10:12" x14ac:dyDescent="0.25">
      <c r="J2749" t="s">
        <v>8221</v>
      </c>
      <c r="K2749" s="7">
        <v>500</v>
      </c>
      <c r="L2749" s="7">
        <v>140</v>
      </c>
    </row>
    <row r="2750" spans="10:12" x14ac:dyDescent="0.25">
      <c r="J2750" t="s">
        <v>8221</v>
      </c>
      <c r="K2750" s="7">
        <v>5000</v>
      </c>
      <c r="L2750" s="7">
        <v>53</v>
      </c>
    </row>
    <row r="2751" spans="10:12" x14ac:dyDescent="0.25">
      <c r="J2751" t="s">
        <v>8221</v>
      </c>
      <c r="K2751" s="7">
        <v>10000</v>
      </c>
      <c r="L2751" s="7">
        <v>110</v>
      </c>
    </row>
    <row r="2752" spans="10:12" x14ac:dyDescent="0.25">
      <c r="J2752" t="s">
        <v>8221</v>
      </c>
      <c r="K2752" s="7">
        <v>1999</v>
      </c>
      <c r="L2752" s="7">
        <v>0</v>
      </c>
    </row>
    <row r="2753" spans="10:12" x14ac:dyDescent="0.25">
      <c r="J2753" t="s">
        <v>8221</v>
      </c>
      <c r="K2753" s="7">
        <v>3274</v>
      </c>
      <c r="L2753" s="7">
        <v>0</v>
      </c>
    </row>
    <row r="2754" spans="10:12" x14ac:dyDescent="0.25">
      <c r="J2754" t="s">
        <v>8221</v>
      </c>
      <c r="K2754" s="7">
        <v>4800</v>
      </c>
      <c r="L2754" s="7">
        <v>550</v>
      </c>
    </row>
    <row r="2755" spans="10:12" x14ac:dyDescent="0.25">
      <c r="J2755" t="s">
        <v>8221</v>
      </c>
      <c r="K2755" s="7">
        <v>2000</v>
      </c>
      <c r="L2755" s="7">
        <v>380</v>
      </c>
    </row>
    <row r="2756" spans="10:12" x14ac:dyDescent="0.25">
      <c r="J2756" t="s">
        <v>8221</v>
      </c>
      <c r="K2756" s="7">
        <v>10000</v>
      </c>
      <c r="L2756" s="7">
        <v>0</v>
      </c>
    </row>
    <row r="2757" spans="10:12" x14ac:dyDescent="0.25">
      <c r="J2757" t="s">
        <v>8221</v>
      </c>
      <c r="K2757" s="7">
        <v>500</v>
      </c>
      <c r="L2757" s="7">
        <v>260</v>
      </c>
    </row>
    <row r="2758" spans="10:12" x14ac:dyDescent="0.25">
      <c r="J2758" t="s">
        <v>8221</v>
      </c>
      <c r="K2758" s="7">
        <v>10000</v>
      </c>
      <c r="L2758" s="7">
        <v>1048</v>
      </c>
    </row>
    <row r="2759" spans="10:12" x14ac:dyDescent="0.25">
      <c r="J2759" t="s">
        <v>8221</v>
      </c>
      <c r="K2759" s="7">
        <v>1500</v>
      </c>
      <c r="L2759" s="7">
        <v>10</v>
      </c>
    </row>
    <row r="2760" spans="10:12" x14ac:dyDescent="0.25">
      <c r="J2760" t="s">
        <v>8221</v>
      </c>
      <c r="K2760" s="7">
        <v>2000</v>
      </c>
      <c r="L2760" s="7">
        <v>234</v>
      </c>
    </row>
    <row r="2761" spans="10:12" x14ac:dyDescent="0.25">
      <c r="J2761" t="s">
        <v>8221</v>
      </c>
      <c r="K2761" s="7">
        <v>1000</v>
      </c>
      <c r="L2761" s="7">
        <v>105</v>
      </c>
    </row>
    <row r="2762" spans="10:12" x14ac:dyDescent="0.25">
      <c r="J2762" t="s">
        <v>8221</v>
      </c>
      <c r="K2762" s="7">
        <v>5000</v>
      </c>
      <c r="L2762" s="7">
        <v>0</v>
      </c>
    </row>
    <row r="2763" spans="10:12" x14ac:dyDescent="0.25">
      <c r="J2763" t="s">
        <v>8221</v>
      </c>
      <c r="K2763" s="7">
        <v>5000</v>
      </c>
      <c r="L2763" s="7">
        <v>36</v>
      </c>
    </row>
    <row r="2764" spans="10:12" x14ac:dyDescent="0.25">
      <c r="J2764" t="s">
        <v>8221</v>
      </c>
      <c r="K2764" s="7">
        <v>3250</v>
      </c>
      <c r="L2764" s="7">
        <v>25</v>
      </c>
    </row>
    <row r="2765" spans="10:12" x14ac:dyDescent="0.25">
      <c r="J2765" t="s">
        <v>8221</v>
      </c>
      <c r="K2765" s="7">
        <v>39400</v>
      </c>
      <c r="L2765" s="7">
        <v>90</v>
      </c>
    </row>
    <row r="2766" spans="10:12" x14ac:dyDescent="0.25">
      <c r="J2766" t="s">
        <v>8221</v>
      </c>
      <c r="K2766" s="7">
        <v>4000</v>
      </c>
      <c r="L2766" s="7">
        <v>45</v>
      </c>
    </row>
    <row r="2767" spans="10:12" x14ac:dyDescent="0.25">
      <c r="J2767" t="s">
        <v>8221</v>
      </c>
      <c r="K2767" s="7">
        <v>4000</v>
      </c>
      <c r="L2767" s="7">
        <v>0</v>
      </c>
    </row>
    <row r="2768" spans="10:12" x14ac:dyDescent="0.25">
      <c r="J2768" t="s">
        <v>8221</v>
      </c>
      <c r="K2768" s="7">
        <v>5000</v>
      </c>
      <c r="L2768" s="7">
        <v>100</v>
      </c>
    </row>
    <row r="2769" spans="10:12" x14ac:dyDescent="0.25">
      <c r="J2769" t="s">
        <v>8221</v>
      </c>
      <c r="K2769" s="7">
        <v>4000</v>
      </c>
      <c r="L2769" s="7">
        <v>34</v>
      </c>
    </row>
    <row r="2770" spans="10:12" x14ac:dyDescent="0.25">
      <c r="J2770" t="s">
        <v>8221</v>
      </c>
      <c r="K2770" s="7">
        <v>7000</v>
      </c>
      <c r="L2770" s="7">
        <v>1002</v>
      </c>
    </row>
    <row r="2771" spans="10:12" x14ac:dyDescent="0.25">
      <c r="J2771" t="s">
        <v>8221</v>
      </c>
      <c r="K2771" s="7">
        <v>800</v>
      </c>
      <c r="L2771" s="7">
        <v>2</v>
      </c>
    </row>
    <row r="2772" spans="10:12" x14ac:dyDescent="0.25">
      <c r="J2772" t="s">
        <v>8221</v>
      </c>
      <c r="K2772" s="7">
        <v>20000</v>
      </c>
      <c r="L2772" s="7">
        <v>2082.25</v>
      </c>
    </row>
    <row r="2773" spans="10:12" x14ac:dyDescent="0.25">
      <c r="J2773" t="s">
        <v>8221</v>
      </c>
      <c r="K2773" s="7">
        <v>19980</v>
      </c>
      <c r="L2773" s="7">
        <v>0</v>
      </c>
    </row>
    <row r="2774" spans="10:12" x14ac:dyDescent="0.25">
      <c r="J2774" t="s">
        <v>8221</v>
      </c>
      <c r="K2774" s="7">
        <v>8000</v>
      </c>
      <c r="L2774" s="7">
        <v>0</v>
      </c>
    </row>
    <row r="2775" spans="10:12" x14ac:dyDescent="0.25">
      <c r="J2775" t="s">
        <v>8221</v>
      </c>
      <c r="K2775" s="7">
        <v>530</v>
      </c>
      <c r="L2775" s="7">
        <v>1</v>
      </c>
    </row>
    <row r="2776" spans="10:12" x14ac:dyDescent="0.25">
      <c r="J2776" t="s">
        <v>8221</v>
      </c>
      <c r="K2776" s="7">
        <v>4000</v>
      </c>
      <c r="L2776" s="7">
        <v>570</v>
      </c>
    </row>
    <row r="2777" spans="10:12" x14ac:dyDescent="0.25">
      <c r="J2777" t="s">
        <v>8221</v>
      </c>
      <c r="K2777" s="7">
        <v>5000</v>
      </c>
      <c r="L2777" s="7">
        <v>150</v>
      </c>
    </row>
    <row r="2778" spans="10:12" x14ac:dyDescent="0.25">
      <c r="J2778" t="s">
        <v>8221</v>
      </c>
      <c r="K2778" s="7">
        <v>21000</v>
      </c>
      <c r="L2778" s="7">
        <v>1655</v>
      </c>
    </row>
    <row r="2779" spans="10:12" x14ac:dyDescent="0.25">
      <c r="J2779" t="s">
        <v>8221</v>
      </c>
      <c r="K2779" s="7">
        <v>3000</v>
      </c>
      <c r="L2779" s="7">
        <v>10</v>
      </c>
    </row>
    <row r="2780" spans="10:12" x14ac:dyDescent="0.25">
      <c r="J2780" t="s">
        <v>8221</v>
      </c>
      <c r="K2780" s="7">
        <v>5500</v>
      </c>
      <c r="L2780" s="7">
        <v>1405</v>
      </c>
    </row>
    <row r="2781" spans="10:12" x14ac:dyDescent="0.25">
      <c r="J2781" t="s">
        <v>8221</v>
      </c>
      <c r="K2781" s="7">
        <v>2500</v>
      </c>
      <c r="L2781" s="7">
        <v>53</v>
      </c>
    </row>
    <row r="2782" spans="10:12" x14ac:dyDescent="0.25">
      <c r="J2782" t="s">
        <v>8221</v>
      </c>
      <c r="K2782" s="7">
        <v>100000</v>
      </c>
      <c r="L2782" s="7">
        <v>0</v>
      </c>
    </row>
    <row r="2783" spans="10:12" x14ac:dyDescent="0.25">
      <c r="J2783" t="s">
        <v>8219</v>
      </c>
      <c r="K2783" s="7">
        <v>1250</v>
      </c>
      <c r="L2783" s="7">
        <v>1316</v>
      </c>
    </row>
    <row r="2784" spans="10:12" x14ac:dyDescent="0.25">
      <c r="J2784" t="s">
        <v>8219</v>
      </c>
      <c r="K2784" s="7">
        <v>1000</v>
      </c>
      <c r="L2784" s="7">
        <v>1200</v>
      </c>
    </row>
    <row r="2785" spans="10:12" x14ac:dyDescent="0.25">
      <c r="J2785" t="s">
        <v>8219</v>
      </c>
      <c r="K2785" s="7">
        <v>1000</v>
      </c>
      <c r="L2785" s="7">
        <v>1145</v>
      </c>
    </row>
    <row r="2786" spans="10:12" x14ac:dyDescent="0.25">
      <c r="J2786" t="s">
        <v>8219</v>
      </c>
      <c r="K2786" s="7">
        <v>6000</v>
      </c>
      <c r="L2786" s="7">
        <v>7140</v>
      </c>
    </row>
    <row r="2787" spans="10:12" x14ac:dyDescent="0.25">
      <c r="J2787" t="s">
        <v>8219</v>
      </c>
      <c r="K2787" s="7">
        <v>5000</v>
      </c>
      <c r="L2787" s="7">
        <v>5234</v>
      </c>
    </row>
    <row r="2788" spans="10:12" x14ac:dyDescent="0.25">
      <c r="J2788" t="s">
        <v>8219</v>
      </c>
      <c r="K2788" s="7">
        <v>2500</v>
      </c>
      <c r="L2788" s="7">
        <v>2946</v>
      </c>
    </row>
    <row r="2789" spans="10:12" x14ac:dyDescent="0.25">
      <c r="J2789" t="s">
        <v>8219</v>
      </c>
      <c r="K2789" s="7">
        <v>1000</v>
      </c>
      <c r="L2789" s="7">
        <v>1197</v>
      </c>
    </row>
    <row r="2790" spans="10:12" x14ac:dyDescent="0.25">
      <c r="J2790" t="s">
        <v>8219</v>
      </c>
      <c r="K2790" s="7">
        <v>2000</v>
      </c>
      <c r="L2790" s="7">
        <v>2050</v>
      </c>
    </row>
    <row r="2791" spans="10:12" x14ac:dyDescent="0.25">
      <c r="J2791" t="s">
        <v>8219</v>
      </c>
      <c r="K2791" s="7">
        <v>3000</v>
      </c>
      <c r="L2791" s="7">
        <v>3035</v>
      </c>
    </row>
    <row r="2792" spans="10:12" x14ac:dyDescent="0.25">
      <c r="J2792" t="s">
        <v>8219</v>
      </c>
      <c r="K2792" s="7">
        <v>3000</v>
      </c>
      <c r="L2792" s="7">
        <v>3160</v>
      </c>
    </row>
    <row r="2793" spans="10:12" x14ac:dyDescent="0.25">
      <c r="J2793" t="s">
        <v>8219</v>
      </c>
      <c r="K2793" s="7">
        <v>2000</v>
      </c>
      <c r="L2793" s="7">
        <v>2050</v>
      </c>
    </row>
    <row r="2794" spans="10:12" x14ac:dyDescent="0.25">
      <c r="J2794" t="s">
        <v>8219</v>
      </c>
      <c r="K2794" s="7">
        <v>2000</v>
      </c>
      <c r="L2794" s="7">
        <v>2152</v>
      </c>
    </row>
    <row r="2795" spans="10:12" x14ac:dyDescent="0.25">
      <c r="J2795" t="s">
        <v>8219</v>
      </c>
      <c r="K2795" s="7">
        <v>10000</v>
      </c>
      <c r="L2795" s="7">
        <v>11056.75</v>
      </c>
    </row>
    <row r="2796" spans="10:12" x14ac:dyDescent="0.25">
      <c r="J2796" t="s">
        <v>8219</v>
      </c>
      <c r="K2796" s="7">
        <v>50</v>
      </c>
      <c r="L2796" s="7">
        <v>75</v>
      </c>
    </row>
    <row r="2797" spans="10:12" x14ac:dyDescent="0.25">
      <c r="J2797" t="s">
        <v>8219</v>
      </c>
      <c r="K2797" s="7">
        <v>700</v>
      </c>
      <c r="L2797" s="7">
        <v>730</v>
      </c>
    </row>
    <row r="2798" spans="10:12" x14ac:dyDescent="0.25">
      <c r="J2798" t="s">
        <v>8219</v>
      </c>
      <c r="K2798" s="7">
        <v>800</v>
      </c>
      <c r="L2798" s="7">
        <v>924</v>
      </c>
    </row>
    <row r="2799" spans="10:12" x14ac:dyDescent="0.25">
      <c r="J2799" t="s">
        <v>8219</v>
      </c>
      <c r="K2799" s="7">
        <v>8000</v>
      </c>
      <c r="L2799" s="7">
        <v>8211.61</v>
      </c>
    </row>
    <row r="2800" spans="10:12" x14ac:dyDescent="0.25">
      <c r="J2800" t="s">
        <v>8219</v>
      </c>
      <c r="K2800" s="7">
        <v>5000</v>
      </c>
      <c r="L2800" s="7">
        <v>5070</v>
      </c>
    </row>
    <row r="2801" spans="10:12" x14ac:dyDescent="0.25">
      <c r="J2801" t="s">
        <v>8219</v>
      </c>
      <c r="K2801" s="7">
        <v>5000</v>
      </c>
      <c r="L2801" s="7">
        <v>5831.74</v>
      </c>
    </row>
    <row r="2802" spans="10:12" x14ac:dyDescent="0.25">
      <c r="J2802" t="s">
        <v>8219</v>
      </c>
      <c r="K2802" s="7">
        <v>1000</v>
      </c>
      <c r="L2802" s="7">
        <v>1330</v>
      </c>
    </row>
    <row r="2803" spans="10:12" x14ac:dyDescent="0.25">
      <c r="J2803" t="s">
        <v>8219</v>
      </c>
      <c r="K2803" s="7">
        <v>500</v>
      </c>
      <c r="L2803" s="7">
        <v>666</v>
      </c>
    </row>
    <row r="2804" spans="10:12" x14ac:dyDescent="0.25">
      <c r="J2804" t="s">
        <v>8219</v>
      </c>
      <c r="K2804" s="7">
        <v>3000</v>
      </c>
      <c r="L2804" s="7">
        <v>3055</v>
      </c>
    </row>
    <row r="2805" spans="10:12" x14ac:dyDescent="0.25">
      <c r="J2805" t="s">
        <v>8219</v>
      </c>
      <c r="K2805" s="7">
        <v>10000</v>
      </c>
      <c r="L2805" s="7">
        <v>12795</v>
      </c>
    </row>
    <row r="2806" spans="10:12" x14ac:dyDescent="0.25">
      <c r="J2806" t="s">
        <v>8219</v>
      </c>
      <c r="K2806" s="7">
        <v>1000</v>
      </c>
      <c r="L2806" s="7">
        <v>1150</v>
      </c>
    </row>
    <row r="2807" spans="10:12" x14ac:dyDescent="0.25">
      <c r="J2807" t="s">
        <v>8219</v>
      </c>
      <c r="K2807" s="7">
        <v>400</v>
      </c>
      <c r="L2807" s="7">
        <v>440</v>
      </c>
    </row>
    <row r="2808" spans="10:12" x14ac:dyDescent="0.25">
      <c r="J2808" t="s">
        <v>8219</v>
      </c>
      <c r="K2808" s="7">
        <v>3000</v>
      </c>
      <c r="L2808" s="7">
        <v>3363</v>
      </c>
    </row>
    <row r="2809" spans="10:12" x14ac:dyDescent="0.25">
      <c r="J2809" t="s">
        <v>8219</v>
      </c>
      <c r="K2809" s="7">
        <v>5000</v>
      </c>
      <c r="L2809" s="7">
        <v>6300</v>
      </c>
    </row>
    <row r="2810" spans="10:12" x14ac:dyDescent="0.25">
      <c r="J2810" t="s">
        <v>8219</v>
      </c>
      <c r="K2810" s="7">
        <v>4500</v>
      </c>
      <c r="L2810" s="7">
        <v>4511</v>
      </c>
    </row>
    <row r="2811" spans="10:12" x14ac:dyDescent="0.25">
      <c r="J2811" t="s">
        <v>8219</v>
      </c>
      <c r="K2811" s="7">
        <v>2500</v>
      </c>
      <c r="L2811" s="7">
        <v>2560</v>
      </c>
    </row>
    <row r="2812" spans="10:12" x14ac:dyDescent="0.25">
      <c r="J2812" t="s">
        <v>8219</v>
      </c>
      <c r="K2812" s="7">
        <v>2500</v>
      </c>
      <c r="L2812" s="7">
        <v>2705</v>
      </c>
    </row>
    <row r="2813" spans="10:12" x14ac:dyDescent="0.25">
      <c r="J2813" t="s">
        <v>8219</v>
      </c>
      <c r="K2813" s="7">
        <v>10000</v>
      </c>
      <c r="L2813" s="7">
        <v>10027</v>
      </c>
    </row>
    <row r="2814" spans="10:12" x14ac:dyDescent="0.25">
      <c r="J2814" t="s">
        <v>8219</v>
      </c>
      <c r="K2814" s="7">
        <v>5000</v>
      </c>
      <c r="L2814" s="7">
        <v>5665</v>
      </c>
    </row>
    <row r="2815" spans="10:12" x14ac:dyDescent="0.25">
      <c r="J2815" t="s">
        <v>8219</v>
      </c>
      <c r="K2815" s="7">
        <v>2800</v>
      </c>
      <c r="L2815" s="7">
        <v>3572.12</v>
      </c>
    </row>
    <row r="2816" spans="10:12" x14ac:dyDescent="0.25">
      <c r="J2816" t="s">
        <v>8219</v>
      </c>
      <c r="K2816" s="7">
        <v>1500</v>
      </c>
      <c r="L2816" s="7">
        <v>1616</v>
      </c>
    </row>
    <row r="2817" spans="10:12" x14ac:dyDescent="0.25">
      <c r="J2817" t="s">
        <v>8219</v>
      </c>
      <c r="K2817" s="7">
        <v>250</v>
      </c>
      <c r="L2817" s="7">
        <v>605</v>
      </c>
    </row>
    <row r="2818" spans="10:12" x14ac:dyDescent="0.25">
      <c r="J2818" t="s">
        <v>8219</v>
      </c>
      <c r="K2818" s="7">
        <v>3000</v>
      </c>
      <c r="L2818" s="7">
        <v>4247</v>
      </c>
    </row>
    <row r="2819" spans="10:12" x14ac:dyDescent="0.25">
      <c r="J2819" t="s">
        <v>8219</v>
      </c>
      <c r="K2819" s="7">
        <v>600</v>
      </c>
      <c r="L2819" s="7">
        <v>780</v>
      </c>
    </row>
    <row r="2820" spans="10:12" x14ac:dyDescent="0.25">
      <c r="J2820" t="s">
        <v>8219</v>
      </c>
      <c r="K2820" s="7">
        <v>10000</v>
      </c>
      <c r="L2820" s="7">
        <v>10603</v>
      </c>
    </row>
    <row r="2821" spans="10:12" x14ac:dyDescent="0.25">
      <c r="J2821" t="s">
        <v>8219</v>
      </c>
      <c r="K2821" s="7">
        <v>5000</v>
      </c>
      <c r="L2821" s="7">
        <v>5240</v>
      </c>
    </row>
    <row r="2822" spans="10:12" x14ac:dyDescent="0.25">
      <c r="J2822" t="s">
        <v>8219</v>
      </c>
      <c r="K2822" s="7">
        <v>200</v>
      </c>
      <c r="L2822" s="7">
        <v>272</v>
      </c>
    </row>
    <row r="2823" spans="10:12" x14ac:dyDescent="0.25">
      <c r="J2823" t="s">
        <v>8219</v>
      </c>
      <c r="K2823" s="7">
        <v>1000</v>
      </c>
      <c r="L2823" s="7">
        <v>1000</v>
      </c>
    </row>
    <row r="2824" spans="10:12" x14ac:dyDescent="0.25">
      <c r="J2824" t="s">
        <v>8219</v>
      </c>
      <c r="K2824" s="7">
        <v>6000</v>
      </c>
      <c r="L2824" s="7">
        <v>6000</v>
      </c>
    </row>
    <row r="2825" spans="10:12" x14ac:dyDescent="0.25">
      <c r="J2825" t="s">
        <v>8219</v>
      </c>
      <c r="K2825" s="7">
        <v>100</v>
      </c>
      <c r="L2825" s="7">
        <v>124</v>
      </c>
    </row>
    <row r="2826" spans="10:12" x14ac:dyDescent="0.25">
      <c r="J2826" t="s">
        <v>8219</v>
      </c>
      <c r="K2826" s="7">
        <v>650</v>
      </c>
      <c r="L2826" s="7">
        <v>760</v>
      </c>
    </row>
    <row r="2827" spans="10:12" x14ac:dyDescent="0.25">
      <c r="J2827" t="s">
        <v>8219</v>
      </c>
      <c r="K2827" s="7">
        <v>3000</v>
      </c>
      <c r="L2827" s="7">
        <v>3100</v>
      </c>
    </row>
    <row r="2828" spans="10:12" x14ac:dyDescent="0.25">
      <c r="J2828" t="s">
        <v>8219</v>
      </c>
      <c r="K2828" s="7">
        <v>2000</v>
      </c>
      <c r="L2828" s="7">
        <v>2155</v>
      </c>
    </row>
    <row r="2829" spans="10:12" x14ac:dyDescent="0.25">
      <c r="J2829" t="s">
        <v>8219</v>
      </c>
      <c r="K2829" s="7">
        <v>2000</v>
      </c>
      <c r="L2829" s="7">
        <v>2405</v>
      </c>
    </row>
    <row r="2830" spans="10:12" x14ac:dyDescent="0.25">
      <c r="J2830" t="s">
        <v>8219</v>
      </c>
      <c r="K2830" s="7">
        <v>9500</v>
      </c>
      <c r="L2830" s="7">
        <v>9536</v>
      </c>
    </row>
    <row r="2831" spans="10:12" x14ac:dyDescent="0.25">
      <c r="J2831" t="s">
        <v>8219</v>
      </c>
      <c r="K2831" s="7">
        <v>2500</v>
      </c>
      <c r="L2831" s="7">
        <v>2663</v>
      </c>
    </row>
    <row r="2832" spans="10:12" x14ac:dyDescent="0.25">
      <c r="J2832" t="s">
        <v>8219</v>
      </c>
      <c r="K2832" s="7">
        <v>3000</v>
      </c>
      <c r="L2832" s="7">
        <v>3000</v>
      </c>
    </row>
    <row r="2833" spans="10:12" x14ac:dyDescent="0.25">
      <c r="J2833" t="s">
        <v>8219</v>
      </c>
      <c r="K2833" s="7">
        <v>3000</v>
      </c>
      <c r="L2833" s="7">
        <v>3320</v>
      </c>
    </row>
    <row r="2834" spans="10:12" x14ac:dyDescent="0.25">
      <c r="J2834" t="s">
        <v>8219</v>
      </c>
      <c r="K2834" s="7">
        <v>2500</v>
      </c>
      <c r="L2834" s="7">
        <v>2867.99</v>
      </c>
    </row>
    <row r="2835" spans="10:12" x14ac:dyDescent="0.25">
      <c r="J2835" t="s">
        <v>8219</v>
      </c>
      <c r="K2835" s="7">
        <v>2700</v>
      </c>
      <c r="L2835" s="7">
        <v>2923</v>
      </c>
    </row>
    <row r="2836" spans="10:12" x14ac:dyDescent="0.25">
      <c r="J2836" t="s">
        <v>8219</v>
      </c>
      <c r="K2836" s="7">
        <v>800</v>
      </c>
      <c r="L2836" s="7">
        <v>1360</v>
      </c>
    </row>
    <row r="2837" spans="10:12" x14ac:dyDescent="0.25">
      <c r="J2837" t="s">
        <v>8219</v>
      </c>
      <c r="K2837" s="7">
        <v>1000</v>
      </c>
      <c r="L2837" s="7">
        <v>1870.99</v>
      </c>
    </row>
    <row r="2838" spans="10:12" x14ac:dyDescent="0.25">
      <c r="J2838" t="s">
        <v>8219</v>
      </c>
      <c r="K2838" s="7">
        <v>450</v>
      </c>
      <c r="L2838" s="7">
        <v>485</v>
      </c>
    </row>
    <row r="2839" spans="10:12" x14ac:dyDescent="0.25">
      <c r="J2839" t="s">
        <v>8219</v>
      </c>
      <c r="K2839" s="7">
        <v>850</v>
      </c>
      <c r="L2839" s="7">
        <v>850</v>
      </c>
    </row>
    <row r="2840" spans="10:12" x14ac:dyDescent="0.25">
      <c r="J2840" t="s">
        <v>8219</v>
      </c>
      <c r="K2840" s="7">
        <v>2000</v>
      </c>
      <c r="L2840" s="7">
        <v>2405</v>
      </c>
    </row>
    <row r="2841" spans="10:12" x14ac:dyDescent="0.25">
      <c r="J2841" t="s">
        <v>8219</v>
      </c>
      <c r="K2841" s="7">
        <v>3500</v>
      </c>
      <c r="L2841" s="7">
        <v>3900</v>
      </c>
    </row>
    <row r="2842" spans="10:12" x14ac:dyDescent="0.25">
      <c r="J2842" t="s">
        <v>8219</v>
      </c>
      <c r="K2842" s="7">
        <v>2500</v>
      </c>
      <c r="L2842" s="7">
        <v>2600</v>
      </c>
    </row>
    <row r="2843" spans="10:12" x14ac:dyDescent="0.25">
      <c r="J2843" t="s">
        <v>8221</v>
      </c>
      <c r="K2843" s="7">
        <v>1000</v>
      </c>
      <c r="L2843" s="7">
        <v>10</v>
      </c>
    </row>
    <row r="2844" spans="10:12" x14ac:dyDescent="0.25">
      <c r="J2844" t="s">
        <v>8221</v>
      </c>
      <c r="K2844" s="7">
        <v>1500</v>
      </c>
      <c r="L2844" s="7">
        <v>0</v>
      </c>
    </row>
    <row r="2845" spans="10:12" x14ac:dyDescent="0.25">
      <c r="J2845" t="s">
        <v>8221</v>
      </c>
      <c r="K2845" s="7">
        <v>1200</v>
      </c>
      <c r="L2845" s="7">
        <v>0</v>
      </c>
    </row>
    <row r="2846" spans="10:12" x14ac:dyDescent="0.25">
      <c r="J2846" t="s">
        <v>8221</v>
      </c>
      <c r="K2846" s="7">
        <v>550</v>
      </c>
      <c r="L2846" s="7">
        <v>30</v>
      </c>
    </row>
    <row r="2847" spans="10:12" x14ac:dyDescent="0.25">
      <c r="J2847" t="s">
        <v>8221</v>
      </c>
      <c r="K2847" s="7">
        <v>7500</v>
      </c>
      <c r="L2847" s="7">
        <v>2366</v>
      </c>
    </row>
    <row r="2848" spans="10:12" x14ac:dyDescent="0.25">
      <c r="J2848" t="s">
        <v>8221</v>
      </c>
      <c r="K2848" s="7">
        <v>8000</v>
      </c>
      <c r="L2848" s="7">
        <v>0</v>
      </c>
    </row>
    <row r="2849" spans="10:12" x14ac:dyDescent="0.25">
      <c r="J2849" t="s">
        <v>8221</v>
      </c>
      <c r="K2849" s="7">
        <v>2000</v>
      </c>
      <c r="L2849" s="7">
        <v>0</v>
      </c>
    </row>
    <row r="2850" spans="10:12" x14ac:dyDescent="0.25">
      <c r="J2850" t="s">
        <v>8221</v>
      </c>
      <c r="K2850" s="7">
        <v>35000</v>
      </c>
      <c r="L2850" s="7">
        <v>70</v>
      </c>
    </row>
    <row r="2851" spans="10:12" x14ac:dyDescent="0.25">
      <c r="J2851" t="s">
        <v>8221</v>
      </c>
      <c r="K2851" s="7">
        <v>500</v>
      </c>
      <c r="L2851" s="7">
        <v>5</v>
      </c>
    </row>
    <row r="2852" spans="10:12" x14ac:dyDescent="0.25">
      <c r="J2852" t="s">
        <v>8221</v>
      </c>
      <c r="K2852" s="7">
        <v>8000</v>
      </c>
      <c r="L2852" s="7">
        <v>311</v>
      </c>
    </row>
    <row r="2853" spans="10:12" x14ac:dyDescent="0.25">
      <c r="J2853" t="s">
        <v>8221</v>
      </c>
      <c r="K2853" s="7">
        <v>4500</v>
      </c>
      <c r="L2853" s="7">
        <v>0</v>
      </c>
    </row>
    <row r="2854" spans="10:12" x14ac:dyDescent="0.25">
      <c r="J2854" t="s">
        <v>8221</v>
      </c>
      <c r="K2854" s="7">
        <v>5000</v>
      </c>
      <c r="L2854" s="7">
        <v>95</v>
      </c>
    </row>
    <row r="2855" spans="10:12" x14ac:dyDescent="0.25">
      <c r="J2855" t="s">
        <v>8221</v>
      </c>
      <c r="K2855" s="7">
        <v>9500</v>
      </c>
      <c r="L2855" s="7">
        <v>0</v>
      </c>
    </row>
    <row r="2856" spans="10:12" x14ac:dyDescent="0.25">
      <c r="J2856" t="s">
        <v>8221</v>
      </c>
      <c r="K2856" s="7">
        <v>1000</v>
      </c>
      <c r="L2856" s="7">
        <v>417</v>
      </c>
    </row>
    <row r="2857" spans="10:12" x14ac:dyDescent="0.25">
      <c r="J2857" t="s">
        <v>8221</v>
      </c>
      <c r="K2857" s="7">
        <v>600</v>
      </c>
      <c r="L2857" s="7">
        <v>300</v>
      </c>
    </row>
    <row r="2858" spans="10:12" x14ac:dyDescent="0.25">
      <c r="J2858" t="s">
        <v>8221</v>
      </c>
      <c r="K2858" s="7">
        <v>3000</v>
      </c>
      <c r="L2858" s="7">
        <v>146</v>
      </c>
    </row>
    <row r="2859" spans="10:12" x14ac:dyDescent="0.25">
      <c r="J2859" t="s">
        <v>8221</v>
      </c>
      <c r="K2859" s="7">
        <v>38000</v>
      </c>
      <c r="L2859" s="7">
        <v>7500</v>
      </c>
    </row>
    <row r="2860" spans="10:12" x14ac:dyDescent="0.25">
      <c r="J2860" t="s">
        <v>8221</v>
      </c>
      <c r="K2860" s="7">
        <v>1000</v>
      </c>
      <c r="L2860" s="7">
        <v>0</v>
      </c>
    </row>
    <row r="2861" spans="10:12" x14ac:dyDescent="0.25">
      <c r="J2861" t="s">
        <v>8221</v>
      </c>
      <c r="K2861" s="7">
        <v>2000</v>
      </c>
      <c r="L2861" s="7">
        <v>35</v>
      </c>
    </row>
    <row r="2862" spans="10:12" x14ac:dyDescent="0.25">
      <c r="J2862" t="s">
        <v>8221</v>
      </c>
      <c r="K2862" s="7">
        <v>4000</v>
      </c>
      <c r="L2862" s="7">
        <v>266</v>
      </c>
    </row>
    <row r="2863" spans="10:12" x14ac:dyDescent="0.25">
      <c r="J2863" t="s">
        <v>8221</v>
      </c>
      <c r="K2863" s="7">
        <v>250</v>
      </c>
      <c r="L2863" s="7">
        <v>80</v>
      </c>
    </row>
    <row r="2864" spans="10:12" x14ac:dyDescent="0.25">
      <c r="J2864" t="s">
        <v>8221</v>
      </c>
      <c r="K2864" s="7">
        <v>12700</v>
      </c>
      <c r="L2864" s="7">
        <v>55</v>
      </c>
    </row>
    <row r="2865" spans="10:12" x14ac:dyDescent="0.25">
      <c r="J2865" t="s">
        <v>8221</v>
      </c>
      <c r="K2865" s="7">
        <v>50000</v>
      </c>
      <c r="L2865" s="7">
        <v>20</v>
      </c>
    </row>
    <row r="2866" spans="10:12" x14ac:dyDescent="0.25">
      <c r="J2866" t="s">
        <v>8221</v>
      </c>
      <c r="K2866" s="7">
        <v>2500</v>
      </c>
      <c r="L2866" s="7">
        <v>40</v>
      </c>
    </row>
    <row r="2867" spans="10:12" x14ac:dyDescent="0.25">
      <c r="J2867" t="s">
        <v>8221</v>
      </c>
      <c r="K2867" s="7">
        <v>2888</v>
      </c>
      <c r="L2867" s="7">
        <v>0</v>
      </c>
    </row>
    <row r="2868" spans="10:12" x14ac:dyDescent="0.25">
      <c r="J2868" t="s">
        <v>8221</v>
      </c>
      <c r="K2868" s="7">
        <v>5000</v>
      </c>
      <c r="L2868" s="7">
        <v>45</v>
      </c>
    </row>
    <row r="2869" spans="10:12" x14ac:dyDescent="0.25">
      <c r="J2869" t="s">
        <v>8221</v>
      </c>
      <c r="K2869" s="7">
        <v>2500</v>
      </c>
      <c r="L2869" s="7">
        <v>504</v>
      </c>
    </row>
    <row r="2870" spans="10:12" x14ac:dyDescent="0.25">
      <c r="J2870" t="s">
        <v>8221</v>
      </c>
      <c r="K2870" s="7">
        <v>15000</v>
      </c>
      <c r="L2870" s="7">
        <v>6301.76</v>
      </c>
    </row>
    <row r="2871" spans="10:12" x14ac:dyDescent="0.25">
      <c r="J2871" t="s">
        <v>8221</v>
      </c>
      <c r="K2871" s="7">
        <v>20000</v>
      </c>
      <c r="L2871" s="7">
        <v>177</v>
      </c>
    </row>
    <row r="2872" spans="10:12" x14ac:dyDescent="0.25">
      <c r="J2872" t="s">
        <v>8221</v>
      </c>
      <c r="K2872" s="7">
        <v>5000</v>
      </c>
      <c r="L2872" s="7">
        <v>750</v>
      </c>
    </row>
    <row r="2873" spans="10:12" x14ac:dyDescent="0.25">
      <c r="J2873" t="s">
        <v>8221</v>
      </c>
      <c r="K2873" s="7">
        <v>10000</v>
      </c>
      <c r="L2873" s="7">
        <v>467</v>
      </c>
    </row>
    <row r="2874" spans="10:12" x14ac:dyDescent="0.25">
      <c r="J2874" t="s">
        <v>8221</v>
      </c>
      <c r="K2874" s="7">
        <v>3000</v>
      </c>
      <c r="L2874" s="7">
        <v>0</v>
      </c>
    </row>
    <row r="2875" spans="10:12" x14ac:dyDescent="0.25">
      <c r="J2875" t="s">
        <v>8221</v>
      </c>
      <c r="K2875" s="7">
        <v>2500</v>
      </c>
      <c r="L2875" s="7">
        <v>953</v>
      </c>
    </row>
    <row r="2876" spans="10:12" x14ac:dyDescent="0.25">
      <c r="J2876" t="s">
        <v>8221</v>
      </c>
      <c r="K2876" s="7">
        <v>5000</v>
      </c>
      <c r="L2876" s="7">
        <v>271</v>
      </c>
    </row>
    <row r="2877" spans="10:12" x14ac:dyDescent="0.25">
      <c r="J2877" t="s">
        <v>8221</v>
      </c>
      <c r="K2877" s="7">
        <v>20000</v>
      </c>
      <c r="L2877" s="7">
        <v>7</v>
      </c>
    </row>
    <row r="2878" spans="10:12" x14ac:dyDescent="0.25">
      <c r="J2878" t="s">
        <v>8221</v>
      </c>
      <c r="K2878" s="7">
        <v>150000</v>
      </c>
      <c r="L2878" s="7">
        <v>0</v>
      </c>
    </row>
    <row r="2879" spans="10:12" x14ac:dyDescent="0.25">
      <c r="J2879" t="s">
        <v>8221</v>
      </c>
      <c r="K2879" s="7">
        <v>6000</v>
      </c>
      <c r="L2879" s="7">
        <v>650</v>
      </c>
    </row>
    <row r="2880" spans="10:12" x14ac:dyDescent="0.25">
      <c r="J2880" t="s">
        <v>8221</v>
      </c>
      <c r="K2880" s="7">
        <v>3000</v>
      </c>
      <c r="L2880" s="7">
        <v>63</v>
      </c>
    </row>
    <row r="2881" spans="10:12" x14ac:dyDescent="0.25">
      <c r="J2881" t="s">
        <v>8221</v>
      </c>
      <c r="K2881" s="7">
        <v>11200</v>
      </c>
      <c r="L2881" s="7">
        <v>29</v>
      </c>
    </row>
    <row r="2882" spans="10:12" x14ac:dyDescent="0.25">
      <c r="J2882" t="s">
        <v>8221</v>
      </c>
      <c r="K2882" s="7">
        <v>12000</v>
      </c>
      <c r="L2882" s="7">
        <v>2800</v>
      </c>
    </row>
    <row r="2883" spans="10:12" x14ac:dyDescent="0.25">
      <c r="J2883" t="s">
        <v>8221</v>
      </c>
      <c r="K2883" s="7">
        <v>5500</v>
      </c>
      <c r="L2883" s="7">
        <v>0</v>
      </c>
    </row>
    <row r="2884" spans="10:12" x14ac:dyDescent="0.25">
      <c r="J2884" t="s">
        <v>8221</v>
      </c>
      <c r="K2884" s="7">
        <v>750</v>
      </c>
      <c r="L2884" s="7">
        <v>252</v>
      </c>
    </row>
    <row r="2885" spans="10:12" x14ac:dyDescent="0.25">
      <c r="J2885" t="s">
        <v>8221</v>
      </c>
      <c r="K2885" s="7">
        <v>10000</v>
      </c>
      <c r="L2885" s="7">
        <v>1908</v>
      </c>
    </row>
    <row r="2886" spans="10:12" x14ac:dyDescent="0.25">
      <c r="J2886" t="s">
        <v>8221</v>
      </c>
      <c r="K2886" s="7">
        <v>45000</v>
      </c>
      <c r="L2886" s="7">
        <v>185</v>
      </c>
    </row>
    <row r="2887" spans="10:12" x14ac:dyDescent="0.25">
      <c r="J2887" t="s">
        <v>8221</v>
      </c>
      <c r="K2887" s="7">
        <v>400</v>
      </c>
      <c r="L2887" s="7">
        <v>130</v>
      </c>
    </row>
    <row r="2888" spans="10:12" x14ac:dyDescent="0.25">
      <c r="J2888" t="s">
        <v>8221</v>
      </c>
      <c r="K2888" s="7">
        <v>200</v>
      </c>
      <c r="L2888" s="7">
        <v>10</v>
      </c>
    </row>
    <row r="2889" spans="10:12" x14ac:dyDescent="0.25">
      <c r="J2889" t="s">
        <v>8221</v>
      </c>
      <c r="K2889" s="7">
        <v>3000</v>
      </c>
      <c r="L2889" s="7">
        <v>5</v>
      </c>
    </row>
    <row r="2890" spans="10:12" x14ac:dyDescent="0.25">
      <c r="J2890" t="s">
        <v>8221</v>
      </c>
      <c r="K2890" s="7">
        <v>30000</v>
      </c>
      <c r="L2890" s="7">
        <v>0</v>
      </c>
    </row>
    <row r="2891" spans="10:12" x14ac:dyDescent="0.25">
      <c r="J2891" t="s">
        <v>8221</v>
      </c>
      <c r="K2891" s="7">
        <v>3000</v>
      </c>
      <c r="L2891" s="7">
        <v>1142</v>
      </c>
    </row>
    <row r="2892" spans="10:12" x14ac:dyDescent="0.25">
      <c r="J2892" t="s">
        <v>8221</v>
      </c>
      <c r="K2892" s="7">
        <v>2000</v>
      </c>
      <c r="L2892" s="7">
        <v>21</v>
      </c>
    </row>
    <row r="2893" spans="10:12" x14ac:dyDescent="0.25">
      <c r="J2893" t="s">
        <v>8221</v>
      </c>
      <c r="K2893" s="7">
        <v>10000</v>
      </c>
      <c r="L2893" s="7">
        <v>273</v>
      </c>
    </row>
    <row r="2894" spans="10:12" x14ac:dyDescent="0.25">
      <c r="J2894" t="s">
        <v>8221</v>
      </c>
      <c r="K2894" s="7">
        <v>5500</v>
      </c>
      <c r="L2894" s="7">
        <v>500</v>
      </c>
    </row>
    <row r="2895" spans="10:12" x14ac:dyDescent="0.25">
      <c r="J2895" t="s">
        <v>8221</v>
      </c>
      <c r="K2895" s="7">
        <v>5000</v>
      </c>
      <c r="L2895" s="7">
        <v>25</v>
      </c>
    </row>
    <row r="2896" spans="10:12" x14ac:dyDescent="0.25">
      <c r="J2896" t="s">
        <v>8221</v>
      </c>
      <c r="K2896" s="7">
        <v>50000</v>
      </c>
      <c r="L2896" s="7">
        <v>0</v>
      </c>
    </row>
    <row r="2897" spans="10:12" x14ac:dyDescent="0.25">
      <c r="J2897" t="s">
        <v>8221</v>
      </c>
      <c r="K2897" s="7">
        <v>500</v>
      </c>
      <c r="L2897" s="7">
        <v>23</v>
      </c>
    </row>
    <row r="2898" spans="10:12" x14ac:dyDescent="0.25">
      <c r="J2898" t="s">
        <v>8221</v>
      </c>
      <c r="K2898" s="7">
        <v>3000</v>
      </c>
      <c r="L2898" s="7">
        <v>625</v>
      </c>
    </row>
    <row r="2899" spans="10:12" x14ac:dyDescent="0.25">
      <c r="J2899" t="s">
        <v>8221</v>
      </c>
      <c r="K2899" s="7">
        <v>12000</v>
      </c>
      <c r="L2899" s="7">
        <v>550</v>
      </c>
    </row>
    <row r="2900" spans="10:12" x14ac:dyDescent="0.25">
      <c r="J2900" t="s">
        <v>8221</v>
      </c>
      <c r="K2900" s="7">
        <v>7500</v>
      </c>
      <c r="L2900" s="7">
        <v>316</v>
      </c>
    </row>
    <row r="2901" spans="10:12" x14ac:dyDescent="0.25">
      <c r="J2901" t="s">
        <v>8221</v>
      </c>
      <c r="K2901" s="7">
        <v>10000</v>
      </c>
      <c r="L2901" s="7">
        <v>0</v>
      </c>
    </row>
    <row r="2902" spans="10:12" x14ac:dyDescent="0.25">
      <c r="J2902" t="s">
        <v>8221</v>
      </c>
      <c r="K2902" s="7">
        <v>5500</v>
      </c>
      <c r="L2902" s="7">
        <v>3405</v>
      </c>
    </row>
    <row r="2903" spans="10:12" x14ac:dyDescent="0.25">
      <c r="J2903" t="s">
        <v>8221</v>
      </c>
      <c r="K2903" s="7">
        <v>750</v>
      </c>
      <c r="L2903" s="7">
        <v>6</v>
      </c>
    </row>
    <row r="2904" spans="10:12" x14ac:dyDescent="0.25">
      <c r="J2904" t="s">
        <v>8221</v>
      </c>
      <c r="K2904" s="7">
        <v>150000</v>
      </c>
      <c r="L2904" s="7">
        <v>25</v>
      </c>
    </row>
    <row r="2905" spans="10:12" x14ac:dyDescent="0.25">
      <c r="J2905" t="s">
        <v>8221</v>
      </c>
      <c r="K2905" s="7">
        <v>5000</v>
      </c>
      <c r="L2905" s="7">
        <v>39</v>
      </c>
    </row>
    <row r="2906" spans="10:12" x14ac:dyDescent="0.25">
      <c r="J2906" t="s">
        <v>8221</v>
      </c>
      <c r="K2906" s="7">
        <v>1500</v>
      </c>
      <c r="L2906" s="7">
        <v>75</v>
      </c>
    </row>
    <row r="2907" spans="10:12" x14ac:dyDescent="0.25">
      <c r="J2907" t="s">
        <v>8221</v>
      </c>
      <c r="K2907" s="7">
        <v>3500</v>
      </c>
      <c r="L2907" s="7">
        <v>622</v>
      </c>
    </row>
    <row r="2908" spans="10:12" x14ac:dyDescent="0.25">
      <c r="J2908" t="s">
        <v>8221</v>
      </c>
      <c r="K2908" s="7">
        <v>6000</v>
      </c>
      <c r="L2908" s="7">
        <v>565</v>
      </c>
    </row>
    <row r="2909" spans="10:12" x14ac:dyDescent="0.25">
      <c r="J2909" t="s">
        <v>8221</v>
      </c>
      <c r="K2909" s="7">
        <v>2500</v>
      </c>
      <c r="L2909" s="7">
        <v>2</v>
      </c>
    </row>
    <row r="2910" spans="10:12" x14ac:dyDescent="0.25">
      <c r="J2910" t="s">
        <v>8221</v>
      </c>
      <c r="K2910" s="7">
        <v>9600</v>
      </c>
      <c r="L2910" s="7">
        <v>264</v>
      </c>
    </row>
    <row r="2911" spans="10:12" x14ac:dyDescent="0.25">
      <c r="J2911" t="s">
        <v>8221</v>
      </c>
      <c r="K2911" s="7">
        <v>180000</v>
      </c>
      <c r="L2911" s="7">
        <v>20</v>
      </c>
    </row>
    <row r="2912" spans="10:12" x14ac:dyDescent="0.25">
      <c r="J2912" t="s">
        <v>8221</v>
      </c>
      <c r="K2912" s="7">
        <v>30000</v>
      </c>
      <c r="L2912" s="7">
        <v>1</v>
      </c>
    </row>
    <row r="2913" spans="10:12" x14ac:dyDescent="0.25">
      <c r="J2913" t="s">
        <v>8221</v>
      </c>
      <c r="K2913" s="7">
        <v>1800</v>
      </c>
      <c r="L2913" s="7">
        <v>657</v>
      </c>
    </row>
    <row r="2914" spans="10:12" x14ac:dyDescent="0.25">
      <c r="J2914" t="s">
        <v>8221</v>
      </c>
      <c r="K2914" s="7">
        <v>14440</v>
      </c>
      <c r="L2914" s="7">
        <v>2030</v>
      </c>
    </row>
    <row r="2915" spans="10:12" x14ac:dyDescent="0.25">
      <c r="J2915" t="s">
        <v>8221</v>
      </c>
      <c r="K2915" s="7">
        <v>10000</v>
      </c>
      <c r="L2915" s="7">
        <v>2</v>
      </c>
    </row>
    <row r="2916" spans="10:12" x14ac:dyDescent="0.25">
      <c r="J2916" t="s">
        <v>8221</v>
      </c>
      <c r="K2916" s="7">
        <v>25000</v>
      </c>
      <c r="L2916" s="7">
        <v>1</v>
      </c>
    </row>
    <row r="2917" spans="10:12" x14ac:dyDescent="0.25">
      <c r="J2917" t="s">
        <v>8221</v>
      </c>
      <c r="K2917" s="7">
        <v>1000</v>
      </c>
      <c r="L2917" s="7">
        <v>611</v>
      </c>
    </row>
    <row r="2918" spans="10:12" x14ac:dyDescent="0.25">
      <c r="J2918" t="s">
        <v>8221</v>
      </c>
      <c r="K2918" s="7">
        <v>1850</v>
      </c>
      <c r="L2918" s="7">
        <v>145</v>
      </c>
    </row>
    <row r="2919" spans="10:12" x14ac:dyDescent="0.25">
      <c r="J2919" t="s">
        <v>8221</v>
      </c>
      <c r="K2919" s="7">
        <v>2000</v>
      </c>
      <c r="L2919" s="7">
        <v>437</v>
      </c>
    </row>
    <row r="2920" spans="10:12" x14ac:dyDescent="0.25">
      <c r="J2920" t="s">
        <v>8221</v>
      </c>
      <c r="K2920" s="7">
        <v>5000</v>
      </c>
      <c r="L2920" s="7">
        <v>1362</v>
      </c>
    </row>
    <row r="2921" spans="10:12" x14ac:dyDescent="0.25">
      <c r="J2921" t="s">
        <v>8221</v>
      </c>
      <c r="K2921" s="7">
        <v>600</v>
      </c>
      <c r="L2921" s="7">
        <v>51</v>
      </c>
    </row>
    <row r="2922" spans="10:12" x14ac:dyDescent="0.25">
      <c r="J2922" t="s">
        <v>8221</v>
      </c>
      <c r="K2922" s="7">
        <v>2500</v>
      </c>
      <c r="L2922" s="7">
        <v>671</v>
      </c>
    </row>
    <row r="2923" spans="10:12" x14ac:dyDescent="0.25">
      <c r="J2923" t="s">
        <v>8219</v>
      </c>
      <c r="K2923" s="7">
        <v>100</v>
      </c>
      <c r="L2923" s="7">
        <v>129</v>
      </c>
    </row>
    <row r="2924" spans="10:12" x14ac:dyDescent="0.25">
      <c r="J2924" t="s">
        <v>8219</v>
      </c>
      <c r="K2924" s="7">
        <v>500</v>
      </c>
      <c r="L2924" s="7">
        <v>500</v>
      </c>
    </row>
    <row r="2925" spans="10:12" x14ac:dyDescent="0.25">
      <c r="J2925" t="s">
        <v>8219</v>
      </c>
      <c r="K2925" s="7">
        <v>300</v>
      </c>
      <c r="L2925" s="7">
        <v>300</v>
      </c>
    </row>
    <row r="2926" spans="10:12" x14ac:dyDescent="0.25">
      <c r="J2926" t="s">
        <v>8219</v>
      </c>
      <c r="K2926" s="7">
        <v>25000</v>
      </c>
      <c r="L2926" s="7">
        <v>25800</v>
      </c>
    </row>
    <row r="2927" spans="10:12" x14ac:dyDescent="0.25">
      <c r="J2927" t="s">
        <v>8219</v>
      </c>
      <c r="K2927" s="7">
        <v>45000</v>
      </c>
      <c r="L2927" s="7">
        <v>46100.69</v>
      </c>
    </row>
    <row r="2928" spans="10:12" x14ac:dyDescent="0.25">
      <c r="J2928" t="s">
        <v>8219</v>
      </c>
      <c r="K2928" s="7">
        <v>3000</v>
      </c>
      <c r="L2928" s="7">
        <v>3750</v>
      </c>
    </row>
    <row r="2929" spans="10:12" x14ac:dyDescent="0.25">
      <c r="J2929" t="s">
        <v>8219</v>
      </c>
      <c r="K2929" s="7">
        <v>1800</v>
      </c>
      <c r="L2929" s="7">
        <v>2355</v>
      </c>
    </row>
    <row r="2930" spans="10:12" x14ac:dyDescent="0.25">
      <c r="J2930" t="s">
        <v>8219</v>
      </c>
      <c r="K2930" s="7">
        <v>1000</v>
      </c>
      <c r="L2930" s="7">
        <v>1000</v>
      </c>
    </row>
    <row r="2931" spans="10:12" x14ac:dyDescent="0.25">
      <c r="J2931" t="s">
        <v>8219</v>
      </c>
      <c r="K2931" s="7">
        <v>8000</v>
      </c>
      <c r="L2931" s="7">
        <v>8165.55</v>
      </c>
    </row>
    <row r="2932" spans="10:12" x14ac:dyDescent="0.25">
      <c r="J2932" t="s">
        <v>8219</v>
      </c>
      <c r="K2932" s="7">
        <v>10000</v>
      </c>
      <c r="L2932" s="7">
        <v>10092</v>
      </c>
    </row>
    <row r="2933" spans="10:12" x14ac:dyDescent="0.25">
      <c r="J2933" t="s">
        <v>8219</v>
      </c>
      <c r="K2933" s="7">
        <v>750</v>
      </c>
      <c r="L2933" s="7">
        <v>795</v>
      </c>
    </row>
    <row r="2934" spans="10:12" x14ac:dyDescent="0.25">
      <c r="J2934" t="s">
        <v>8219</v>
      </c>
      <c r="K2934" s="7">
        <v>3100</v>
      </c>
      <c r="L2934" s="7">
        <v>3258</v>
      </c>
    </row>
    <row r="2935" spans="10:12" x14ac:dyDescent="0.25">
      <c r="J2935" t="s">
        <v>8219</v>
      </c>
      <c r="K2935" s="7">
        <v>2500</v>
      </c>
      <c r="L2935" s="7">
        <v>2569</v>
      </c>
    </row>
    <row r="2936" spans="10:12" x14ac:dyDescent="0.25">
      <c r="J2936" t="s">
        <v>8219</v>
      </c>
      <c r="K2936" s="7">
        <v>2500</v>
      </c>
      <c r="L2936" s="7">
        <v>2700</v>
      </c>
    </row>
    <row r="2937" spans="10:12" x14ac:dyDescent="0.25">
      <c r="J2937" t="s">
        <v>8219</v>
      </c>
      <c r="K2937" s="7">
        <v>3500</v>
      </c>
      <c r="L2937" s="7">
        <v>3531</v>
      </c>
    </row>
    <row r="2938" spans="10:12" x14ac:dyDescent="0.25">
      <c r="J2938" t="s">
        <v>8219</v>
      </c>
      <c r="K2938" s="7">
        <v>1000</v>
      </c>
      <c r="L2938" s="7">
        <v>1280</v>
      </c>
    </row>
    <row r="2939" spans="10:12" x14ac:dyDescent="0.25">
      <c r="J2939" t="s">
        <v>8219</v>
      </c>
      <c r="K2939" s="7">
        <v>1500</v>
      </c>
      <c r="L2939" s="7">
        <v>2000</v>
      </c>
    </row>
    <row r="2940" spans="10:12" x14ac:dyDescent="0.25">
      <c r="J2940" t="s">
        <v>8219</v>
      </c>
      <c r="K2940" s="7">
        <v>4000</v>
      </c>
      <c r="L2940" s="7">
        <v>4055</v>
      </c>
    </row>
    <row r="2941" spans="10:12" x14ac:dyDescent="0.25">
      <c r="J2941" t="s">
        <v>8219</v>
      </c>
      <c r="K2941" s="7">
        <v>8000</v>
      </c>
      <c r="L2941" s="7">
        <v>8230</v>
      </c>
    </row>
    <row r="2942" spans="10:12" x14ac:dyDescent="0.25">
      <c r="J2942" t="s">
        <v>8219</v>
      </c>
      <c r="K2942" s="7">
        <v>2500</v>
      </c>
      <c r="L2942" s="7">
        <v>2681</v>
      </c>
    </row>
    <row r="2943" spans="10:12" x14ac:dyDescent="0.25">
      <c r="J2943" t="s">
        <v>8221</v>
      </c>
      <c r="K2943" s="7">
        <v>25000</v>
      </c>
      <c r="L2943" s="7">
        <v>1</v>
      </c>
    </row>
    <row r="2944" spans="10:12" x14ac:dyDescent="0.25">
      <c r="J2944" t="s">
        <v>8221</v>
      </c>
      <c r="K2944" s="7">
        <v>200000</v>
      </c>
      <c r="L2944" s="7">
        <v>40850</v>
      </c>
    </row>
    <row r="2945" spans="10:12" x14ac:dyDescent="0.25">
      <c r="J2945" t="s">
        <v>8221</v>
      </c>
      <c r="K2945" s="7">
        <v>3000</v>
      </c>
      <c r="L2945" s="7">
        <v>0</v>
      </c>
    </row>
    <row r="2946" spans="10:12" x14ac:dyDescent="0.25">
      <c r="J2946" t="s">
        <v>8221</v>
      </c>
      <c r="K2946" s="7">
        <v>10000</v>
      </c>
      <c r="L2946" s="7">
        <v>100</v>
      </c>
    </row>
    <row r="2947" spans="10:12" x14ac:dyDescent="0.25">
      <c r="J2947" t="s">
        <v>8221</v>
      </c>
      <c r="K2947" s="7">
        <v>50000</v>
      </c>
      <c r="L2947" s="7">
        <v>0</v>
      </c>
    </row>
    <row r="2948" spans="10:12" x14ac:dyDescent="0.25">
      <c r="J2948" t="s">
        <v>8221</v>
      </c>
      <c r="K2948" s="7">
        <v>2000</v>
      </c>
      <c r="L2948" s="7">
        <v>2</v>
      </c>
    </row>
    <row r="2949" spans="10:12" x14ac:dyDescent="0.25">
      <c r="J2949" t="s">
        <v>8221</v>
      </c>
      <c r="K2949" s="7">
        <v>25000</v>
      </c>
      <c r="L2949" s="7">
        <v>1072</v>
      </c>
    </row>
    <row r="2950" spans="10:12" x14ac:dyDescent="0.25">
      <c r="J2950" t="s">
        <v>8221</v>
      </c>
      <c r="K2950" s="7">
        <v>500000</v>
      </c>
      <c r="L2950" s="7">
        <v>24</v>
      </c>
    </row>
    <row r="2951" spans="10:12" x14ac:dyDescent="0.25">
      <c r="J2951" t="s">
        <v>8221</v>
      </c>
      <c r="K2951" s="7">
        <v>1000</v>
      </c>
      <c r="L2951" s="7">
        <v>25</v>
      </c>
    </row>
    <row r="2952" spans="10:12" x14ac:dyDescent="0.25">
      <c r="J2952" t="s">
        <v>8221</v>
      </c>
      <c r="K2952" s="7">
        <v>5000000</v>
      </c>
      <c r="L2952" s="7">
        <v>0</v>
      </c>
    </row>
    <row r="2953" spans="10:12" x14ac:dyDescent="0.25">
      <c r="J2953" t="s">
        <v>8220</v>
      </c>
      <c r="K2953" s="7">
        <v>50000</v>
      </c>
      <c r="L2953" s="7">
        <v>1096</v>
      </c>
    </row>
    <row r="2954" spans="10:12" x14ac:dyDescent="0.25">
      <c r="J2954" t="s">
        <v>8220</v>
      </c>
      <c r="K2954" s="7">
        <v>20000</v>
      </c>
      <c r="L2954" s="7">
        <v>1605</v>
      </c>
    </row>
    <row r="2955" spans="10:12" x14ac:dyDescent="0.25">
      <c r="J2955" t="s">
        <v>8220</v>
      </c>
      <c r="K2955" s="7">
        <v>400000</v>
      </c>
      <c r="L2955" s="7">
        <v>605</v>
      </c>
    </row>
    <row r="2956" spans="10:12" x14ac:dyDescent="0.25">
      <c r="J2956" t="s">
        <v>8220</v>
      </c>
      <c r="K2956" s="7">
        <v>15000</v>
      </c>
      <c r="L2956" s="7">
        <v>0</v>
      </c>
    </row>
    <row r="2957" spans="10:12" x14ac:dyDescent="0.25">
      <c r="J2957" t="s">
        <v>8220</v>
      </c>
      <c r="K2957" s="7">
        <v>1200</v>
      </c>
      <c r="L2957" s="7">
        <v>715</v>
      </c>
    </row>
    <row r="2958" spans="10:12" x14ac:dyDescent="0.25">
      <c r="J2958" t="s">
        <v>8220</v>
      </c>
      <c r="K2958" s="7">
        <v>7900</v>
      </c>
      <c r="L2958" s="7">
        <v>1322</v>
      </c>
    </row>
    <row r="2959" spans="10:12" x14ac:dyDescent="0.25">
      <c r="J2959" t="s">
        <v>8220</v>
      </c>
      <c r="K2959" s="7">
        <v>15000</v>
      </c>
      <c r="L2959" s="7">
        <v>280</v>
      </c>
    </row>
    <row r="2960" spans="10:12" x14ac:dyDescent="0.25">
      <c r="J2960" t="s">
        <v>8220</v>
      </c>
      <c r="K2960" s="7">
        <v>80000</v>
      </c>
      <c r="L2960" s="7">
        <v>0</v>
      </c>
    </row>
    <row r="2961" spans="10:12" x14ac:dyDescent="0.25">
      <c r="J2961" t="s">
        <v>8220</v>
      </c>
      <c r="K2961" s="7">
        <v>10000</v>
      </c>
      <c r="L2961" s="7">
        <v>0</v>
      </c>
    </row>
    <row r="2962" spans="10:12" x14ac:dyDescent="0.25">
      <c r="J2962" t="s">
        <v>8220</v>
      </c>
      <c r="K2962" s="7">
        <v>30000000</v>
      </c>
      <c r="L2962" s="7">
        <v>0</v>
      </c>
    </row>
    <row r="2963" spans="10:12" x14ac:dyDescent="0.25">
      <c r="J2963" t="s">
        <v>8219</v>
      </c>
      <c r="K2963" s="7">
        <v>5000</v>
      </c>
      <c r="L2963" s="7">
        <v>5481</v>
      </c>
    </row>
    <row r="2964" spans="10:12" x14ac:dyDescent="0.25">
      <c r="J2964" t="s">
        <v>8219</v>
      </c>
      <c r="K2964" s="7">
        <v>1000</v>
      </c>
      <c r="L2964" s="7">
        <v>1218</v>
      </c>
    </row>
    <row r="2965" spans="10:12" x14ac:dyDescent="0.25">
      <c r="J2965" t="s">
        <v>8219</v>
      </c>
      <c r="K2965" s="7">
        <v>10000</v>
      </c>
      <c r="L2965" s="7">
        <v>10685</v>
      </c>
    </row>
    <row r="2966" spans="10:12" x14ac:dyDescent="0.25">
      <c r="J2966" t="s">
        <v>8219</v>
      </c>
      <c r="K2966" s="7">
        <v>5000</v>
      </c>
      <c r="L2966" s="7">
        <v>5035.6899999999996</v>
      </c>
    </row>
    <row r="2967" spans="10:12" x14ac:dyDescent="0.25">
      <c r="J2967" t="s">
        <v>8219</v>
      </c>
      <c r="K2967" s="7">
        <v>1500</v>
      </c>
      <c r="L2967" s="7">
        <v>1635</v>
      </c>
    </row>
    <row r="2968" spans="10:12" x14ac:dyDescent="0.25">
      <c r="J2968" t="s">
        <v>8219</v>
      </c>
      <c r="K2968" s="7">
        <v>10000</v>
      </c>
      <c r="L2968" s="7">
        <v>11363</v>
      </c>
    </row>
    <row r="2969" spans="10:12" x14ac:dyDescent="0.25">
      <c r="J2969" t="s">
        <v>8219</v>
      </c>
      <c r="K2969" s="7">
        <v>5000</v>
      </c>
      <c r="L2969" s="7">
        <v>5696</v>
      </c>
    </row>
    <row r="2970" spans="10:12" x14ac:dyDescent="0.25">
      <c r="J2970" t="s">
        <v>8219</v>
      </c>
      <c r="K2970" s="7">
        <v>3500</v>
      </c>
      <c r="L2970" s="7">
        <v>3710</v>
      </c>
    </row>
    <row r="2971" spans="10:12" x14ac:dyDescent="0.25">
      <c r="J2971" t="s">
        <v>8219</v>
      </c>
      <c r="K2971" s="7">
        <v>1000</v>
      </c>
      <c r="L2971" s="7">
        <v>1625</v>
      </c>
    </row>
    <row r="2972" spans="10:12" x14ac:dyDescent="0.25">
      <c r="J2972" t="s">
        <v>8219</v>
      </c>
      <c r="K2972" s="7">
        <v>6000</v>
      </c>
      <c r="L2972" s="7">
        <v>6360</v>
      </c>
    </row>
    <row r="2973" spans="10:12" x14ac:dyDescent="0.25">
      <c r="J2973" t="s">
        <v>8219</v>
      </c>
      <c r="K2973" s="7">
        <v>3200</v>
      </c>
      <c r="L2973" s="7">
        <v>3205</v>
      </c>
    </row>
    <row r="2974" spans="10:12" x14ac:dyDescent="0.25">
      <c r="J2974" t="s">
        <v>8219</v>
      </c>
      <c r="K2974" s="7">
        <v>2000</v>
      </c>
      <c r="L2974" s="7">
        <v>2107</v>
      </c>
    </row>
    <row r="2975" spans="10:12" x14ac:dyDescent="0.25">
      <c r="J2975" t="s">
        <v>8219</v>
      </c>
      <c r="K2975" s="7">
        <v>5000</v>
      </c>
      <c r="L2975" s="7">
        <v>8740</v>
      </c>
    </row>
    <row r="2976" spans="10:12" x14ac:dyDescent="0.25">
      <c r="J2976" t="s">
        <v>8219</v>
      </c>
      <c r="K2976" s="7">
        <v>5000</v>
      </c>
      <c r="L2976" s="7">
        <v>5100</v>
      </c>
    </row>
    <row r="2977" spans="10:12" x14ac:dyDescent="0.25">
      <c r="J2977" t="s">
        <v>8219</v>
      </c>
      <c r="K2977" s="7">
        <v>8000</v>
      </c>
      <c r="L2977" s="7">
        <v>8010</v>
      </c>
    </row>
    <row r="2978" spans="10:12" x14ac:dyDescent="0.25">
      <c r="J2978" t="s">
        <v>8219</v>
      </c>
      <c r="K2978" s="7">
        <v>70</v>
      </c>
      <c r="L2978" s="7">
        <v>120</v>
      </c>
    </row>
    <row r="2979" spans="10:12" x14ac:dyDescent="0.25">
      <c r="J2979" t="s">
        <v>8219</v>
      </c>
      <c r="K2979" s="7">
        <v>3000</v>
      </c>
      <c r="L2979" s="7">
        <v>3407</v>
      </c>
    </row>
    <row r="2980" spans="10:12" x14ac:dyDescent="0.25">
      <c r="J2980" t="s">
        <v>8219</v>
      </c>
      <c r="K2980" s="7">
        <v>750</v>
      </c>
      <c r="L2980" s="7">
        <v>971</v>
      </c>
    </row>
    <row r="2981" spans="10:12" x14ac:dyDescent="0.25">
      <c r="J2981" t="s">
        <v>8219</v>
      </c>
      <c r="K2981" s="7">
        <v>5000</v>
      </c>
      <c r="L2981" s="7">
        <v>5070</v>
      </c>
    </row>
    <row r="2982" spans="10:12" x14ac:dyDescent="0.25">
      <c r="J2982" t="s">
        <v>8219</v>
      </c>
      <c r="K2982" s="7">
        <v>3000</v>
      </c>
      <c r="L2982" s="7">
        <v>3275</v>
      </c>
    </row>
    <row r="2983" spans="10:12" x14ac:dyDescent="0.25">
      <c r="J2983" t="s">
        <v>8219</v>
      </c>
      <c r="K2983" s="7">
        <v>4000</v>
      </c>
      <c r="L2983" s="7">
        <v>5157</v>
      </c>
    </row>
    <row r="2984" spans="10:12" x14ac:dyDescent="0.25">
      <c r="J2984" t="s">
        <v>8219</v>
      </c>
      <c r="K2984" s="7">
        <v>5000</v>
      </c>
      <c r="L2984" s="7">
        <v>5103</v>
      </c>
    </row>
    <row r="2985" spans="10:12" x14ac:dyDescent="0.25">
      <c r="J2985" t="s">
        <v>8219</v>
      </c>
      <c r="K2985" s="7">
        <v>116000</v>
      </c>
      <c r="L2985" s="7">
        <v>169985.91</v>
      </c>
    </row>
    <row r="2986" spans="10:12" x14ac:dyDescent="0.25">
      <c r="J2986" t="s">
        <v>8219</v>
      </c>
      <c r="K2986" s="7">
        <v>25000</v>
      </c>
      <c r="L2986" s="7">
        <v>25088</v>
      </c>
    </row>
    <row r="2987" spans="10:12" x14ac:dyDescent="0.25">
      <c r="J2987" t="s">
        <v>8219</v>
      </c>
      <c r="K2987" s="7">
        <v>10000</v>
      </c>
      <c r="L2987" s="7">
        <v>12165</v>
      </c>
    </row>
    <row r="2988" spans="10:12" x14ac:dyDescent="0.25">
      <c r="J2988" t="s">
        <v>8219</v>
      </c>
      <c r="K2988" s="7">
        <v>2400</v>
      </c>
      <c r="L2988" s="7">
        <v>2532</v>
      </c>
    </row>
    <row r="2989" spans="10:12" x14ac:dyDescent="0.25">
      <c r="J2989" t="s">
        <v>8219</v>
      </c>
      <c r="K2989" s="7">
        <v>25000</v>
      </c>
      <c r="L2989" s="7">
        <v>27600.2</v>
      </c>
    </row>
    <row r="2990" spans="10:12" x14ac:dyDescent="0.25">
      <c r="J2990" t="s">
        <v>8219</v>
      </c>
      <c r="K2990" s="7">
        <v>1000</v>
      </c>
      <c r="L2990" s="7">
        <v>1000</v>
      </c>
    </row>
    <row r="2991" spans="10:12" x14ac:dyDescent="0.25">
      <c r="J2991" t="s">
        <v>8219</v>
      </c>
      <c r="K2991" s="7">
        <v>20000</v>
      </c>
      <c r="L2991" s="7">
        <v>35307</v>
      </c>
    </row>
    <row r="2992" spans="10:12" x14ac:dyDescent="0.25">
      <c r="J2992" t="s">
        <v>8219</v>
      </c>
      <c r="K2992" s="7">
        <v>10000</v>
      </c>
      <c r="L2992" s="7">
        <v>10000</v>
      </c>
    </row>
    <row r="2993" spans="10:12" x14ac:dyDescent="0.25">
      <c r="J2993" t="s">
        <v>8219</v>
      </c>
      <c r="K2993" s="7">
        <v>8500</v>
      </c>
      <c r="L2993" s="7">
        <v>8780</v>
      </c>
    </row>
    <row r="2994" spans="10:12" x14ac:dyDescent="0.25">
      <c r="J2994" t="s">
        <v>8219</v>
      </c>
      <c r="K2994" s="7">
        <v>3000</v>
      </c>
      <c r="L2994" s="7">
        <v>3135</v>
      </c>
    </row>
    <row r="2995" spans="10:12" x14ac:dyDescent="0.25">
      <c r="J2995" t="s">
        <v>8219</v>
      </c>
      <c r="K2995" s="7">
        <v>1000</v>
      </c>
      <c r="L2995" s="7">
        <v>1003</v>
      </c>
    </row>
    <row r="2996" spans="10:12" x14ac:dyDescent="0.25">
      <c r="J2996" t="s">
        <v>8219</v>
      </c>
      <c r="K2996" s="7">
        <v>300</v>
      </c>
      <c r="L2996" s="7">
        <v>1373.24</v>
      </c>
    </row>
    <row r="2997" spans="10:12" x14ac:dyDescent="0.25">
      <c r="J2997" t="s">
        <v>8219</v>
      </c>
      <c r="K2997" s="7">
        <v>15000</v>
      </c>
      <c r="L2997" s="7">
        <v>15744</v>
      </c>
    </row>
    <row r="2998" spans="10:12" x14ac:dyDescent="0.25">
      <c r="J2998" t="s">
        <v>8219</v>
      </c>
      <c r="K2998" s="7">
        <v>35000</v>
      </c>
      <c r="L2998" s="7">
        <v>60180</v>
      </c>
    </row>
    <row r="2999" spans="10:12" x14ac:dyDescent="0.25">
      <c r="J2999" t="s">
        <v>8219</v>
      </c>
      <c r="K2999" s="7">
        <v>10000</v>
      </c>
      <c r="L2999" s="7">
        <v>10373</v>
      </c>
    </row>
    <row r="3000" spans="10:12" x14ac:dyDescent="0.25">
      <c r="J3000" t="s">
        <v>8219</v>
      </c>
      <c r="K3000" s="7">
        <v>50000</v>
      </c>
      <c r="L3000" s="7">
        <v>51514.5</v>
      </c>
    </row>
    <row r="3001" spans="10:12" x14ac:dyDescent="0.25">
      <c r="J3001" t="s">
        <v>8219</v>
      </c>
      <c r="K3001" s="7">
        <v>1350</v>
      </c>
      <c r="L3001" s="7">
        <v>1605</v>
      </c>
    </row>
    <row r="3002" spans="10:12" x14ac:dyDescent="0.25">
      <c r="J3002" t="s">
        <v>8219</v>
      </c>
      <c r="K3002" s="7">
        <v>500</v>
      </c>
      <c r="L3002" s="7">
        <v>500</v>
      </c>
    </row>
    <row r="3003" spans="10:12" x14ac:dyDescent="0.25">
      <c r="J3003" t="s">
        <v>8219</v>
      </c>
      <c r="K3003" s="7">
        <v>7214</v>
      </c>
      <c r="L3003" s="7">
        <v>22991.01</v>
      </c>
    </row>
    <row r="3004" spans="10:12" x14ac:dyDescent="0.25">
      <c r="J3004" t="s">
        <v>8219</v>
      </c>
      <c r="K3004" s="7">
        <v>7000</v>
      </c>
      <c r="L3004" s="7">
        <v>7595.43</v>
      </c>
    </row>
    <row r="3005" spans="10:12" x14ac:dyDescent="0.25">
      <c r="J3005" t="s">
        <v>8219</v>
      </c>
      <c r="K3005" s="7">
        <v>3000</v>
      </c>
      <c r="L3005" s="7">
        <v>3035</v>
      </c>
    </row>
    <row r="3006" spans="10:12" x14ac:dyDescent="0.25">
      <c r="J3006" t="s">
        <v>8219</v>
      </c>
      <c r="K3006" s="7">
        <v>40000</v>
      </c>
      <c r="L3006" s="7">
        <v>45126</v>
      </c>
    </row>
    <row r="3007" spans="10:12" x14ac:dyDescent="0.25">
      <c r="J3007" t="s">
        <v>8219</v>
      </c>
      <c r="K3007" s="7">
        <v>10600</v>
      </c>
      <c r="L3007" s="7">
        <v>12772.6</v>
      </c>
    </row>
    <row r="3008" spans="10:12" x14ac:dyDescent="0.25">
      <c r="J3008" t="s">
        <v>8219</v>
      </c>
      <c r="K3008" s="7">
        <v>8000</v>
      </c>
      <c r="L3008" s="7">
        <v>8620</v>
      </c>
    </row>
    <row r="3009" spans="10:12" x14ac:dyDescent="0.25">
      <c r="J3009" t="s">
        <v>8219</v>
      </c>
      <c r="K3009" s="7">
        <v>600</v>
      </c>
      <c r="L3009" s="7">
        <v>1080</v>
      </c>
    </row>
    <row r="3010" spans="10:12" x14ac:dyDescent="0.25">
      <c r="J3010" t="s">
        <v>8219</v>
      </c>
      <c r="K3010" s="7">
        <v>3000</v>
      </c>
      <c r="L3010" s="7">
        <v>3035</v>
      </c>
    </row>
    <row r="3011" spans="10:12" x14ac:dyDescent="0.25">
      <c r="J3011" t="s">
        <v>8219</v>
      </c>
      <c r="K3011" s="7">
        <v>25000</v>
      </c>
      <c r="L3011" s="7">
        <v>29939</v>
      </c>
    </row>
    <row r="3012" spans="10:12" x14ac:dyDescent="0.25">
      <c r="J3012" t="s">
        <v>8219</v>
      </c>
      <c r="K3012" s="7">
        <v>1500</v>
      </c>
      <c r="L3012" s="7">
        <v>2370</v>
      </c>
    </row>
    <row r="3013" spans="10:12" x14ac:dyDescent="0.25">
      <c r="J3013" t="s">
        <v>8219</v>
      </c>
      <c r="K3013" s="7">
        <v>300</v>
      </c>
      <c r="L3013" s="7">
        <v>371</v>
      </c>
    </row>
    <row r="3014" spans="10:12" x14ac:dyDescent="0.25">
      <c r="J3014" t="s">
        <v>8219</v>
      </c>
      <c r="K3014" s="7">
        <v>4000</v>
      </c>
      <c r="L3014" s="7">
        <v>4685</v>
      </c>
    </row>
    <row r="3015" spans="10:12" x14ac:dyDescent="0.25">
      <c r="J3015" t="s">
        <v>8219</v>
      </c>
      <c r="K3015" s="7">
        <v>10000</v>
      </c>
      <c r="L3015" s="7">
        <v>15696</v>
      </c>
    </row>
    <row r="3016" spans="10:12" x14ac:dyDescent="0.25">
      <c r="J3016" t="s">
        <v>8219</v>
      </c>
      <c r="K3016" s="7">
        <v>25000</v>
      </c>
      <c r="L3016" s="7">
        <v>28276</v>
      </c>
    </row>
    <row r="3017" spans="10:12" x14ac:dyDescent="0.25">
      <c r="J3017" t="s">
        <v>8219</v>
      </c>
      <c r="K3017" s="7">
        <v>3400</v>
      </c>
      <c r="L3017" s="7">
        <v>3508</v>
      </c>
    </row>
    <row r="3018" spans="10:12" x14ac:dyDescent="0.25">
      <c r="J3018" t="s">
        <v>8219</v>
      </c>
      <c r="K3018" s="7">
        <v>8500</v>
      </c>
      <c r="L3018" s="7">
        <v>8722</v>
      </c>
    </row>
    <row r="3019" spans="10:12" x14ac:dyDescent="0.25">
      <c r="J3019" t="s">
        <v>8219</v>
      </c>
      <c r="K3019" s="7">
        <v>22000</v>
      </c>
      <c r="L3019" s="7">
        <v>23285</v>
      </c>
    </row>
    <row r="3020" spans="10:12" x14ac:dyDescent="0.25">
      <c r="J3020" t="s">
        <v>8219</v>
      </c>
      <c r="K3020" s="7">
        <v>4200</v>
      </c>
      <c r="L3020" s="7">
        <v>4230</v>
      </c>
    </row>
    <row r="3021" spans="10:12" x14ac:dyDescent="0.25">
      <c r="J3021" t="s">
        <v>8219</v>
      </c>
      <c r="K3021" s="7">
        <v>15000</v>
      </c>
      <c r="L3021" s="7">
        <v>18185</v>
      </c>
    </row>
    <row r="3022" spans="10:12" x14ac:dyDescent="0.25">
      <c r="J3022" t="s">
        <v>8219</v>
      </c>
      <c r="K3022" s="7">
        <v>7000</v>
      </c>
      <c r="L3022" s="7">
        <v>7040</v>
      </c>
    </row>
    <row r="3023" spans="10:12" x14ac:dyDescent="0.25">
      <c r="J3023" t="s">
        <v>8219</v>
      </c>
      <c r="K3023" s="7">
        <v>4500</v>
      </c>
      <c r="L3023" s="7">
        <v>5221</v>
      </c>
    </row>
    <row r="3024" spans="10:12" x14ac:dyDescent="0.25">
      <c r="J3024" t="s">
        <v>8219</v>
      </c>
      <c r="K3024" s="7">
        <v>10000</v>
      </c>
      <c r="L3024" s="7">
        <v>10088</v>
      </c>
    </row>
    <row r="3025" spans="10:12" x14ac:dyDescent="0.25">
      <c r="J3025" t="s">
        <v>8219</v>
      </c>
      <c r="K3025" s="7">
        <v>700</v>
      </c>
      <c r="L3025" s="7">
        <v>721</v>
      </c>
    </row>
    <row r="3026" spans="10:12" x14ac:dyDescent="0.25">
      <c r="J3026" t="s">
        <v>8219</v>
      </c>
      <c r="K3026" s="7">
        <v>5000</v>
      </c>
      <c r="L3026" s="7">
        <v>12321</v>
      </c>
    </row>
    <row r="3027" spans="10:12" x14ac:dyDescent="0.25">
      <c r="J3027" t="s">
        <v>8219</v>
      </c>
      <c r="K3027" s="7">
        <v>2500</v>
      </c>
      <c r="L3027" s="7">
        <v>7555</v>
      </c>
    </row>
    <row r="3028" spans="10:12" x14ac:dyDescent="0.25">
      <c r="J3028" t="s">
        <v>8219</v>
      </c>
      <c r="K3028" s="7">
        <v>900</v>
      </c>
      <c r="L3028" s="7">
        <v>1290</v>
      </c>
    </row>
    <row r="3029" spans="10:12" x14ac:dyDescent="0.25">
      <c r="J3029" t="s">
        <v>8219</v>
      </c>
      <c r="K3029" s="7">
        <v>40000</v>
      </c>
      <c r="L3029" s="7">
        <v>52576</v>
      </c>
    </row>
    <row r="3030" spans="10:12" x14ac:dyDescent="0.25">
      <c r="J3030" t="s">
        <v>8219</v>
      </c>
      <c r="K3030" s="7">
        <v>5000</v>
      </c>
      <c r="L3030" s="7">
        <v>8401</v>
      </c>
    </row>
    <row r="3031" spans="10:12" x14ac:dyDescent="0.25">
      <c r="J3031" t="s">
        <v>8219</v>
      </c>
      <c r="K3031" s="7">
        <v>30000</v>
      </c>
      <c r="L3031" s="7">
        <v>32903</v>
      </c>
    </row>
    <row r="3032" spans="10:12" x14ac:dyDescent="0.25">
      <c r="J3032" t="s">
        <v>8219</v>
      </c>
      <c r="K3032" s="7">
        <v>1750</v>
      </c>
      <c r="L3032" s="7">
        <v>1867</v>
      </c>
    </row>
    <row r="3033" spans="10:12" x14ac:dyDescent="0.25">
      <c r="J3033" t="s">
        <v>8219</v>
      </c>
      <c r="K3033" s="7">
        <v>1500</v>
      </c>
      <c r="L3033" s="7">
        <v>1500</v>
      </c>
    </row>
    <row r="3034" spans="10:12" x14ac:dyDescent="0.25">
      <c r="J3034" t="s">
        <v>8219</v>
      </c>
      <c r="K3034" s="7">
        <v>1000</v>
      </c>
      <c r="L3034" s="7">
        <v>1272</v>
      </c>
    </row>
    <row r="3035" spans="10:12" x14ac:dyDescent="0.25">
      <c r="J3035" t="s">
        <v>8219</v>
      </c>
      <c r="K3035" s="7">
        <v>3000</v>
      </c>
      <c r="L3035" s="7">
        <v>4396</v>
      </c>
    </row>
    <row r="3036" spans="10:12" x14ac:dyDescent="0.25">
      <c r="J3036" t="s">
        <v>8219</v>
      </c>
      <c r="K3036" s="7">
        <v>100000</v>
      </c>
      <c r="L3036" s="7">
        <v>112536</v>
      </c>
    </row>
    <row r="3037" spans="10:12" x14ac:dyDescent="0.25">
      <c r="J3037" t="s">
        <v>8219</v>
      </c>
      <c r="K3037" s="7">
        <v>25000</v>
      </c>
      <c r="L3037" s="7">
        <v>27196.71</v>
      </c>
    </row>
    <row r="3038" spans="10:12" x14ac:dyDescent="0.25">
      <c r="J3038" t="s">
        <v>8219</v>
      </c>
      <c r="K3038" s="7">
        <v>25000</v>
      </c>
      <c r="L3038" s="7">
        <v>31683</v>
      </c>
    </row>
    <row r="3039" spans="10:12" x14ac:dyDescent="0.25">
      <c r="J3039" t="s">
        <v>8219</v>
      </c>
      <c r="K3039" s="7">
        <v>500</v>
      </c>
      <c r="L3039" s="7">
        <v>1066</v>
      </c>
    </row>
    <row r="3040" spans="10:12" x14ac:dyDescent="0.25">
      <c r="J3040" t="s">
        <v>8219</v>
      </c>
      <c r="K3040" s="7">
        <v>1000</v>
      </c>
      <c r="L3040" s="7">
        <v>1005</v>
      </c>
    </row>
    <row r="3041" spans="10:12" x14ac:dyDescent="0.25">
      <c r="J3041" t="s">
        <v>8219</v>
      </c>
      <c r="K3041" s="7">
        <v>20000</v>
      </c>
      <c r="L3041" s="7">
        <v>21742.78</v>
      </c>
    </row>
    <row r="3042" spans="10:12" x14ac:dyDescent="0.25">
      <c r="J3042" t="s">
        <v>8219</v>
      </c>
      <c r="K3042" s="7">
        <v>3000</v>
      </c>
      <c r="L3042" s="7">
        <v>3225</v>
      </c>
    </row>
    <row r="3043" spans="10:12" x14ac:dyDescent="0.25">
      <c r="J3043" t="s">
        <v>8219</v>
      </c>
      <c r="K3043" s="7">
        <v>8300</v>
      </c>
      <c r="L3043" s="7">
        <v>9170</v>
      </c>
    </row>
    <row r="3044" spans="10:12" x14ac:dyDescent="0.25">
      <c r="J3044" t="s">
        <v>8219</v>
      </c>
      <c r="K3044" s="7">
        <v>1500</v>
      </c>
      <c r="L3044" s="7">
        <v>1920</v>
      </c>
    </row>
    <row r="3045" spans="10:12" x14ac:dyDescent="0.25">
      <c r="J3045" t="s">
        <v>8219</v>
      </c>
      <c r="K3045" s="7">
        <v>15000</v>
      </c>
      <c r="L3045" s="7">
        <v>16501</v>
      </c>
    </row>
    <row r="3046" spans="10:12" x14ac:dyDescent="0.25">
      <c r="J3046" t="s">
        <v>8219</v>
      </c>
      <c r="K3046" s="7">
        <v>12000</v>
      </c>
      <c r="L3046" s="7">
        <v>13121</v>
      </c>
    </row>
    <row r="3047" spans="10:12" x14ac:dyDescent="0.25">
      <c r="J3047" t="s">
        <v>8219</v>
      </c>
      <c r="K3047" s="7">
        <v>4000</v>
      </c>
      <c r="L3047" s="7">
        <v>5308.26</v>
      </c>
    </row>
    <row r="3048" spans="10:12" x14ac:dyDescent="0.25">
      <c r="J3048" t="s">
        <v>8219</v>
      </c>
      <c r="K3048" s="7">
        <v>7900</v>
      </c>
      <c r="L3048" s="7">
        <v>15077</v>
      </c>
    </row>
    <row r="3049" spans="10:12" x14ac:dyDescent="0.25">
      <c r="J3049" t="s">
        <v>8219</v>
      </c>
      <c r="K3049" s="7">
        <v>500</v>
      </c>
      <c r="L3049" s="7">
        <v>745</v>
      </c>
    </row>
    <row r="3050" spans="10:12" x14ac:dyDescent="0.25">
      <c r="J3050" t="s">
        <v>8219</v>
      </c>
      <c r="K3050" s="7">
        <v>5000</v>
      </c>
      <c r="L3050" s="7">
        <v>8320</v>
      </c>
    </row>
    <row r="3051" spans="10:12" x14ac:dyDescent="0.25">
      <c r="J3051" t="s">
        <v>8219</v>
      </c>
      <c r="K3051" s="7">
        <v>3750</v>
      </c>
      <c r="L3051" s="7">
        <v>4000</v>
      </c>
    </row>
    <row r="3052" spans="10:12" x14ac:dyDescent="0.25">
      <c r="J3052" t="s">
        <v>8219</v>
      </c>
      <c r="K3052" s="7">
        <v>600</v>
      </c>
      <c r="L3052" s="7">
        <v>636</v>
      </c>
    </row>
    <row r="3053" spans="10:12" x14ac:dyDescent="0.25">
      <c r="J3053" t="s">
        <v>8221</v>
      </c>
      <c r="K3053" s="7">
        <v>3500</v>
      </c>
      <c r="L3053" s="7">
        <v>827</v>
      </c>
    </row>
    <row r="3054" spans="10:12" x14ac:dyDescent="0.25">
      <c r="J3054" t="s">
        <v>8221</v>
      </c>
      <c r="K3054" s="7">
        <v>50000</v>
      </c>
      <c r="L3054" s="7">
        <v>75</v>
      </c>
    </row>
    <row r="3055" spans="10:12" x14ac:dyDescent="0.25">
      <c r="J3055" t="s">
        <v>8221</v>
      </c>
      <c r="K3055" s="7">
        <v>10000</v>
      </c>
      <c r="L3055" s="7">
        <v>40</v>
      </c>
    </row>
    <row r="3056" spans="10:12" x14ac:dyDescent="0.25">
      <c r="J3056" t="s">
        <v>8221</v>
      </c>
      <c r="K3056" s="7">
        <v>300</v>
      </c>
      <c r="L3056" s="7">
        <v>0</v>
      </c>
    </row>
    <row r="3057" spans="10:12" x14ac:dyDescent="0.25">
      <c r="J3057" t="s">
        <v>8221</v>
      </c>
      <c r="K3057" s="7">
        <v>20000</v>
      </c>
      <c r="L3057" s="7">
        <v>1</v>
      </c>
    </row>
    <row r="3058" spans="10:12" x14ac:dyDescent="0.25">
      <c r="J3058" t="s">
        <v>8221</v>
      </c>
      <c r="K3058" s="7">
        <v>25000</v>
      </c>
      <c r="L3058" s="7">
        <v>0</v>
      </c>
    </row>
    <row r="3059" spans="10:12" x14ac:dyDescent="0.25">
      <c r="J3059" t="s">
        <v>8221</v>
      </c>
      <c r="K3059" s="7">
        <v>50000</v>
      </c>
      <c r="L3059" s="7">
        <v>0</v>
      </c>
    </row>
    <row r="3060" spans="10:12" x14ac:dyDescent="0.25">
      <c r="J3060" t="s">
        <v>8221</v>
      </c>
      <c r="K3060" s="7">
        <v>18000</v>
      </c>
      <c r="L3060" s="7">
        <v>3</v>
      </c>
    </row>
    <row r="3061" spans="10:12" x14ac:dyDescent="0.25">
      <c r="J3061" t="s">
        <v>8221</v>
      </c>
      <c r="K3061" s="7">
        <v>15000</v>
      </c>
      <c r="L3061" s="7">
        <v>451</v>
      </c>
    </row>
    <row r="3062" spans="10:12" x14ac:dyDescent="0.25">
      <c r="J3062" t="s">
        <v>8221</v>
      </c>
      <c r="K3062" s="7">
        <v>220000</v>
      </c>
      <c r="L3062" s="7">
        <v>335</v>
      </c>
    </row>
    <row r="3063" spans="10:12" x14ac:dyDescent="0.25">
      <c r="J3063" t="s">
        <v>8221</v>
      </c>
      <c r="K3063" s="7">
        <v>1000000</v>
      </c>
      <c r="L3063" s="7">
        <v>0</v>
      </c>
    </row>
    <row r="3064" spans="10:12" x14ac:dyDescent="0.25">
      <c r="J3064" t="s">
        <v>8221</v>
      </c>
      <c r="K3064" s="7">
        <v>10000</v>
      </c>
      <c r="L3064" s="7">
        <v>6684</v>
      </c>
    </row>
    <row r="3065" spans="10:12" x14ac:dyDescent="0.25">
      <c r="J3065" t="s">
        <v>8221</v>
      </c>
      <c r="K3065" s="7">
        <v>3000</v>
      </c>
      <c r="L3065" s="7">
        <v>587</v>
      </c>
    </row>
    <row r="3066" spans="10:12" x14ac:dyDescent="0.25">
      <c r="J3066" t="s">
        <v>8221</v>
      </c>
      <c r="K3066" s="7">
        <v>75000</v>
      </c>
      <c r="L3066" s="7">
        <v>8471</v>
      </c>
    </row>
    <row r="3067" spans="10:12" x14ac:dyDescent="0.25">
      <c r="J3067" t="s">
        <v>8221</v>
      </c>
      <c r="K3067" s="7">
        <v>25000</v>
      </c>
      <c r="L3067" s="7">
        <v>10</v>
      </c>
    </row>
    <row r="3068" spans="10:12" x14ac:dyDescent="0.25">
      <c r="J3068" t="s">
        <v>8221</v>
      </c>
      <c r="K3068" s="7">
        <v>350000</v>
      </c>
      <c r="L3068" s="7">
        <v>41950</v>
      </c>
    </row>
    <row r="3069" spans="10:12" x14ac:dyDescent="0.25">
      <c r="J3069" t="s">
        <v>8221</v>
      </c>
      <c r="K3069" s="7">
        <v>8000</v>
      </c>
      <c r="L3069" s="7">
        <v>200</v>
      </c>
    </row>
    <row r="3070" spans="10:12" x14ac:dyDescent="0.25">
      <c r="J3070" t="s">
        <v>8221</v>
      </c>
      <c r="K3070" s="7">
        <v>250000</v>
      </c>
      <c r="L3070" s="7">
        <v>175</v>
      </c>
    </row>
    <row r="3071" spans="10:12" x14ac:dyDescent="0.25">
      <c r="J3071" t="s">
        <v>8221</v>
      </c>
      <c r="K3071" s="7">
        <v>1000</v>
      </c>
      <c r="L3071" s="7">
        <v>141</v>
      </c>
    </row>
    <row r="3072" spans="10:12" x14ac:dyDescent="0.25">
      <c r="J3072" t="s">
        <v>8221</v>
      </c>
      <c r="K3072" s="7">
        <v>10000</v>
      </c>
      <c r="L3072" s="7">
        <v>334</v>
      </c>
    </row>
    <row r="3073" spans="10:12" x14ac:dyDescent="0.25">
      <c r="J3073" t="s">
        <v>8221</v>
      </c>
      <c r="K3073" s="7">
        <v>12000</v>
      </c>
      <c r="L3073" s="7">
        <v>7173</v>
      </c>
    </row>
    <row r="3074" spans="10:12" x14ac:dyDescent="0.25">
      <c r="J3074" t="s">
        <v>8221</v>
      </c>
      <c r="K3074" s="7">
        <v>12000</v>
      </c>
      <c r="L3074" s="7">
        <v>2</v>
      </c>
    </row>
    <row r="3075" spans="10:12" x14ac:dyDescent="0.25">
      <c r="J3075" t="s">
        <v>8221</v>
      </c>
      <c r="K3075" s="7">
        <v>2800000</v>
      </c>
      <c r="L3075" s="7">
        <v>645</v>
      </c>
    </row>
    <row r="3076" spans="10:12" x14ac:dyDescent="0.25">
      <c r="J3076" t="s">
        <v>8221</v>
      </c>
      <c r="K3076" s="7">
        <v>25000</v>
      </c>
      <c r="L3076" s="7">
        <v>22</v>
      </c>
    </row>
    <row r="3077" spans="10:12" x14ac:dyDescent="0.25">
      <c r="J3077" t="s">
        <v>8221</v>
      </c>
      <c r="K3077" s="7">
        <v>15000</v>
      </c>
      <c r="L3077" s="7">
        <v>1296</v>
      </c>
    </row>
    <row r="3078" spans="10:12" x14ac:dyDescent="0.25">
      <c r="J3078" t="s">
        <v>8221</v>
      </c>
      <c r="K3078" s="7">
        <v>10000</v>
      </c>
      <c r="L3078" s="7">
        <v>1506</v>
      </c>
    </row>
    <row r="3079" spans="10:12" x14ac:dyDescent="0.25">
      <c r="J3079" t="s">
        <v>8221</v>
      </c>
      <c r="K3079" s="7">
        <v>22000</v>
      </c>
      <c r="L3079" s="7">
        <v>105</v>
      </c>
    </row>
    <row r="3080" spans="10:12" x14ac:dyDescent="0.25">
      <c r="J3080" t="s">
        <v>8221</v>
      </c>
      <c r="K3080" s="7">
        <v>60000</v>
      </c>
      <c r="L3080" s="7">
        <v>71</v>
      </c>
    </row>
    <row r="3081" spans="10:12" x14ac:dyDescent="0.25">
      <c r="J3081" t="s">
        <v>8221</v>
      </c>
      <c r="K3081" s="7">
        <v>1333666</v>
      </c>
      <c r="L3081" s="7">
        <v>11226</v>
      </c>
    </row>
    <row r="3082" spans="10:12" x14ac:dyDescent="0.25">
      <c r="J3082" t="s">
        <v>8221</v>
      </c>
      <c r="K3082" s="7">
        <v>2000000</v>
      </c>
      <c r="L3082" s="7">
        <v>376</v>
      </c>
    </row>
    <row r="3083" spans="10:12" x14ac:dyDescent="0.25">
      <c r="J3083" t="s">
        <v>8221</v>
      </c>
      <c r="K3083" s="7">
        <v>1000000</v>
      </c>
      <c r="L3083" s="7">
        <v>2103</v>
      </c>
    </row>
    <row r="3084" spans="10:12" x14ac:dyDescent="0.25">
      <c r="J3084" t="s">
        <v>8221</v>
      </c>
      <c r="K3084" s="7">
        <v>9000</v>
      </c>
      <c r="L3084" s="7">
        <v>0</v>
      </c>
    </row>
    <row r="3085" spans="10:12" x14ac:dyDescent="0.25">
      <c r="J3085" t="s">
        <v>8221</v>
      </c>
      <c r="K3085" s="7">
        <v>20000</v>
      </c>
      <c r="L3085" s="7">
        <v>56</v>
      </c>
    </row>
    <row r="3086" spans="10:12" x14ac:dyDescent="0.25">
      <c r="J3086" t="s">
        <v>8221</v>
      </c>
      <c r="K3086" s="7">
        <v>4059</v>
      </c>
      <c r="L3086" s="7">
        <v>470</v>
      </c>
    </row>
    <row r="3087" spans="10:12" x14ac:dyDescent="0.25">
      <c r="J3087" t="s">
        <v>8221</v>
      </c>
      <c r="K3087" s="7">
        <v>25000</v>
      </c>
      <c r="L3087" s="7">
        <v>610</v>
      </c>
    </row>
    <row r="3088" spans="10:12" x14ac:dyDescent="0.25">
      <c r="J3088" t="s">
        <v>8221</v>
      </c>
      <c r="K3088" s="7">
        <v>20000</v>
      </c>
      <c r="L3088" s="7">
        <v>50</v>
      </c>
    </row>
    <row r="3089" spans="10:12" x14ac:dyDescent="0.25">
      <c r="J3089" t="s">
        <v>8221</v>
      </c>
      <c r="K3089" s="7">
        <v>20000</v>
      </c>
      <c r="L3089" s="7">
        <v>125</v>
      </c>
    </row>
    <row r="3090" spans="10:12" x14ac:dyDescent="0.25">
      <c r="J3090" t="s">
        <v>8221</v>
      </c>
      <c r="K3090" s="7">
        <v>65000</v>
      </c>
      <c r="L3090" s="7">
        <v>126</v>
      </c>
    </row>
    <row r="3091" spans="10:12" x14ac:dyDescent="0.25">
      <c r="J3091" t="s">
        <v>8221</v>
      </c>
      <c r="K3091" s="7">
        <v>25000</v>
      </c>
      <c r="L3091" s="7">
        <v>5854</v>
      </c>
    </row>
    <row r="3092" spans="10:12" x14ac:dyDescent="0.25">
      <c r="J3092" t="s">
        <v>8221</v>
      </c>
      <c r="K3092" s="7">
        <v>225000</v>
      </c>
      <c r="L3092" s="7">
        <v>11432</v>
      </c>
    </row>
    <row r="3093" spans="10:12" x14ac:dyDescent="0.25">
      <c r="J3093" t="s">
        <v>8221</v>
      </c>
      <c r="K3093" s="7">
        <v>5000</v>
      </c>
      <c r="L3093" s="7">
        <v>796</v>
      </c>
    </row>
    <row r="3094" spans="10:12" x14ac:dyDescent="0.25">
      <c r="J3094" t="s">
        <v>8221</v>
      </c>
      <c r="K3094" s="7">
        <v>100000</v>
      </c>
      <c r="L3094" s="7">
        <v>1183.19</v>
      </c>
    </row>
    <row r="3095" spans="10:12" x14ac:dyDescent="0.25">
      <c r="J3095" t="s">
        <v>8221</v>
      </c>
      <c r="K3095" s="7">
        <v>4000</v>
      </c>
      <c r="L3095" s="7">
        <v>910</v>
      </c>
    </row>
    <row r="3096" spans="10:12" x14ac:dyDescent="0.25">
      <c r="J3096" t="s">
        <v>8221</v>
      </c>
      <c r="K3096" s="7">
        <v>100000</v>
      </c>
      <c r="L3096" s="7">
        <v>25</v>
      </c>
    </row>
    <row r="3097" spans="10:12" x14ac:dyDescent="0.25">
      <c r="J3097" t="s">
        <v>8221</v>
      </c>
      <c r="K3097" s="7">
        <v>14920</v>
      </c>
      <c r="L3097" s="7">
        <v>50</v>
      </c>
    </row>
    <row r="3098" spans="10:12" x14ac:dyDescent="0.25">
      <c r="J3098" t="s">
        <v>8221</v>
      </c>
      <c r="K3098" s="7">
        <v>20000</v>
      </c>
      <c r="L3098" s="7">
        <v>795</v>
      </c>
    </row>
    <row r="3099" spans="10:12" x14ac:dyDescent="0.25">
      <c r="J3099" t="s">
        <v>8221</v>
      </c>
      <c r="K3099" s="7">
        <v>10000</v>
      </c>
      <c r="L3099" s="7">
        <v>1715</v>
      </c>
    </row>
    <row r="3100" spans="10:12" x14ac:dyDescent="0.25">
      <c r="J3100" t="s">
        <v>8221</v>
      </c>
      <c r="K3100" s="7">
        <v>48725</v>
      </c>
      <c r="L3100" s="7">
        <v>1758</v>
      </c>
    </row>
    <row r="3101" spans="10:12" x14ac:dyDescent="0.25">
      <c r="J3101" t="s">
        <v>8221</v>
      </c>
      <c r="K3101" s="7">
        <v>2000</v>
      </c>
      <c r="L3101" s="7">
        <v>278</v>
      </c>
    </row>
    <row r="3102" spans="10:12" x14ac:dyDescent="0.25">
      <c r="J3102" t="s">
        <v>8221</v>
      </c>
      <c r="K3102" s="7">
        <v>12000</v>
      </c>
      <c r="L3102" s="7">
        <v>1827</v>
      </c>
    </row>
    <row r="3103" spans="10:12" x14ac:dyDescent="0.25">
      <c r="J3103" t="s">
        <v>8221</v>
      </c>
      <c r="K3103" s="7">
        <v>2500</v>
      </c>
      <c r="L3103" s="7">
        <v>300</v>
      </c>
    </row>
    <row r="3104" spans="10:12" x14ac:dyDescent="0.25">
      <c r="J3104" t="s">
        <v>8221</v>
      </c>
      <c r="K3104" s="7">
        <v>16000</v>
      </c>
      <c r="L3104" s="7">
        <v>6258</v>
      </c>
    </row>
    <row r="3105" spans="10:12" x14ac:dyDescent="0.25">
      <c r="J3105" t="s">
        <v>8221</v>
      </c>
      <c r="K3105" s="7">
        <v>4100</v>
      </c>
      <c r="L3105" s="7">
        <v>11</v>
      </c>
    </row>
    <row r="3106" spans="10:12" x14ac:dyDescent="0.25">
      <c r="J3106" t="s">
        <v>8221</v>
      </c>
      <c r="K3106" s="7">
        <v>4000</v>
      </c>
      <c r="L3106" s="7">
        <v>1185</v>
      </c>
    </row>
    <row r="3107" spans="10:12" x14ac:dyDescent="0.25">
      <c r="J3107" t="s">
        <v>8221</v>
      </c>
      <c r="K3107" s="7">
        <v>5845</v>
      </c>
      <c r="L3107" s="7">
        <v>2476</v>
      </c>
    </row>
    <row r="3108" spans="10:12" x14ac:dyDescent="0.25">
      <c r="J3108" t="s">
        <v>8221</v>
      </c>
      <c r="K3108" s="7">
        <v>1000</v>
      </c>
      <c r="L3108" s="7">
        <v>41</v>
      </c>
    </row>
    <row r="3109" spans="10:12" x14ac:dyDescent="0.25">
      <c r="J3109" t="s">
        <v>8221</v>
      </c>
      <c r="K3109" s="7">
        <v>40000</v>
      </c>
      <c r="L3109" s="7">
        <v>7905</v>
      </c>
    </row>
    <row r="3110" spans="10:12" x14ac:dyDescent="0.25">
      <c r="J3110" t="s">
        <v>8221</v>
      </c>
      <c r="K3110" s="7">
        <v>50000</v>
      </c>
      <c r="L3110" s="7">
        <v>26</v>
      </c>
    </row>
    <row r="3111" spans="10:12" x14ac:dyDescent="0.25">
      <c r="J3111" t="s">
        <v>8221</v>
      </c>
      <c r="K3111" s="7">
        <v>26500</v>
      </c>
      <c r="L3111" s="7">
        <v>6633</v>
      </c>
    </row>
    <row r="3112" spans="10:12" x14ac:dyDescent="0.25">
      <c r="J3112" t="s">
        <v>8221</v>
      </c>
      <c r="K3112" s="7">
        <v>25000</v>
      </c>
      <c r="L3112" s="7">
        <v>10</v>
      </c>
    </row>
    <row r="3113" spans="10:12" x14ac:dyDescent="0.25">
      <c r="J3113" t="s">
        <v>8221</v>
      </c>
      <c r="K3113" s="7">
        <v>20000</v>
      </c>
      <c r="L3113" s="7">
        <v>5328</v>
      </c>
    </row>
    <row r="3114" spans="10:12" x14ac:dyDescent="0.25">
      <c r="J3114" t="s">
        <v>8221</v>
      </c>
      <c r="K3114" s="7">
        <v>11000</v>
      </c>
      <c r="L3114" s="7">
        <v>521</v>
      </c>
    </row>
    <row r="3115" spans="10:12" x14ac:dyDescent="0.25">
      <c r="J3115" t="s">
        <v>8221</v>
      </c>
      <c r="K3115" s="7">
        <v>109225</v>
      </c>
      <c r="L3115" s="7">
        <v>4635</v>
      </c>
    </row>
    <row r="3116" spans="10:12" x14ac:dyDescent="0.25">
      <c r="J3116" t="s">
        <v>8221</v>
      </c>
      <c r="K3116" s="7">
        <v>75000</v>
      </c>
      <c r="L3116" s="7">
        <v>0</v>
      </c>
    </row>
    <row r="3117" spans="10:12" x14ac:dyDescent="0.25">
      <c r="J3117" t="s">
        <v>8221</v>
      </c>
      <c r="K3117" s="7">
        <v>10000</v>
      </c>
      <c r="L3117" s="7">
        <v>300</v>
      </c>
    </row>
    <row r="3118" spans="10:12" x14ac:dyDescent="0.25">
      <c r="J3118" t="s">
        <v>8221</v>
      </c>
      <c r="K3118" s="7">
        <v>750</v>
      </c>
      <c r="L3118" s="7">
        <v>430</v>
      </c>
    </row>
    <row r="3119" spans="10:12" x14ac:dyDescent="0.25">
      <c r="J3119" t="s">
        <v>8221</v>
      </c>
      <c r="K3119" s="7">
        <v>1000</v>
      </c>
      <c r="L3119" s="7">
        <v>1</v>
      </c>
    </row>
    <row r="3120" spans="10:12" x14ac:dyDescent="0.25">
      <c r="J3120" t="s">
        <v>8221</v>
      </c>
      <c r="K3120" s="7">
        <v>500000</v>
      </c>
      <c r="L3120" s="7">
        <v>1550</v>
      </c>
    </row>
    <row r="3121" spans="10:12" x14ac:dyDescent="0.25">
      <c r="J3121" t="s">
        <v>8221</v>
      </c>
      <c r="K3121" s="7">
        <v>10000</v>
      </c>
      <c r="L3121" s="7">
        <v>5</v>
      </c>
    </row>
    <row r="3122" spans="10:12" x14ac:dyDescent="0.25">
      <c r="J3122" t="s">
        <v>8221</v>
      </c>
      <c r="K3122" s="7">
        <v>1300000</v>
      </c>
      <c r="L3122" s="7">
        <v>128</v>
      </c>
    </row>
    <row r="3123" spans="10:12" x14ac:dyDescent="0.25">
      <c r="J3123" t="s">
        <v>8220</v>
      </c>
      <c r="K3123" s="7">
        <v>1500</v>
      </c>
      <c r="L3123" s="7">
        <v>10</v>
      </c>
    </row>
    <row r="3124" spans="10:12" x14ac:dyDescent="0.25">
      <c r="J3124" t="s">
        <v>8220</v>
      </c>
      <c r="K3124" s="7">
        <v>199</v>
      </c>
      <c r="L3124" s="7">
        <v>116</v>
      </c>
    </row>
    <row r="3125" spans="10:12" x14ac:dyDescent="0.25">
      <c r="J3125" t="s">
        <v>8220</v>
      </c>
      <c r="K3125" s="7">
        <v>125000</v>
      </c>
      <c r="L3125" s="7">
        <v>85192</v>
      </c>
    </row>
    <row r="3126" spans="10:12" x14ac:dyDescent="0.25">
      <c r="J3126" t="s">
        <v>8220</v>
      </c>
      <c r="K3126" s="7">
        <v>800000</v>
      </c>
      <c r="L3126" s="7">
        <v>26</v>
      </c>
    </row>
    <row r="3127" spans="10:12" x14ac:dyDescent="0.25">
      <c r="J3127" t="s">
        <v>8220</v>
      </c>
      <c r="K3127" s="7">
        <v>1500000</v>
      </c>
      <c r="L3127" s="7">
        <v>0</v>
      </c>
    </row>
    <row r="3128" spans="10:12" x14ac:dyDescent="0.25">
      <c r="J3128" t="s">
        <v>8220</v>
      </c>
      <c r="K3128" s="7">
        <v>25000</v>
      </c>
      <c r="L3128" s="7">
        <v>1040</v>
      </c>
    </row>
    <row r="3129" spans="10:12" x14ac:dyDescent="0.25">
      <c r="J3129" t="s">
        <v>8220</v>
      </c>
      <c r="K3129" s="7">
        <v>100000</v>
      </c>
      <c r="L3129" s="7">
        <v>0</v>
      </c>
    </row>
    <row r="3130" spans="10:12" x14ac:dyDescent="0.25">
      <c r="J3130" t="s">
        <v>8222</v>
      </c>
      <c r="K3130" s="7">
        <v>15000</v>
      </c>
      <c r="L3130" s="7">
        <v>16291</v>
      </c>
    </row>
    <row r="3131" spans="10:12" x14ac:dyDescent="0.25">
      <c r="J3131" t="s">
        <v>8222</v>
      </c>
      <c r="K3131" s="7">
        <v>1250</v>
      </c>
      <c r="L3131" s="7">
        <v>10</v>
      </c>
    </row>
    <row r="3132" spans="10:12" x14ac:dyDescent="0.25">
      <c r="J3132" t="s">
        <v>8222</v>
      </c>
      <c r="K3132" s="7">
        <v>10000</v>
      </c>
      <c r="L3132" s="7">
        <v>375</v>
      </c>
    </row>
    <row r="3133" spans="10:12" x14ac:dyDescent="0.25">
      <c r="J3133" t="s">
        <v>8222</v>
      </c>
      <c r="K3133" s="7">
        <v>4100</v>
      </c>
      <c r="L3133" s="7">
        <v>645</v>
      </c>
    </row>
    <row r="3134" spans="10:12" x14ac:dyDescent="0.25">
      <c r="J3134" t="s">
        <v>8222</v>
      </c>
      <c r="K3134" s="7">
        <v>30000</v>
      </c>
      <c r="L3134" s="7">
        <v>10</v>
      </c>
    </row>
    <row r="3135" spans="10:12" x14ac:dyDescent="0.25">
      <c r="J3135" t="s">
        <v>8222</v>
      </c>
      <c r="K3135" s="7">
        <v>500</v>
      </c>
      <c r="L3135" s="7">
        <v>540</v>
      </c>
    </row>
    <row r="3136" spans="10:12" x14ac:dyDescent="0.25">
      <c r="J3136" t="s">
        <v>8222</v>
      </c>
      <c r="K3136" s="7">
        <v>1000</v>
      </c>
      <c r="L3136" s="7">
        <v>225</v>
      </c>
    </row>
    <row r="3137" spans="10:12" x14ac:dyDescent="0.25">
      <c r="J3137" t="s">
        <v>8222</v>
      </c>
      <c r="K3137" s="7">
        <v>777</v>
      </c>
      <c r="L3137" s="7">
        <v>162</v>
      </c>
    </row>
    <row r="3138" spans="10:12" x14ac:dyDescent="0.25">
      <c r="J3138" t="s">
        <v>8222</v>
      </c>
      <c r="K3138" s="7">
        <v>500</v>
      </c>
      <c r="L3138" s="7">
        <v>639</v>
      </c>
    </row>
    <row r="3139" spans="10:12" x14ac:dyDescent="0.25">
      <c r="J3139" t="s">
        <v>8222</v>
      </c>
      <c r="K3139" s="7">
        <v>1500</v>
      </c>
      <c r="L3139" s="7">
        <v>50</v>
      </c>
    </row>
    <row r="3140" spans="10:12" x14ac:dyDescent="0.25">
      <c r="J3140" t="s">
        <v>8222</v>
      </c>
      <c r="K3140" s="7">
        <v>200</v>
      </c>
      <c r="L3140" s="7">
        <v>0</v>
      </c>
    </row>
    <row r="3141" spans="10:12" x14ac:dyDescent="0.25">
      <c r="J3141" t="s">
        <v>8222</v>
      </c>
      <c r="K3141" s="7">
        <v>50000</v>
      </c>
      <c r="L3141" s="7">
        <v>2700</v>
      </c>
    </row>
    <row r="3142" spans="10:12" x14ac:dyDescent="0.25">
      <c r="J3142" t="s">
        <v>8222</v>
      </c>
      <c r="K3142" s="7">
        <v>10000</v>
      </c>
      <c r="L3142" s="7">
        <v>96</v>
      </c>
    </row>
    <row r="3143" spans="10:12" x14ac:dyDescent="0.25">
      <c r="J3143" t="s">
        <v>8222</v>
      </c>
      <c r="K3143" s="7">
        <v>500</v>
      </c>
      <c r="L3143" s="7">
        <v>258</v>
      </c>
    </row>
    <row r="3144" spans="10:12" x14ac:dyDescent="0.25">
      <c r="J3144" t="s">
        <v>8222</v>
      </c>
      <c r="K3144" s="7">
        <v>2750</v>
      </c>
      <c r="L3144" s="7">
        <v>45</v>
      </c>
    </row>
    <row r="3145" spans="10:12" x14ac:dyDescent="0.25">
      <c r="J3145" t="s">
        <v>8222</v>
      </c>
      <c r="K3145" s="7">
        <v>700</v>
      </c>
      <c r="L3145" s="7">
        <v>0</v>
      </c>
    </row>
    <row r="3146" spans="10:12" x14ac:dyDescent="0.25">
      <c r="J3146" t="s">
        <v>8222</v>
      </c>
      <c r="K3146" s="7">
        <v>10000</v>
      </c>
      <c r="L3146" s="7">
        <v>7540</v>
      </c>
    </row>
    <row r="3147" spans="10:12" x14ac:dyDescent="0.25">
      <c r="J3147" t="s">
        <v>8222</v>
      </c>
      <c r="K3147" s="7">
        <v>25000</v>
      </c>
      <c r="L3147" s="7">
        <v>0</v>
      </c>
    </row>
    <row r="3148" spans="10:12" x14ac:dyDescent="0.25">
      <c r="J3148" t="s">
        <v>8222</v>
      </c>
      <c r="K3148" s="7">
        <v>50000</v>
      </c>
      <c r="L3148" s="7">
        <v>5250</v>
      </c>
    </row>
    <row r="3149" spans="10:12" x14ac:dyDescent="0.25">
      <c r="J3149" t="s">
        <v>8219</v>
      </c>
      <c r="K3149" s="7">
        <v>20000</v>
      </c>
      <c r="L3149" s="7">
        <v>23505</v>
      </c>
    </row>
    <row r="3150" spans="10:12" x14ac:dyDescent="0.25">
      <c r="J3150" t="s">
        <v>8219</v>
      </c>
      <c r="K3150" s="7">
        <v>1800</v>
      </c>
      <c r="L3150" s="7">
        <v>2361</v>
      </c>
    </row>
    <row r="3151" spans="10:12" x14ac:dyDescent="0.25">
      <c r="J3151" t="s">
        <v>8219</v>
      </c>
      <c r="K3151" s="7">
        <v>1250</v>
      </c>
      <c r="L3151" s="7">
        <v>1300</v>
      </c>
    </row>
    <row r="3152" spans="10:12" x14ac:dyDescent="0.25">
      <c r="J3152" t="s">
        <v>8219</v>
      </c>
      <c r="K3152" s="7">
        <v>3500</v>
      </c>
      <c r="L3152" s="7">
        <v>3535</v>
      </c>
    </row>
    <row r="3153" spans="10:12" x14ac:dyDescent="0.25">
      <c r="J3153" t="s">
        <v>8219</v>
      </c>
      <c r="K3153" s="7">
        <v>3500</v>
      </c>
      <c r="L3153" s="7">
        <v>3514</v>
      </c>
    </row>
    <row r="3154" spans="10:12" x14ac:dyDescent="0.25">
      <c r="J3154" t="s">
        <v>8219</v>
      </c>
      <c r="K3154" s="7">
        <v>2200</v>
      </c>
      <c r="L3154" s="7">
        <v>2331</v>
      </c>
    </row>
    <row r="3155" spans="10:12" x14ac:dyDescent="0.25">
      <c r="J3155" t="s">
        <v>8219</v>
      </c>
      <c r="K3155" s="7">
        <v>3000</v>
      </c>
      <c r="L3155" s="7">
        <v>10067.5</v>
      </c>
    </row>
    <row r="3156" spans="10:12" x14ac:dyDescent="0.25">
      <c r="J3156" t="s">
        <v>8219</v>
      </c>
      <c r="K3156" s="7">
        <v>7000</v>
      </c>
      <c r="L3156" s="7">
        <v>7905</v>
      </c>
    </row>
    <row r="3157" spans="10:12" x14ac:dyDescent="0.25">
      <c r="J3157" t="s">
        <v>8219</v>
      </c>
      <c r="K3157" s="7">
        <v>5000</v>
      </c>
      <c r="L3157" s="7">
        <v>9425.23</v>
      </c>
    </row>
    <row r="3158" spans="10:12" x14ac:dyDescent="0.25">
      <c r="J3158" t="s">
        <v>8219</v>
      </c>
      <c r="K3158" s="7">
        <v>5500</v>
      </c>
      <c r="L3158" s="7">
        <v>5600</v>
      </c>
    </row>
    <row r="3159" spans="10:12" x14ac:dyDescent="0.25">
      <c r="J3159" t="s">
        <v>8219</v>
      </c>
      <c r="K3159" s="7">
        <v>4000</v>
      </c>
      <c r="L3159" s="7">
        <v>4040</v>
      </c>
    </row>
    <row r="3160" spans="10:12" x14ac:dyDescent="0.25">
      <c r="J3160" t="s">
        <v>8219</v>
      </c>
      <c r="K3160" s="7">
        <v>5000</v>
      </c>
      <c r="L3160" s="7">
        <v>5700</v>
      </c>
    </row>
    <row r="3161" spans="10:12" x14ac:dyDescent="0.25">
      <c r="J3161" t="s">
        <v>8219</v>
      </c>
      <c r="K3161" s="7">
        <v>1500</v>
      </c>
      <c r="L3161" s="7">
        <v>2002.22</v>
      </c>
    </row>
    <row r="3162" spans="10:12" x14ac:dyDescent="0.25">
      <c r="J3162" t="s">
        <v>8219</v>
      </c>
      <c r="K3162" s="7">
        <v>4500</v>
      </c>
      <c r="L3162" s="7">
        <v>4569</v>
      </c>
    </row>
    <row r="3163" spans="10:12" x14ac:dyDescent="0.25">
      <c r="J3163" t="s">
        <v>8219</v>
      </c>
      <c r="K3163" s="7">
        <v>2000</v>
      </c>
      <c r="L3163" s="7">
        <v>2102</v>
      </c>
    </row>
    <row r="3164" spans="10:12" x14ac:dyDescent="0.25">
      <c r="J3164" t="s">
        <v>8219</v>
      </c>
      <c r="K3164" s="7">
        <v>4000</v>
      </c>
      <c r="L3164" s="7">
        <v>5086</v>
      </c>
    </row>
    <row r="3165" spans="10:12" x14ac:dyDescent="0.25">
      <c r="J3165" t="s">
        <v>8219</v>
      </c>
      <c r="K3165" s="7">
        <v>13000</v>
      </c>
      <c r="L3165" s="7">
        <v>14450</v>
      </c>
    </row>
    <row r="3166" spans="10:12" x14ac:dyDescent="0.25">
      <c r="J3166" t="s">
        <v>8219</v>
      </c>
      <c r="K3166" s="7">
        <v>2500</v>
      </c>
      <c r="L3166" s="7">
        <v>2669</v>
      </c>
    </row>
    <row r="3167" spans="10:12" x14ac:dyDescent="0.25">
      <c r="J3167" t="s">
        <v>8219</v>
      </c>
      <c r="K3167" s="7">
        <v>750</v>
      </c>
      <c r="L3167" s="7">
        <v>1220</v>
      </c>
    </row>
    <row r="3168" spans="10:12" x14ac:dyDescent="0.25">
      <c r="J3168" t="s">
        <v>8219</v>
      </c>
      <c r="K3168" s="7">
        <v>35000</v>
      </c>
      <c r="L3168" s="7">
        <v>56079.83</v>
      </c>
    </row>
    <row r="3169" spans="10:12" x14ac:dyDescent="0.25">
      <c r="J3169" t="s">
        <v>8219</v>
      </c>
      <c r="K3169" s="7">
        <v>3000</v>
      </c>
      <c r="L3169" s="7">
        <v>3485</v>
      </c>
    </row>
    <row r="3170" spans="10:12" x14ac:dyDescent="0.25">
      <c r="J3170" t="s">
        <v>8219</v>
      </c>
      <c r="K3170" s="7">
        <v>2500</v>
      </c>
      <c r="L3170" s="7">
        <v>3105</v>
      </c>
    </row>
    <row r="3171" spans="10:12" x14ac:dyDescent="0.25">
      <c r="J3171" t="s">
        <v>8219</v>
      </c>
      <c r="K3171" s="7">
        <v>8000</v>
      </c>
      <c r="L3171" s="7">
        <v>8241</v>
      </c>
    </row>
    <row r="3172" spans="10:12" x14ac:dyDescent="0.25">
      <c r="J3172" t="s">
        <v>8219</v>
      </c>
      <c r="K3172" s="7">
        <v>2000</v>
      </c>
      <c r="L3172" s="7">
        <v>2245</v>
      </c>
    </row>
    <row r="3173" spans="10:12" x14ac:dyDescent="0.25">
      <c r="J3173" t="s">
        <v>8219</v>
      </c>
      <c r="K3173" s="7">
        <v>7000</v>
      </c>
      <c r="L3173" s="7">
        <v>7617</v>
      </c>
    </row>
    <row r="3174" spans="10:12" x14ac:dyDescent="0.25">
      <c r="J3174" t="s">
        <v>8219</v>
      </c>
      <c r="K3174" s="7">
        <v>2000</v>
      </c>
      <c r="L3174" s="7">
        <v>2300</v>
      </c>
    </row>
    <row r="3175" spans="10:12" x14ac:dyDescent="0.25">
      <c r="J3175" t="s">
        <v>8219</v>
      </c>
      <c r="K3175" s="7">
        <v>10000</v>
      </c>
      <c r="L3175" s="7">
        <v>10300</v>
      </c>
    </row>
    <row r="3176" spans="10:12" x14ac:dyDescent="0.25">
      <c r="J3176" t="s">
        <v>8219</v>
      </c>
      <c r="K3176" s="7">
        <v>3000</v>
      </c>
      <c r="L3176" s="7">
        <v>3034</v>
      </c>
    </row>
    <row r="3177" spans="10:12" x14ac:dyDescent="0.25">
      <c r="J3177" t="s">
        <v>8219</v>
      </c>
      <c r="K3177" s="7">
        <v>5000</v>
      </c>
      <c r="L3177" s="7">
        <v>5478</v>
      </c>
    </row>
    <row r="3178" spans="10:12" x14ac:dyDescent="0.25">
      <c r="J3178" t="s">
        <v>8219</v>
      </c>
      <c r="K3178" s="7">
        <v>1900</v>
      </c>
      <c r="L3178" s="7">
        <v>2182</v>
      </c>
    </row>
    <row r="3179" spans="10:12" x14ac:dyDescent="0.25">
      <c r="J3179" t="s">
        <v>8219</v>
      </c>
      <c r="K3179" s="7">
        <v>2500</v>
      </c>
      <c r="L3179" s="7">
        <v>2935</v>
      </c>
    </row>
    <row r="3180" spans="10:12" x14ac:dyDescent="0.25">
      <c r="J3180" t="s">
        <v>8219</v>
      </c>
      <c r="K3180" s="7">
        <v>1500</v>
      </c>
      <c r="L3180" s="7">
        <v>2576</v>
      </c>
    </row>
    <row r="3181" spans="10:12" x14ac:dyDescent="0.25">
      <c r="J3181" t="s">
        <v>8219</v>
      </c>
      <c r="K3181" s="7">
        <v>4200</v>
      </c>
      <c r="L3181" s="7">
        <v>4794.82</v>
      </c>
    </row>
    <row r="3182" spans="10:12" x14ac:dyDescent="0.25">
      <c r="J3182" t="s">
        <v>8219</v>
      </c>
      <c r="K3182" s="7">
        <v>1200</v>
      </c>
      <c r="L3182" s="7">
        <v>1437</v>
      </c>
    </row>
    <row r="3183" spans="10:12" x14ac:dyDescent="0.25">
      <c r="J3183" t="s">
        <v>8219</v>
      </c>
      <c r="K3183" s="7">
        <v>500</v>
      </c>
      <c r="L3183" s="7">
        <v>545</v>
      </c>
    </row>
    <row r="3184" spans="10:12" x14ac:dyDescent="0.25">
      <c r="J3184" t="s">
        <v>8219</v>
      </c>
      <c r="K3184" s="7">
        <v>7000</v>
      </c>
      <c r="L3184" s="7">
        <v>7062</v>
      </c>
    </row>
    <row r="3185" spans="10:12" x14ac:dyDescent="0.25">
      <c r="J3185" t="s">
        <v>8219</v>
      </c>
      <c r="K3185" s="7">
        <v>2500</v>
      </c>
      <c r="L3185" s="7">
        <v>2725</v>
      </c>
    </row>
    <row r="3186" spans="10:12" x14ac:dyDescent="0.25">
      <c r="J3186" t="s">
        <v>8219</v>
      </c>
      <c r="K3186" s="7">
        <v>4300</v>
      </c>
      <c r="L3186" s="7">
        <v>4610</v>
      </c>
    </row>
    <row r="3187" spans="10:12" x14ac:dyDescent="0.25">
      <c r="J3187" t="s">
        <v>8219</v>
      </c>
      <c r="K3187" s="7">
        <v>1000</v>
      </c>
      <c r="L3187" s="7">
        <v>1000</v>
      </c>
    </row>
    <row r="3188" spans="10:12" x14ac:dyDescent="0.25">
      <c r="J3188" t="s">
        <v>8219</v>
      </c>
      <c r="K3188" s="7">
        <v>3200</v>
      </c>
      <c r="L3188" s="7">
        <v>3270</v>
      </c>
    </row>
    <row r="3189" spans="10:12" x14ac:dyDescent="0.25">
      <c r="J3189" t="s">
        <v>8219</v>
      </c>
      <c r="K3189" s="7">
        <v>15000</v>
      </c>
      <c r="L3189" s="7">
        <v>17444</v>
      </c>
    </row>
    <row r="3190" spans="10:12" x14ac:dyDescent="0.25">
      <c r="J3190" t="s">
        <v>8221</v>
      </c>
      <c r="K3190" s="7">
        <v>200</v>
      </c>
      <c r="L3190" s="7">
        <v>130</v>
      </c>
    </row>
    <row r="3191" spans="10:12" x14ac:dyDescent="0.25">
      <c r="J3191" t="s">
        <v>8221</v>
      </c>
      <c r="K3191" s="7">
        <v>55000</v>
      </c>
      <c r="L3191" s="7">
        <v>6780</v>
      </c>
    </row>
    <row r="3192" spans="10:12" x14ac:dyDescent="0.25">
      <c r="J3192" t="s">
        <v>8221</v>
      </c>
      <c r="K3192" s="7">
        <v>4000</v>
      </c>
      <c r="L3192" s="7">
        <v>0</v>
      </c>
    </row>
    <row r="3193" spans="10:12" x14ac:dyDescent="0.25">
      <c r="J3193" t="s">
        <v>8221</v>
      </c>
      <c r="K3193" s="7">
        <v>3750</v>
      </c>
      <c r="L3193" s="7">
        <v>151</v>
      </c>
    </row>
    <row r="3194" spans="10:12" x14ac:dyDescent="0.25">
      <c r="J3194" t="s">
        <v>8221</v>
      </c>
      <c r="K3194" s="7">
        <v>10000</v>
      </c>
      <c r="L3194" s="7">
        <v>102</v>
      </c>
    </row>
    <row r="3195" spans="10:12" x14ac:dyDescent="0.25">
      <c r="J3195" t="s">
        <v>8221</v>
      </c>
      <c r="K3195" s="7">
        <v>5000</v>
      </c>
      <c r="L3195" s="7">
        <v>587</v>
      </c>
    </row>
    <row r="3196" spans="10:12" x14ac:dyDescent="0.25">
      <c r="J3196" t="s">
        <v>8221</v>
      </c>
      <c r="K3196" s="7">
        <v>11000</v>
      </c>
      <c r="L3196" s="7">
        <v>0</v>
      </c>
    </row>
    <row r="3197" spans="10:12" x14ac:dyDescent="0.25">
      <c r="J3197" t="s">
        <v>8221</v>
      </c>
      <c r="K3197" s="7">
        <v>3500</v>
      </c>
      <c r="L3197" s="7">
        <v>2070</v>
      </c>
    </row>
    <row r="3198" spans="10:12" x14ac:dyDescent="0.25">
      <c r="J3198" t="s">
        <v>8221</v>
      </c>
      <c r="K3198" s="7">
        <v>3000000</v>
      </c>
      <c r="L3198" s="7">
        <v>1800</v>
      </c>
    </row>
    <row r="3199" spans="10:12" x14ac:dyDescent="0.25">
      <c r="J3199" t="s">
        <v>8221</v>
      </c>
      <c r="K3199" s="7">
        <v>10000</v>
      </c>
      <c r="L3199" s="7">
        <v>1145</v>
      </c>
    </row>
    <row r="3200" spans="10:12" x14ac:dyDescent="0.25">
      <c r="J3200" t="s">
        <v>8221</v>
      </c>
      <c r="K3200" s="7">
        <v>30000</v>
      </c>
      <c r="L3200" s="7">
        <v>110</v>
      </c>
    </row>
    <row r="3201" spans="10:12" x14ac:dyDescent="0.25">
      <c r="J3201" t="s">
        <v>8221</v>
      </c>
      <c r="K3201" s="7">
        <v>5000</v>
      </c>
      <c r="L3201" s="7">
        <v>2608</v>
      </c>
    </row>
    <row r="3202" spans="10:12" x14ac:dyDescent="0.25">
      <c r="J3202" t="s">
        <v>8221</v>
      </c>
      <c r="K3202" s="7">
        <v>50000</v>
      </c>
      <c r="L3202" s="7">
        <v>1</v>
      </c>
    </row>
    <row r="3203" spans="10:12" x14ac:dyDescent="0.25">
      <c r="J3203" t="s">
        <v>8221</v>
      </c>
      <c r="K3203" s="7">
        <v>2000</v>
      </c>
      <c r="L3203" s="7">
        <v>25</v>
      </c>
    </row>
    <row r="3204" spans="10:12" x14ac:dyDescent="0.25">
      <c r="J3204" t="s">
        <v>8221</v>
      </c>
      <c r="K3204" s="7">
        <v>5000</v>
      </c>
      <c r="L3204" s="7">
        <v>2726</v>
      </c>
    </row>
    <row r="3205" spans="10:12" x14ac:dyDescent="0.25">
      <c r="J3205" t="s">
        <v>8221</v>
      </c>
      <c r="K3205" s="7">
        <v>1000</v>
      </c>
      <c r="L3205" s="7">
        <v>250</v>
      </c>
    </row>
    <row r="3206" spans="10:12" x14ac:dyDescent="0.25">
      <c r="J3206" t="s">
        <v>8221</v>
      </c>
      <c r="K3206" s="7">
        <v>500</v>
      </c>
      <c r="L3206" s="7">
        <v>0</v>
      </c>
    </row>
    <row r="3207" spans="10:12" x14ac:dyDescent="0.25">
      <c r="J3207" t="s">
        <v>8221</v>
      </c>
      <c r="K3207" s="7">
        <v>8000</v>
      </c>
      <c r="L3207" s="7">
        <v>273</v>
      </c>
    </row>
    <row r="3208" spans="10:12" x14ac:dyDescent="0.25">
      <c r="J3208" t="s">
        <v>8221</v>
      </c>
      <c r="K3208" s="7">
        <v>5000</v>
      </c>
      <c r="L3208" s="7">
        <v>0</v>
      </c>
    </row>
    <row r="3209" spans="10:12" x14ac:dyDescent="0.25">
      <c r="J3209" t="s">
        <v>8221</v>
      </c>
      <c r="K3209" s="7">
        <v>5500</v>
      </c>
      <c r="L3209" s="7">
        <v>2550</v>
      </c>
    </row>
    <row r="3210" spans="10:12" x14ac:dyDescent="0.25">
      <c r="J3210" t="s">
        <v>8219</v>
      </c>
      <c r="K3210" s="7">
        <v>5000</v>
      </c>
      <c r="L3210" s="7">
        <v>5175</v>
      </c>
    </row>
    <row r="3211" spans="10:12" x14ac:dyDescent="0.25">
      <c r="J3211" t="s">
        <v>8219</v>
      </c>
      <c r="K3211" s="7">
        <v>9500</v>
      </c>
      <c r="L3211" s="7">
        <v>11335.7</v>
      </c>
    </row>
    <row r="3212" spans="10:12" x14ac:dyDescent="0.25">
      <c r="J3212" t="s">
        <v>8219</v>
      </c>
      <c r="K3212" s="7">
        <v>3000</v>
      </c>
      <c r="L3212" s="7">
        <v>3773</v>
      </c>
    </row>
    <row r="3213" spans="10:12" x14ac:dyDescent="0.25">
      <c r="J3213" t="s">
        <v>8219</v>
      </c>
      <c r="K3213" s="7">
        <v>23000</v>
      </c>
      <c r="L3213" s="7">
        <v>27541</v>
      </c>
    </row>
    <row r="3214" spans="10:12" x14ac:dyDescent="0.25">
      <c r="J3214" t="s">
        <v>8219</v>
      </c>
      <c r="K3214" s="7">
        <v>4000</v>
      </c>
      <c r="L3214" s="7">
        <v>5050</v>
      </c>
    </row>
    <row r="3215" spans="10:12" x14ac:dyDescent="0.25">
      <c r="J3215" t="s">
        <v>8219</v>
      </c>
      <c r="K3215" s="7">
        <v>6000</v>
      </c>
      <c r="L3215" s="7">
        <v>6007</v>
      </c>
    </row>
    <row r="3216" spans="10:12" x14ac:dyDescent="0.25">
      <c r="J3216" t="s">
        <v>8219</v>
      </c>
      <c r="K3216" s="7">
        <v>12000</v>
      </c>
      <c r="L3216" s="7">
        <v>12256</v>
      </c>
    </row>
    <row r="3217" spans="10:12" x14ac:dyDescent="0.25">
      <c r="J3217" t="s">
        <v>8219</v>
      </c>
      <c r="K3217" s="7">
        <v>35000</v>
      </c>
      <c r="L3217" s="7">
        <v>35123</v>
      </c>
    </row>
    <row r="3218" spans="10:12" x14ac:dyDescent="0.25">
      <c r="J3218" t="s">
        <v>8219</v>
      </c>
      <c r="K3218" s="7">
        <v>2000</v>
      </c>
      <c r="L3218" s="7">
        <v>2001</v>
      </c>
    </row>
    <row r="3219" spans="10:12" x14ac:dyDescent="0.25">
      <c r="J3219" t="s">
        <v>8219</v>
      </c>
      <c r="K3219" s="7">
        <v>4500</v>
      </c>
      <c r="L3219" s="7">
        <v>5221</v>
      </c>
    </row>
    <row r="3220" spans="10:12" x14ac:dyDescent="0.25">
      <c r="J3220" t="s">
        <v>8219</v>
      </c>
      <c r="K3220" s="7">
        <v>12000</v>
      </c>
      <c r="L3220" s="7">
        <v>12252</v>
      </c>
    </row>
    <row r="3221" spans="10:12" x14ac:dyDescent="0.25">
      <c r="J3221" t="s">
        <v>8219</v>
      </c>
      <c r="K3221" s="7">
        <v>20000</v>
      </c>
      <c r="L3221" s="7">
        <v>20022</v>
      </c>
    </row>
    <row r="3222" spans="10:12" x14ac:dyDescent="0.25">
      <c r="J3222" t="s">
        <v>8219</v>
      </c>
      <c r="K3222" s="7">
        <v>15000</v>
      </c>
      <c r="L3222" s="7">
        <v>15126</v>
      </c>
    </row>
    <row r="3223" spans="10:12" x14ac:dyDescent="0.25">
      <c r="J3223" t="s">
        <v>8219</v>
      </c>
      <c r="K3223" s="7">
        <v>4000</v>
      </c>
      <c r="L3223" s="7">
        <v>4137</v>
      </c>
    </row>
    <row r="3224" spans="10:12" x14ac:dyDescent="0.25">
      <c r="J3224" t="s">
        <v>8219</v>
      </c>
      <c r="K3224" s="7">
        <v>2500</v>
      </c>
      <c r="L3224" s="7">
        <v>3120</v>
      </c>
    </row>
    <row r="3225" spans="10:12" x14ac:dyDescent="0.25">
      <c r="J3225" t="s">
        <v>8219</v>
      </c>
      <c r="K3225" s="7">
        <v>3100</v>
      </c>
      <c r="L3225" s="7">
        <v>3395</v>
      </c>
    </row>
    <row r="3226" spans="10:12" x14ac:dyDescent="0.25">
      <c r="J3226" t="s">
        <v>8219</v>
      </c>
      <c r="K3226" s="7">
        <v>30000</v>
      </c>
      <c r="L3226" s="7">
        <v>30610</v>
      </c>
    </row>
    <row r="3227" spans="10:12" x14ac:dyDescent="0.25">
      <c r="J3227" t="s">
        <v>8219</v>
      </c>
      <c r="K3227" s="7">
        <v>2000</v>
      </c>
      <c r="L3227" s="7">
        <v>2047</v>
      </c>
    </row>
    <row r="3228" spans="10:12" x14ac:dyDescent="0.25">
      <c r="J3228" t="s">
        <v>8219</v>
      </c>
      <c r="K3228" s="7">
        <v>1200</v>
      </c>
      <c r="L3228" s="7">
        <v>1250</v>
      </c>
    </row>
    <row r="3229" spans="10:12" x14ac:dyDescent="0.25">
      <c r="J3229" t="s">
        <v>8219</v>
      </c>
      <c r="K3229" s="7">
        <v>1200</v>
      </c>
      <c r="L3229" s="7">
        <v>1500</v>
      </c>
    </row>
    <row r="3230" spans="10:12" x14ac:dyDescent="0.25">
      <c r="J3230" t="s">
        <v>8219</v>
      </c>
      <c r="K3230" s="7">
        <v>7000</v>
      </c>
      <c r="L3230" s="7">
        <v>7164</v>
      </c>
    </row>
    <row r="3231" spans="10:12" x14ac:dyDescent="0.25">
      <c r="J3231" t="s">
        <v>8219</v>
      </c>
      <c r="K3231" s="7">
        <v>20000</v>
      </c>
      <c r="L3231" s="7">
        <v>21573</v>
      </c>
    </row>
    <row r="3232" spans="10:12" x14ac:dyDescent="0.25">
      <c r="J3232" t="s">
        <v>8219</v>
      </c>
      <c r="K3232" s="7">
        <v>2600</v>
      </c>
      <c r="L3232" s="7">
        <v>2857</v>
      </c>
    </row>
    <row r="3233" spans="10:12" x14ac:dyDescent="0.25">
      <c r="J3233" t="s">
        <v>8219</v>
      </c>
      <c r="K3233" s="7">
        <v>1000</v>
      </c>
      <c r="L3233" s="7">
        <v>1610</v>
      </c>
    </row>
    <row r="3234" spans="10:12" x14ac:dyDescent="0.25">
      <c r="J3234" t="s">
        <v>8219</v>
      </c>
      <c r="K3234" s="7">
        <v>1000</v>
      </c>
      <c r="L3234" s="7">
        <v>1312</v>
      </c>
    </row>
    <row r="3235" spans="10:12" x14ac:dyDescent="0.25">
      <c r="J3235" t="s">
        <v>8219</v>
      </c>
      <c r="K3235" s="7">
        <v>5000</v>
      </c>
      <c r="L3235" s="7">
        <v>5940</v>
      </c>
    </row>
    <row r="3236" spans="10:12" x14ac:dyDescent="0.25">
      <c r="J3236" t="s">
        <v>8219</v>
      </c>
      <c r="K3236" s="7">
        <v>4000</v>
      </c>
      <c r="L3236" s="7">
        <v>4015.71</v>
      </c>
    </row>
    <row r="3237" spans="10:12" x14ac:dyDescent="0.25">
      <c r="J3237" t="s">
        <v>8219</v>
      </c>
      <c r="K3237" s="7">
        <v>15000</v>
      </c>
      <c r="L3237" s="7">
        <v>15481</v>
      </c>
    </row>
    <row r="3238" spans="10:12" x14ac:dyDescent="0.25">
      <c r="J3238" t="s">
        <v>8219</v>
      </c>
      <c r="K3238" s="7">
        <v>20000</v>
      </c>
      <c r="L3238" s="7">
        <v>20120</v>
      </c>
    </row>
    <row r="3239" spans="10:12" x14ac:dyDescent="0.25">
      <c r="J3239" t="s">
        <v>8219</v>
      </c>
      <c r="K3239" s="7">
        <v>35000</v>
      </c>
      <c r="L3239" s="7">
        <v>35275.64</v>
      </c>
    </row>
    <row r="3240" spans="10:12" x14ac:dyDescent="0.25">
      <c r="J3240" t="s">
        <v>8219</v>
      </c>
      <c r="K3240" s="7">
        <v>2800</v>
      </c>
      <c r="L3240" s="7">
        <v>3145</v>
      </c>
    </row>
    <row r="3241" spans="10:12" x14ac:dyDescent="0.25">
      <c r="J3241" t="s">
        <v>8219</v>
      </c>
      <c r="K3241" s="7">
        <v>5862</v>
      </c>
      <c r="L3241" s="7">
        <v>6208.98</v>
      </c>
    </row>
    <row r="3242" spans="10:12" x14ac:dyDescent="0.25">
      <c r="J3242" t="s">
        <v>8219</v>
      </c>
      <c r="K3242" s="7">
        <v>3000</v>
      </c>
      <c r="L3242" s="7">
        <v>3017</v>
      </c>
    </row>
    <row r="3243" spans="10:12" x14ac:dyDescent="0.25">
      <c r="J3243" t="s">
        <v>8219</v>
      </c>
      <c r="K3243" s="7">
        <v>8500</v>
      </c>
      <c r="L3243" s="7">
        <v>9801</v>
      </c>
    </row>
    <row r="3244" spans="10:12" x14ac:dyDescent="0.25">
      <c r="J3244" t="s">
        <v>8219</v>
      </c>
      <c r="K3244" s="7">
        <v>10000</v>
      </c>
      <c r="L3244" s="7">
        <v>12730.42</v>
      </c>
    </row>
    <row r="3245" spans="10:12" x14ac:dyDescent="0.25">
      <c r="J3245" t="s">
        <v>8219</v>
      </c>
      <c r="K3245" s="7">
        <v>8000</v>
      </c>
      <c r="L3245" s="7">
        <v>8227</v>
      </c>
    </row>
    <row r="3246" spans="10:12" x14ac:dyDescent="0.25">
      <c r="J3246" t="s">
        <v>8219</v>
      </c>
      <c r="K3246" s="7">
        <v>1600</v>
      </c>
      <c r="L3246" s="7">
        <v>1647</v>
      </c>
    </row>
    <row r="3247" spans="10:12" x14ac:dyDescent="0.25">
      <c r="J3247" t="s">
        <v>8219</v>
      </c>
      <c r="K3247" s="7">
        <v>21000</v>
      </c>
      <c r="L3247" s="7">
        <v>21904</v>
      </c>
    </row>
    <row r="3248" spans="10:12" x14ac:dyDescent="0.25">
      <c r="J3248" t="s">
        <v>8219</v>
      </c>
      <c r="K3248" s="7">
        <v>10000</v>
      </c>
      <c r="L3248" s="7">
        <v>11122</v>
      </c>
    </row>
    <row r="3249" spans="10:12" x14ac:dyDescent="0.25">
      <c r="J3249" t="s">
        <v>8219</v>
      </c>
      <c r="K3249" s="7">
        <v>2500</v>
      </c>
      <c r="L3249" s="7">
        <v>2646.5</v>
      </c>
    </row>
    <row r="3250" spans="10:12" x14ac:dyDescent="0.25">
      <c r="J3250" t="s">
        <v>8219</v>
      </c>
      <c r="K3250" s="7">
        <v>12000</v>
      </c>
      <c r="L3250" s="7">
        <v>12095</v>
      </c>
    </row>
    <row r="3251" spans="10:12" x14ac:dyDescent="0.25">
      <c r="J3251" t="s">
        <v>8219</v>
      </c>
      <c r="K3251" s="7">
        <v>5500</v>
      </c>
      <c r="L3251" s="7">
        <v>5771</v>
      </c>
    </row>
    <row r="3252" spans="10:12" x14ac:dyDescent="0.25">
      <c r="J3252" t="s">
        <v>8219</v>
      </c>
      <c r="K3252" s="7">
        <v>25000</v>
      </c>
      <c r="L3252" s="7">
        <v>25388</v>
      </c>
    </row>
    <row r="3253" spans="10:12" x14ac:dyDescent="0.25">
      <c r="J3253" t="s">
        <v>8219</v>
      </c>
      <c r="K3253" s="7">
        <v>1500</v>
      </c>
      <c r="L3253" s="7">
        <v>1661</v>
      </c>
    </row>
    <row r="3254" spans="10:12" x14ac:dyDescent="0.25">
      <c r="J3254" t="s">
        <v>8219</v>
      </c>
      <c r="K3254" s="7">
        <v>2250</v>
      </c>
      <c r="L3254" s="7">
        <v>2876</v>
      </c>
    </row>
    <row r="3255" spans="10:12" x14ac:dyDescent="0.25">
      <c r="J3255" t="s">
        <v>8219</v>
      </c>
      <c r="K3255" s="7">
        <v>20000</v>
      </c>
      <c r="L3255" s="7">
        <v>20365</v>
      </c>
    </row>
    <row r="3256" spans="10:12" x14ac:dyDescent="0.25">
      <c r="J3256" t="s">
        <v>8219</v>
      </c>
      <c r="K3256" s="7">
        <v>13000</v>
      </c>
      <c r="L3256" s="7">
        <v>13163.5</v>
      </c>
    </row>
    <row r="3257" spans="10:12" x14ac:dyDescent="0.25">
      <c r="J3257" t="s">
        <v>8219</v>
      </c>
      <c r="K3257" s="7">
        <v>300</v>
      </c>
      <c r="L3257" s="7">
        <v>525</v>
      </c>
    </row>
    <row r="3258" spans="10:12" x14ac:dyDescent="0.25">
      <c r="J3258" t="s">
        <v>8219</v>
      </c>
      <c r="K3258" s="7">
        <v>10000</v>
      </c>
      <c r="L3258" s="7">
        <v>12806</v>
      </c>
    </row>
    <row r="3259" spans="10:12" x14ac:dyDescent="0.25">
      <c r="J3259" t="s">
        <v>8219</v>
      </c>
      <c r="K3259" s="7">
        <v>2000</v>
      </c>
      <c r="L3259" s="7">
        <v>2125.9899999999998</v>
      </c>
    </row>
    <row r="3260" spans="10:12" x14ac:dyDescent="0.25">
      <c r="J3260" t="s">
        <v>8219</v>
      </c>
      <c r="K3260" s="7">
        <v>7000</v>
      </c>
      <c r="L3260" s="7">
        <v>7365</v>
      </c>
    </row>
    <row r="3261" spans="10:12" x14ac:dyDescent="0.25">
      <c r="J3261" t="s">
        <v>8219</v>
      </c>
      <c r="K3261" s="7">
        <v>23000</v>
      </c>
      <c r="L3261" s="7">
        <v>24418.6</v>
      </c>
    </row>
    <row r="3262" spans="10:12" x14ac:dyDescent="0.25">
      <c r="J3262" t="s">
        <v>8219</v>
      </c>
      <c r="K3262" s="7">
        <v>5000</v>
      </c>
      <c r="L3262" s="7">
        <v>5462</v>
      </c>
    </row>
    <row r="3263" spans="10:12" x14ac:dyDescent="0.25">
      <c r="J3263" t="s">
        <v>8219</v>
      </c>
      <c r="K3263" s="7">
        <v>3300</v>
      </c>
      <c r="L3263" s="7">
        <v>3315</v>
      </c>
    </row>
    <row r="3264" spans="10:12" x14ac:dyDescent="0.25">
      <c r="J3264" t="s">
        <v>8219</v>
      </c>
      <c r="K3264" s="7">
        <v>12200</v>
      </c>
      <c r="L3264" s="7">
        <v>12571</v>
      </c>
    </row>
    <row r="3265" spans="10:12" x14ac:dyDescent="0.25">
      <c r="J3265" t="s">
        <v>8219</v>
      </c>
      <c r="K3265" s="7">
        <v>2500</v>
      </c>
      <c r="L3265" s="7">
        <v>2804.16</v>
      </c>
    </row>
    <row r="3266" spans="10:12" x14ac:dyDescent="0.25">
      <c r="J3266" t="s">
        <v>8219</v>
      </c>
      <c r="K3266" s="7">
        <v>2500</v>
      </c>
      <c r="L3266" s="7">
        <v>2575</v>
      </c>
    </row>
    <row r="3267" spans="10:12" x14ac:dyDescent="0.25">
      <c r="J3267" t="s">
        <v>8219</v>
      </c>
      <c r="K3267" s="7">
        <v>2700</v>
      </c>
      <c r="L3267" s="7">
        <v>4428</v>
      </c>
    </row>
    <row r="3268" spans="10:12" x14ac:dyDescent="0.25">
      <c r="J3268" t="s">
        <v>8219</v>
      </c>
      <c r="K3268" s="7">
        <v>6000</v>
      </c>
      <c r="L3268" s="7">
        <v>7877</v>
      </c>
    </row>
    <row r="3269" spans="10:12" x14ac:dyDescent="0.25">
      <c r="J3269" t="s">
        <v>8219</v>
      </c>
      <c r="K3269" s="7">
        <v>15000</v>
      </c>
      <c r="L3269" s="7">
        <v>15315</v>
      </c>
    </row>
    <row r="3270" spans="10:12" x14ac:dyDescent="0.25">
      <c r="J3270" t="s">
        <v>8219</v>
      </c>
      <c r="K3270" s="7">
        <v>2000</v>
      </c>
      <c r="L3270" s="7">
        <v>2560</v>
      </c>
    </row>
    <row r="3271" spans="10:12" x14ac:dyDescent="0.25">
      <c r="J3271" t="s">
        <v>8219</v>
      </c>
      <c r="K3271" s="7">
        <v>8000</v>
      </c>
      <c r="L3271" s="7">
        <v>8120</v>
      </c>
    </row>
    <row r="3272" spans="10:12" x14ac:dyDescent="0.25">
      <c r="J3272" t="s">
        <v>8219</v>
      </c>
      <c r="K3272" s="7">
        <v>1800</v>
      </c>
      <c r="L3272" s="7">
        <v>1830</v>
      </c>
    </row>
    <row r="3273" spans="10:12" x14ac:dyDescent="0.25">
      <c r="J3273" t="s">
        <v>8219</v>
      </c>
      <c r="K3273" s="7">
        <v>1500</v>
      </c>
      <c r="L3273" s="7">
        <v>1950</v>
      </c>
    </row>
    <row r="3274" spans="10:12" x14ac:dyDescent="0.25">
      <c r="J3274" t="s">
        <v>8219</v>
      </c>
      <c r="K3274" s="7">
        <v>10000</v>
      </c>
      <c r="L3274" s="7">
        <v>15443</v>
      </c>
    </row>
    <row r="3275" spans="10:12" x14ac:dyDescent="0.25">
      <c r="J3275" t="s">
        <v>8219</v>
      </c>
      <c r="K3275" s="7">
        <v>4000</v>
      </c>
      <c r="L3275" s="7">
        <v>4296</v>
      </c>
    </row>
    <row r="3276" spans="10:12" x14ac:dyDescent="0.25">
      <c r="J3276" t="s">
        <v>8219</v>
      </c>
      <c r="K3276" s="7">
        <v>15500</v>
      </c>
      <c r="L3276" s="7">
        <v>15705</v>
      </c>
    </row>
    <row r="3277" spans="10:12" x14ac:dyDescent="0.25">
      <c r="J3277" t="s">
        <v>8219</v>
      </c>
      <c r="K3277" s="7">
        <v>1800</v>
      </c>
      <c r="L3277" s="7">
        <v>1805</v>
      </c>
    </row>
    <row r="3278" spans="10:12" x14ac:dyDescent="0.25">
      <c r="J3278" t="s">
        <v>8219</v>
      </c>
      <c r="K3278" s="7">
        <v>4500</v>
      </c>
      <c r="L3278" s="7">
        <v>5258</v>
      </c>
    </row>
    <row r="3279" spans="10:12" x14ac:dyDescent="0.25">
      <c r="J3279" t="s">
        <v>8219</v>
      </c>
      <c r="K3279" s="7">
        <v>5000</v>
      </c>
      <c r="L3279" s="7">
        <v>5430</v>
      </c>
    </row>
    <row r="3280" spans="10:12" x14ac:dyDescent="0.25">
      <c r="J3280" t="s">
        <v>8219</v>
      </c>
      <c r="K3280" s="7">
        <v>2500</v>
      </c>
      <c r="L3280" s="7">
        <v>2585</v>
      </c>
    </row>
    <row r="3281" spans="10:12" x14ac:dyDescent="0.25">
      <c r="J3281" t="s">
        <v>8219</v>
      </c>
      <c r="K3281" s="7">
        <v>5800</v>
      </c>
      <c r="L3281" s="7">
        <v>6628</v>
      </c>
    </row>
    <row r="3282" spans="10:12" x14ac:dyDescent="0.25">
      <c r="J3282" t="s">
        <v>8219</v>
      </c>
      <c r="K3282" s="7">
        <v>2000</v>
      </c>
      <c r="L3282" s="7">
        <v>2060</v>
      </c>
    </row>
    <row r="3283" spans="10:12" x14ac:dyDescent="0.25">
      <c r="J3283" t="s">
        <v>8219</v>
      </c>
      <c r="K3283" s="7">
        <v>5000</v>
      </c>
      <c r="L3283" s="7">
        <v>6080</v>
      </c>
    </row>
    <row r="3284" spans="10:12" x14ac:dyDescent="0.25">
      <c r="J3284" t="s">
        <v>8219</v>
      </c>
      <c r="K3284" s="7">
        <v>31000</v>
      </c>
      <c r="L3284" s="7">
        <v>31820.5</v>
      </c>
    </row>
    <row r="3285" spans="10:12" x14ac:dyDescent="0.25">
      <c r="J3285" t="s">
        <v>8219</v>
      </c>
      <c r="K3285" s="7">
        <v>800</v>
      </c>
      <c r="L3285" s="7">
        <v>838</v>
      </c>
    </row>
    <row r="3286" spans="10:12" x14ac:dyDescent="0.25">
      <c r="J3286" t="s">
        <v>8219</v>
      </c>
      <c r="K3286" s="7">
        <v>3000</v>
      </c>
      <c r="L3286" s="7">
        <v>3048</v>
      </c>
    </row>
    <row r="3287" spans="10:12" x14ac:dyDescent="0.25">
      <c r="J3287" t="s">
        <v>8219</v>
      </c>
      <c r="K3287" s="7">
        <v>4999</v>
      </c>
      <c r="L3287" s="7">
        <v>5604</v>
      </c>
    </row>
    <row r="3288" spans="10:12" x14ac:dyDescent="0.25">
      <c r="J3288" t="s">
        <v>8219</v>
      </c>
      <c r="K3288" s="7">
        <v>15000</v>
      </c>
      <c r="L3288" s="7">
        <v>15265</v>
      </c>
    </row>
    <row r="3289" spans="10:12" x14ac:dyDescent="0.25">
      <c r="J3289" t="s">
        <v>8219</v>
      </c>
      <c r="K3289" s="7">
        <v>2500</v>
      </c>
      <c r="L3289" s="7">
        <v>2500</v>
      </c>
    </row>
    <row r="3290" spans="10:12" x14ac:dyDescent="0.25">
      <c r="J3290" t="s">
        <v>8219</v>
      </c>
      <c r="K3290" s="7">
        <v>10000</v>
      </c>
      <c r="L3290" s="7">
        <v>10026.49</v>
      </c>
    </row>
    <row r="3291" spans="10:12" x14ac:dyDescent="0.25">
      <c r="J3291" t="s">
        <v>8219</v>
      </c>
      <c r="K3291" s="7">
        <v>500</v>
      </c>
      <c r="L3291" s="7">
        <v>665.21</v>
      </c>
    </row>
    <row r="3292" spans="10:12" x14ac:dyDescent="0.25">
      <c r="J3292" t="s">
        <v>8219</v>
      </c>
      <c r="K3292" s="7">
        <v>2000</v>
      </c>
      <c r="L3292" s="7">
        <v>2424</v>
      </c>
    </row>
    <row r="3293" spans="10:12" x14ac:dyDescent="0.25">
      <c r="J3293" t="s">
        <v>8219</v>
      </c>
      <c r="K3293" s="7">
        <v>500</v>
      </c>
      <c r="L3293" s="7">
        <v>570</v>
      </c>
    </row>
    <row r="3294" spans="10:12" x14ac:dyDescent="0.25">
      <c r="J3294" t="s">
        <v>8219</v>
      </c>
      <c r="K3294" s="7">
        <v>101</v>
      </c>
      <c r="L3294" s="7">
        <v>289</v>
      </c>
    </row>
    <row r="3295" spans="10:12" x14ac:dyDescent="0.25">
      <c r="J3295" t="s">
        <v>8219</v>
      </c>
      <c r="K3295" s="7">
        <v>4500</v>
      </c>
      <c r="L3295" s="7">
        <v>7670</v>
      </c>
    </row>
    <row r="3296" spans="10:12" x14ac:dyDescent="0.25">
      <c r="J3296" t="s">
        <v>8219</v>
      </c>
      <c r="K3296" s="7">
        <v>600</v>
      </c>
      <c r="L3296" s="7">
        <v>710</v>
      </c>
    </row>
    <row r="3297" spans="10:12" x14ac:dyDescent="0.25">
      <c r="J3297" t="s">
        <v>8219</v>
      </c>
      <c r="K3297" s="7">
        <v>700</v>
      </c>
      <c r="L3297" s="7">
        <v>720.01</v>
      </c>
    </row>
    <row r="3298" spans="10:12" x14ac:dyDescent="0.25">
      <c r="J3298" t="s">
        <v>8219</v>
      </c>
      <c r="K3298" s="7">
        <v>1500</v>
      </c>
      <c r="L3298" s="7">
        <v>2161</v>
      </c>
    </row>
    <row r="3299" spans="10:12" x14ac:dyDescent="0.25">
      <c r="J3299" t="s">
        <v>8219</v>
      </c>
      <c r="K3299" s="7">
        <v>5500</v>
      </c>
      <c r="L3299" s="7">
        <v>5504</v>
      </c>
    </row>
    <row r="3300" spans="10:12" x14ac:dyDescent="0.25">
      <c r="J3300" t="s">
        <v>8219</v>
      </c>
      <c r="K3300" s="7">
        <v>10000</v>
      </c>
      <c r="L3300" s="7">
        <v>10173</v>
      </c>
    </row>
    <row r="3301" spans="10:12" x14ac:dyDescent="0.25">
      <c r="J3301" t="s">
        <v>8219</v>
      </c>
      <c r="K3301" s="7">
        <v>3000</v>
      </c>
      <c r="L3301" s="7">
        <v>3486</v>
      </c>
    </row>
    <row r="3302" spans="10:12" x14ac:dyDescent="0.25">
      <c r="J3302" t="s">
        <v>8219</v>
      </c>
      <c r="K3302" s="7">
        <v>3000</v>
      </c>
      <c r="L3302" s="7">
        <v>4085</v>
      </c>
    </row>
    <row r="3303" spans="10:12" x14ac:dyDescent="0.25">
      <c r="J3303" t="s">
        <v>8219</v>
      </c>
      <c r="K3303" s="7">
        <v>3000</v>
      </c>
      <c r="L3303" s="7">
        <v>4004</v>
      </c>
    </row>
    <row r="3304" spans="10:12" x14ac:dyDescent="0.25">
      <c r="J3304" t="s">
        <v>8219</v>
      </c>
      <c r="K3304" s="7">
        <v>8400</v>
      </c>
      <c r="L3304" s="7">
        <v>8685</v>
      </c>
    </row>
    <row r="3305" spans="10:12" x14ac:dyDescent="0.25">
      <c r="J3305" t="s">
        <v>8219</v>
      </c>
      <c r="K3305" s="7">
        <v>1800</v>
      </c>
      <c r="L3305" s="7">
        <v>2086</v>
      </c>
    </row>
    <row r="3306" spans="10:12" x14ac:dyDescent="0.25">
      <c r="J3306" t="s">
        <v>8219</v>
      </c>
      <c r="K3306" s="7">
        <v>15000</v>
      </c>
      <c r="L3306" s="7">
        <v>15677.5</v>
      </c>
    </row>
    <row r="3307" spans="10:12" x14ac:dyDescent="0.25">
      <c r="J3307" t="s">
        <v>8219</v>
      </c>
      <c r="K3307" s="7">
        <v>4000</v>
      </c>
      <c r="L3307" s="7">
        <v>4081</v>
      </c>
    </row>
    <row r="3308" spans="10:12" x14ac:dyDescent="0.25">
      <c r="J3308" t="s">
        <v>8219</v>
      </c>
      <c r="K3308" s="7">
        <v>1500</v>
      </c>
      <c r="L3308" s="7">
        <v>2630</v>
      </c>
    </row>
    <row r="3309" spans="10:12" x14ac:dyDescent="0.25">
      <c r="J3309" t="s">
        <v>8219</v>
      </c>
      <c r="K3309" s="7">
        <v>1000</v>
      </c>
      <c r="L3309" s="7">
        <v>1066.8</v>
      </c>
    </row>
    <row r="3310" spans="10:12" x14ac:dyDescent="0.25">
      <c r="J3310" t="s">
        <v>8219</v>
      </c>
      <c r="K3310" s="7">
        <v>3500</v>
      </c>
      <c r="L3310" s="7">
        <v>4280</v>
      </c>
    </row>
    <row r="3311" spans="10:12" x14ac:dyDescent="0.25">
      <c r="J3311" t="s">
        <v>8219</v>
      </c>
      <c r="K3311" s="7">
        <v>350</v>
      </c>
      <c r="L3311" s="7">
        <v>558</v>
      </c>
    </row>
    <row r="3312" spans="10:12" x14ac:dyDescent="0.25">
      <c r="J3312" t="s">
        <v>8219</v>
      </c>
      <c r="K3312" s="7">
        <v>6500</v>
      </c>
      <c r="L3312" s="7">
        <v>6505</v>
      </c>
    </row>
    <row r="3313" spans="10:12" x14ac:dyDescent="0.25">
      <c r="J3313" t="s">
        <v>8219</v>
      </c>
      <c r="K3313" s="7">
        <v>2500</v>
      </c>
      <c r="L3313" s="7">
        <v>2746</v>
      </c>
    </row>
    <row r="3314" spans="10:12" x14ac:dyDescent="0.25">
      <c r="J3314" t="s">
        <v>8219</v>
      </c>
      <c r="K3314" s="7">
        <v>2500</v>
      </c>
      <c r="L3314" s="7">
        <v>2501</v>
      </c>
    </row>
    <row r="3315" spans="10:12" x14ac:dyDescent="0.25">
      <c r="J3315" t="s">
        <v>8219</v>
      </c>
      <c r="K3315" s="7">
        <v>2000</v>
      </c>
      <c r="L3315" s="7">
        <v>2321</v>
      </c>
    </row>
    <row r="3316" spans="10:12" x14ac:dyDescent="0.25">
      <c r="J3316" t="s">
        <v>8219</v>
      </c>
      <c r="K3316" s="7">
        <v>800</v>
      </c>
      <c r="L3316" s="7">
        <v>1686</v>
      </c>
    </row>
    <row r="3317" spans="10:12" x14ac:dyDescent="0.25">
      <c r="J3317" t="s">
        <v>8219</v>
      </c>
      <c r="K3317" s="7">
        <v>4000</v>
      </c>
      <c r="L3317" s="7">
        <v>4400</v>
      </c>
    </row>
    <row r="3318" spans="10:12" x14ac:dyDescent="0.25">
      <c r="J3318" t="s">
        <v>8219</v>
      </c>
      <c r="K3318" s="7">
        <v>11737</v>
      </c>
      <c r="L3318" s="7">
        <v>11747.18</v>
      </c>
    </row>
    <row r="3319" spans="10:12" x14ac:dyDescent="0.25">
      <c r="J3319" t="s">
        <v>8219</v>
      </c>
      <c r="K3319" s="7">
        <v>1050</v>
      </c>
      <c r="L3319" s="7">
        <v>1115</v>
      </c>
    </row>
    <row r="3320" spans="10:12" x14ac:dyDescent="0.25">
      <c r="J3320" t="s">
        <v>8219</v>
      </c>
      <c r="K3320" s="7">
        <v>2000</v>
      </c>
      <c r="L3320" s="7">
        <v>2512</v>
      </c>
    </row>
    <row r="3321" spans="10:12" x14ac:dyDescent="0.25">
      <c r="J3321" t="s">
        <v>8219</v>
      </c>
      <c r="K3321" s="7">
        <v>500</v>
      </c>
      <c r="L3321" s="7">
        <v>540</v>
      </c>
    </row>
    <row r="3322" spans="10:12" x14ac:dyDescent="0.25">
      <c r="J3322" t="s">
        <v>8219</v>
      </c>
      <c r="K3322" s="7">
        <v>2500</v>
      </c>
      <c r="L3322" s="7">
        <v>2525</v>
      </c>
    </row>
    <row r="3323" spans="10:12" x14ac:dyDescent="0.25">
      <c r="J3323" t="s">
        <v>8219</v>
      </c>
      <c r="K3323" s="7">
        <v>500</v>
      </c>
      <c r="L3323" s="7">
        <v>537</v>
      </c>
    </row>
    <row r="3324" spans="10:12" x14ac:dyDescent="0.25">
      <c r="J3324" t="s">
        <v>8219</v>
      </c>
      <c r="K3324" s="7">
        <v>3300</v>
      </c>
      <c r="L3324" s="7">
        <v>3350</v>
      </c>
    </row>
    <row r="3325" spans="10:12" x14ac:dyDescent="0.25">
      <c r="J3325" t="s">
        <v>8219</v>
      </c>
      <c r="K3325" s="7">
        <v>1000</v>
      </c>
      <c r="L3325" s="7">
        <v>1259</v>
      </c>
    </row>
    <row r="3326" spans="10:12" x14ac:dyDescent="0.25">
      <c r="J3326" t="s">
        <v>8219</v>
      </c>
      <c r="K3326" s="7">
        <v>1500</v>
      </c>
      <c r="L3326" s="7">
        <v>1525</v>
      </c>
    </row>
    <row r="3327" spans="10:12" x14ac:dyDescent="0.25">
      <c r="J3327" t="s">
        <v>8219</v>
      </c>
      <c r="K3327" s="7">
        <v>400</v>
      </c>
      <c r="L3327" s="7">
        <v>450</v>
      </c>
    </row>
    <row r="3328" spans="10:12" x14ac:dyDescent="0.25">
      <c r="J3328" t="s">
        <v>8219</v>
      </c>
      <c r="K3328" s="7">
        <v>8000</v>
      </c>
      <c r="L3328" s="7">
        <v>8110</v>
      </c>
    </row>
    <row r="3329" spans="10:12" x14ac:dyDescent="0.25">
      <c r="J3329" t="s">
        <v>8219</v>
      </c>
      <c r="K3329" s="7">
        <v>800</v>
      </c>
      <c r="L3329" s="7">
        <v>810</v>
      </c>
    </row>
    <row r="3330" spans="10:12" x14ac:dyDescent="0.25">
      <c r="J3330" t="s">
        <v>8219</v>
      </c>
      <c r="K3330" s="7">
        <v>1800</v>
      </c>
      <c r="L3330" s="7">
        <v>2635</v>
      </c>
    </row>
    <row r="3331" spans="10:12" x14ac:dyDescent="0.25">
      <c r="J3331" t="s">
        <v>8219</v>
      </c>
      <c r="K3331" s="7">
        <v>1000</v>
      </c>
      <c r="L3331" s="7">
        <v>1168</v>
      </c>
    </row>
    <row r="3332" spans="10:12" x14ac:dyDescent="0.25">
      <c r="J3332" t="s">
        <v>8219</v>
      </c>
      <c r="K3332" s="7">
        <v>1500</v>
      </c>
      <c r="L3332" s="7">
        <v>1594</v>
      </c>
    </row>
    <row r="3333" spans="10:12" x14ac:dyDescent="0.25">
      <c r="J3333" t="s">
        <v>8219</v>
      </c>
      <c r="K3333" s="7">
        <v>5000</v>
      </c>
      <c r="L3333" s="7">
        <v>5226</v>
      </c>
    </row>
    <row r="3334" spans="10:12" x14ac:dyDescent="0.25">
      <c r="J3334" t="s">
        <v>8219</v>
      </c>
      <c r="K3334" s="7">
        <v>6000</v>
      </c>
      <c r="L3334" s="7">
        <v>6000</v>
      </c>
    </row>
    <row r="3335" spans="10:12" x14ac:dyDescent="0.25">
      <c r="J3335" t="s">
        <v>8219</v>
      </c>
      <c r="K3335" s="7">
        <v>3500</v>
      </c>
      <c r="L3335" s="7">
        <v>3660</v>
      </c>
    </row>
    <row r="3336" spans="10:12" x14ac:dyDescent="0.25">
      <c r="J3336" t="s">
        <v>8219</v>
      </c>
      <c r="K3336" s="7">
        <v>3871</v>
      </c>
      <c r="L3336" s="7">
        <v>5366</v>
      </c>
    </row>
    <row r="3337" spans="10:12" x14ac:dyDescent="0.25">
      <c r="J3337" t="s">
        <v>8219</v>
      </c>
      <c r="K3337" s="7">
        <v>5000</v>
      </c>
      <c r="L3337" s="7">
        <v>5016</v>
      </c>
    </row>
    <row r="3338" spans="10:12" x14ac:dyDescent="0.25">
      <c r="J3338" t="s">
        <v>8219</v>
      </c>
      <c r="K3338" s="7">
        <v>250</v>
      </c>
      <c r="L3338" s="7">
        <v>250</v>
      </c>
    </row>
    <row r="3339" spans="10:12" x14ac:dyDescent="0.25">
      <c r="J3339" t="s">
        <v>8219</v>
      </c>
      <c r="K3339" s="7">
        <v>2500</v>
      </c>
      <c r="L3339" s="7">
        <v>2755</v>
      </c>
    </row>
    <row r="3340" spans="10:12" x14ac:dyDescent="0.25">
      <c r="J3340" t="s">
        <v>8219</v>
      </c>
      <c r="K3340" s="7">
        <v>15000</v>
      </c>
      <c r="L3340" s="7">
        <v>15327</v>
      </c>
    </row>
    <row r="3341" spans="10:12" x14ac:dyDescent="0.25">
      <c r="J3341" t="s">
        <v>8219</v>
      </c>
      <c r="K3341" s="7">
        <v>8000</v>
      </c>
      <c r="L3341" s="7">
        <v>8348</v>
      </c>
    </row>
    <row r="3342" spans="10:12" x14ac:dyDescent="0.25">
      <c r="J3342" t="s">
        <v>8219</v>
      </c>
      <c r="K3342" s="7">
        <v>3000</v>
      </c>
      <c r="L3342" s="7">
        <v>4145</v>
      </c>
    </row>
    <row r="3343" spans="10:12" x14ac:dyDescent="0.25">
      <c r="J3343" t="s">
        <v>8219</v>
      </c>
      <c r="K3343" s="7">
        <v>3350</v>
      </c>
      <c r="L3343" s="7">
        <v>3350</v>
      </c>
    </row>
    <row r="3344" spans="10:12" x14ac:dyDescent="0.25">
      <c r="J3344" t="s">
        <v>8219</v>
      </c>
      <c r="K3344" s="7">
        <v>6000</v>
      </c>
      <c r="L3344" s="7">
        <v>6100</v>
      </c>
    </row>
    <row r="3345" spans="10:12" x14ac:dyDescent="0.25">
      <c r="J3345" t="s">
        <v>8219</v>
      </c>
      <c r="K3345" s="7">
        <v>700</v>
      </c>
      <c r="L3345" s="7">
        <v>1200</v>
      </c>
    </row>
    <row r="3346" spans="10:12" x14ac:dyDescent="0.25">
      <c r="J3346" t="s">
        <v>8219</v>
      </c>
      <c r="K3346" s="7">
        <v>4500</v>
      </c>
      <c r="L3346" s="7">
        <v>4565</v>
      </c>
    </row>
    <row r="3347" spans="10:12" x14ac:dyDescent="0.25">
      <c r="J3347" t="s">
        <v>8219</v>
      </c>
      <c r="K3347" s="7">
        <v>500</v>
      </c>
      <c r="L3347" s="7">
        <v>650</v>
      </c>
    </row>
    <row r="3348" spans="10:12" x14ac:dyDescent="0.25">
      <c r="J3348" t="s">
        <v>8219</v>
      </c>
      <c r="K3348" s="7">
        <v>1500</v>
      </c>
      <c r="L3348" s="7">
        <v>1650</v>
      </c>
    </row>
    <row r="3349" spans="10:12" x14ac:dyDescent="0.25">
      <c r="J3349" t="s">
        <v>8219</v>
      </c>
      <c r="K3349" s="7">
        <v>2000</v>
      </c>
      <c r="L3349" s="7">
        <v>2389</v>
      </c>
    </row>
    <row r="3350" spans="10:12" x14ac:dyDescent="0.25">
      <c r="J3350" t="s">
        <v>8219</v>
      </c>
      <c r="K3350" s="7">
        <v>5500</v>
      </c>
      <c r="L3350" s="7">
        <v>5516</v>
      </c>
    </row>
    <row r="3351" spans="10:12" x14ac:dyDescent="0.25">
      <c r="J3351" t="s">
        <v>8219</v>
      </c>
      <c r="K3351" s="7">
        <v>1000</v>
      </c>
      <c r="L3351" s="7">
        <v>1534</v>
      </c>
    </row>
    <row r="3352" spans="10:12" x14ac:dyDescent="0.25">
      <c r="J3352" t="s">
        <v>8219</v>
      </c>
      <c r="K3352" s="7">
        <v>3500</v>
      </c>
      <c r="L3352" s="7">
        <v>3655</v>
      </c>
    </row>
    <row r="3353" spans="10:12" x14ac:dyDescent="0.25">
      <c r="J3353" t="s">
        <v>8219</v>
      </c>
      <c r="K3353" s="7">
        <v>5000</v>
      </c>
      <c r="L3353" s="7">
        <v>5055</v>
      </c>
    </row>
    <row r="3354" spans="10:12" x14ac:dyDescent="0.25">
      <c r="J3354" t="s">
        <v>8219</v>
      </c>
      <c r="K3354" s="7">
        <v>5000</v>
      </c>
      <c r="L3354" s="7">
        <v>5376</v>
      </c>
    </row>
    <row r="3355" spans="10:12" x14ac:dyDescent="0.25">
      <c r="J3355" t="s">
        <v>8219</v>
      </c>
      <c r="K3355" s="7">
        <v>500</v>
      </c>
      <c r="L3355" s="7">
        <v>1575</v>
      </c>
    </row>
    <row r="3356" spans="10:12" x14ac:dyDescent="0.25">
      <c r="J3356" t="s">
        <v>8219</v>
      </c>
      <c r="K3356" s="7">
        <v>3000</v>
      </c>
      <c r="L3356" s="7">
        <v>3058</v>
      </c>
    </row>
    <row r="3357" spans="10:12" x14ac:dyDescent="0.25">
      <c r="J3357" t="s">
        <v>8219</v>
      </c>
      <c r="K3357" s="7">
        <v>1750</v>
      </c>
      <c r="L3357" s="7">
        <v>2210</v>
      </c>
    </row>
    <row r="3358" spans="10:12" x14ac:dyDescent="0.25">
      <c r="J3358" t="s">
        <v>8219</v>
      </c>
      <c r="K3358" s="7">
        <v>1500</v>
      </c>
      <c r="L3358" s="7">
        <v>1521</v>
      </c>
    </row>
    <row r="3359" spans="10:12" x14ac:dyDescent="0.25">
      <c r="J3359" t="s">
        <v>8219</v>
      </c>
      <c r="K3359" s="7">
        <v>2000</v>
      </c>
      <c r="L3359" s="7">
        <v>2020</v>
      </c>
    </row>
    <row r="3360" spans="10:12" x14ac:dyDescent="0.25">
      <c r="J3360" t="s">
        <v>8219</v>
      </c>
      <c r="K3360" s="7">
        <v>10000</v>
      </c>
      <c r="L3360" s="7">
        <v>10299</v>
      </c>
    </row>
    <row r="3361" spans="10:12" x14ac:dyDescent="0.25">
      <c r="J3361" t="s">
        <v>8219</v>
      </c>
      <c r="K3361" s="7">
        <v>4000</v>
      </c>
      <c r="L3361" s="7">
        <v>4250</v>
      </c>
    </row>
    <row r="3362" spans="10:12" x14ac:dyDescent="0.25">
      <c r="J3362" t="s">
        <v>8219</v>
      </c>
      <c r="K3362" s="7">
        <v>9000</v>
      </c>
      <c r="L3362" s="7">
        <v>9124</v>
      </c>
    </row>
    <row r="3363" spans="10:12" x14ac:dyDescent="0.25">
      <c r="J3363" t="s">
        <v>8219</v>
      </c>
      <c r="K3363" s="7">
        <v>5000</v>
      </c>
      <c r="L3363" s="7">
        <v>5673</v>
      </c>
    </row>
    <row r="3364" spans="10:12" x14ac:dyDescent="0.25">
      <c r="J3364" t="s">
        <v>8219</v>
      </c>
      <c r="K3364" s="7">
        <v>500</v>
      </c>
      <c r="L3364" s="7">
        <v>1090</v>
      </c>
    </row>
    <row r="3365" spans="10:12" x14ac:dyDescent="0.25">
      <c r="J3365" t="s">
        <v>8219</v>
      </c>
      <c r="K3365" s="7">
        <v>7750</v>
      </c>
      <c r="L3365" s="7">
        <v>7860</v>
      </c>
    </row>
    <row r="3366" spans="10:12" x14ac:dyDescent="0.25">
      <c r="J3366" t="s">
        <v>8219</v>
      </c>
      <c r="K3366" s="7">
        <v>3000</v>
      </c>
      <c r="L3366" s="7">
        <v>3178</v>
      </c>
    </row>
    <row r="3367" spans="10:12" x14ac:dyDescent="0.25">
      <c r="J3367" t="s">
        <v>8219</v>
      </c>
      <c r="K3367" s="7">
        <v>2500</v>
      </c>
      <c r="L3367" s="7">
        <v>2600</v>
      </c>
    </row>
    <row r="3368" spans="10:12" x14ac:dyDescent="0.25">
      <c r="J3368" t="s">
        <v>8219</v>
      </c>
      <c r="K3368" s="7">
        <v>500</v>
      </c>
      <c r="L3368" s="7">
        <v>1105</v>
      </c>
    </row>
    <row r="3369" spans="10:12" x14ac:dyDescent="0.25">
      <c r="J3369" t="s">
        <v>8219</v>
      </c>
      <c r="K3369" s="7">
        <v>750</v>
      </c>
      <c r="L3369" s="7">
        <v>890</v>
      </c>
    </row>
    <row r="3370" spans="10:12" x14ac:dyDescent="0.25">
      <c r="J3370" t="s">
        <v>8219</v>
      </c>
      <c r="K3370" s="7">
        <v>1000</v>
      </c>
      <c r="L3370" s="7">
        <v>1046</v>
      </c>
    </row>
    <row r="3371" spans="10:12" x14ac:dyDescent="0.25">
      <c r="J3371" t="s">
        <v>8219</v>
      </c>
      <c r="K3371" s="7">
        <v>5000</v>
      </c>
      <c r="L3371" s="7">
        <v>5195</v>
      </c>
    </row>
    <row r="3372" spans="10:12" x14ac:dyDescent="0.25">
      <c r="J3372" t="s">
        <v>8219</v>
      </c>
      <c r="K3372" s="7">
        <v>1500</v>
      </c>
      <c r="L3372" s="7">
        <v>1766</v>
      </c>
    </row>
    <row r="3373" spans="10:12" x14ac:dyDescent="0.25">
      <c r="J3373" t="s">
        <v>8219</v>
      </c>
      <c r="K3373" s="7">
        <v>200</v>
      </c>
      <c r="L3373" s="7">
        <v>277</v>
      </c>
    </row>
    <row r="3374" spans="10:12" x14ac:dyDescent="0.25">
      <c r="J3374" t="s">
        <v>8219</v>
      </c>
      <c r="K3374" s="7">
        <v>1000</v>
      </c>
      <c r="L3374" s="7">
        <v>1035</v>
      </c>
    </row>
    <row r="3375" spans="10:12" x14ac:dyDescent="0.25">
      <c r="J3375" t="s">
        <v>8219</v>
      </c>
      <c r="K3375" s="7">
        <v>2000</v>
      </c>
      <c r="L3375" s="7">
        <v>2005</v>
      </c>
    </row>
    <row r="3376" spans="10:12" x14ac:dyDescent="0.25">
      <c r="J3376" t="s">
        <v>8219</v>
      </c>
      <c r="K3376" s="7">
        <v>3500</v>
      </c>
      <c r="L3376" s="7">
        <v>3730</v>
      </c>
    </row>
    <row r="3377" spans="10:12" x14ac:dyDescent="0.25">
      <c r="J3377" t="s">
        <v>8219</v>
      </c>
      <c r="K3377" s="7">
        <v>3000</v>
      </c>
      <c r="L3377" s="7">
        <v>3000</v>
      </c>
    </row>
    <row r="3378" spans="10:12" x14ac:dyDescent="0.25">
      <c r="J3378" t="s">
        <v>8219</v>
      </c>
      <c r="K3378" s="7">
        <v>8000</v>
      </c>
      <c r="L3378" s="7">
        <v>8001</v>
      </c>
    </row>
    <row r="3379" spans="10:12" x14ac:dyDescent="0.25">
      <c r="J3379" t="s">
        <v>8219</v>
      </c>
      <c r="K3379" s="7">
        <v>8000</v>
      </c>
      <c r="L3379" s="7">
        <v>8084</v>
      </c>
    </row>
    <row r="3380" spans="10:12" x14ac:dyDescent="0.25">
      <c r="J3380" t="s">
        <v>8219</v>
      </c>
      <c r="K3380" s="7">
        <v>550</v>
      </c>
      <c r="L3380" s="7">
        <v>592</v>
      </c>
    </row>
    <row r="3381" spans="10:12" x14ac:dyDescent="0.25">
      <c r="J3381" t="s">
        <v>8219</v>
      </c>
      <c r="K3381" s="7">
        <v>2000</v>
      </c>
      <c r="L3381" s="7">
        <v>2073</v>
      </c>
    </row>
    <row r="3382" spans="10:12" x14ac:dyDescent="0.25">
      <c r="J3382" t="s">
        <v>8219</v>
      </c>
      <c r="K3382" s="7">
        <v>3000</v>
      </c>
      <c r="L3382" s="7">
        <v>3133</v>
      </c>
    </row>
    <row r="3383" spans="10:12" x14ac:dyDescent="0.25">
      <c r="J3383" t="s">
        <v>8219</v>
      </c>
      <c r="K3383" s="7">
        <v>4000</v>
      </c>
      <c r="L3383" s="7">
        <v>4090</v>
      </c>
    </row>
    <row r="3384" spans="10:12" x14ac:dyDescent="0.25">
      <c r="J3384" t="s">
        <v>8219</v>
      </c>
      <c r="K3384" s="7">
        <v>3500</v>
      </c>
      <c r="L3384" s="7">
        <v>3526</v>
      </c>
    </row>
    <row r="3385" spans="10:12" x14ac:dyDescent="0.25">
      <c r="J3385" t="s">
        <v>8219</v>
      </c>
      <c r="K3385" s="7">
        <v>1750</v>
      </c>
      <c r="L3385" s="7">
        <v>1955</v>
      </c>
    </row>
    <row r="3386" spans="10:12" x14ac:dyDescent="0.25">
      <c r="J3386" t="s">
        <v>8219</v>
      </c>
      <c r="K3386" s="7">
        <v>6000</v>
      </c>
      <c r="L3386" s="7">
        <v>6000.66</v>
      </c>
    </row>
    <row r="3387" spans="10:12" x14ac:dyDescent="0.25">
      <c r="J3387" t="s">
        <v>8219</v>
      </c>
      <c r="K3387" s="7">
        <v>2000</v>
      </c>
      <c r="L3387" s="7">
        <v>2000</v>
      </c>
    </row>
    <row r="3388" spans="10:12" x14ac:dyDescent="0.25">
      <c r="J3388" t="s">
        <v>8219</v>
      </c>
      <c r="K3388" s="7">
        <v>2000</v>
      </c>
      <c r="L3388" s="7">
        <v>2100</v>
      </c>
    </row>
    <row r="3389" spans="10:12" x14ac:dyDescent="0.25">
      <c r="J3389" t="s">
        <v>8219</v>
      </c>
      <c r="K3389" s="7">
        <v>3000</v>
      </c>
      <c r="L3389" s="7">
        <v>3506</v>
      </c>
    </row>
    <row r="3390" spans="10:12" x14ac:dyDescent="0.25">
      <c r="J3390" t="s">
        <v>8219</v>
      </c>
      <c r="K3390" s="7">
        <v>1500</v>
      </c>
      <c r="L3390" s="7">
        <v>1557</v>
      </c>
    </row>
    <row r="3391" spans="10:12" x14ac:dyDescent="0.25">
      <c r="J3391" t="s">
        <v>8219</v>
      </c>
      <c r="K3391" s="7">
        <v>10000</v>
      </c>
      <c r="L3391" s="7">
        <v>11450</v>
      </c>
    </row>
    <row r="3392" spans="10:12" x14ac:dyDescent="0.25">
      <c r="J3392" t="s">
        <v>8219</v>
      </c>
      <c r="K3392" s="7">
        <v>1500</v>
      </c>
      <c r="L3392" s="7">
        <v>1536</v>
      </c>
    </row>
    <row r="3393" spans="10:12" x14ac:dyDescent="0.25">
      <c r="J3393" t="s">
        <v>8219</v>
      </c>
      <c r="K3393" s="7">
        <v>500</v>
      </c>
      <c r="L3393" s="7">
        <v>1115</v>
      </c>
    </row>
    <row r="3394" spans="10:12" x14ac:dyDescent="0.25">
      <c r="J3394" t="s">
        <v>8219</v>
      </c>
      <c r="K3394" s="7">
        <v>500</v>
      </c>
      <c r="L3394" s="7">
        <v>500</v>
      </c>
    </row>
    <row r="3395" spans="10:12" x14ac:dyDescent="0.25">
      <c r="J3395" t="s">
        <v>8219</v>
      </c>
      <c r="K3395" s="7">
        <v>1500</v>
      </c>
      <c r="L3395" s="7">
        <v>1587</v>
      </c>
    </row>
    <row r="3396" spans="10:12" x14ac:dyDescent="0.25">
      <c r="J3396" t="s">
        <v>8219</v>
      </c>
      <c r="K3396" s="7">
        <v>550</v>
      </c>
      <c r="L3396" s="7">
        <v>783</v>
      </c>
    </row>
    <row r="3397" spans="10:12" x14ac:dyDescent="0.25">
      <c r="J3397" t="s">
        <v>8219</v>
      </c>
      <c r="K3397" s="7">
        <v>500</v>
      </c>
      <c r="L3397" s="7">
        <v>920</v>
      </c>
    </row>
    <row r="3398" spans="10:12" x14ac:dyDescent="0.25">
      <c r="J3398" t="s">
        <v>8219</v>
      </c>
      <c r="K3398" s="7">
        <v>1500</v>
      </c>
      <c r="L3398" s="7">
        <v>1565</v>
      </c>
    </row>
    <row r="3399" spans="10:12" x14ac:dyDescent="0.25">
      <c r="J3399" t="s">
        <v>8219</v>
      </c>
      <c r="K3399" s="7">
        <v>250</v>
      </c>
      <c r="L3399" s="7">
        <v>280</v>
      </c>
    </row>
    <row r="3400" spans="10:12" x14ac:dyDescent="0.25">
      <c r="J3400" t="s">
        <v>8219</v>
      </c>
      <c r="K3400" s="7">
        <v>4000</v>
      </c>
      <c r="L3400" s="7">
        <v>4443</v>
      </c>
    </row>
    <row r="3401" spans="10:12" x14ac:dyDescent="0.25">
      <c r="J3401" t="s">
        <v>8219</v>
      </c>
      <c r="K3401" s="7">
        <v>1200</v>
      </c>
      <c r="L3401" s="7">
        <v>1245</v>
      </c>
    </row>
    <row r="3402" spans="10:12" x14ac:dyDescent="0.25">
      <c r="J3402" t="s">
        <v>8219</v>
      </c>
      <c r="K3402" s="7">
        <v>10000</v>
      </c>
      <c r="L3402" s="7">
        <v>10041</v>
      </c>
    </row>
    <row r="3403" spans="10:12" x14ac:dyDescent="0.25">
      <c r="J3403" t="s">
        <v>8219</v>
      </c>
      <c r="K3403" s="7">
        <v>2900</v>
      </c>
      <c r="L3403" s="7">
        <v>2954</v>
      </c>
    </row>
    <row r="3404" spans="10:12" x14ac:dyDescent="0.25">
      <c r="J3404" t="s">
        <v>8219</v>
      </c>
      <c r="K3404" s="7">
        <v>15000</v>
      </c>
      <c r="L3404" s="7">
        <v>16465</v>
      </c>
    </row>
    <row r="3405" spans="10:12" x14ac:dyDescent="0.25">
      <c r="J3405" t="s">
        <v>8219</v>
      </c>
      <c r="K3405" s="7">
        <v>2000</v>
      </c>
      <c r="L3405" s="7">
        <v>2000</v>
      </c>
    </row>
    <row r="3406" spans="10:12" x14ac:dyDescent="0.25">
      <c r="J3406" t="s">
        <v>8219</v>
      </c>
      <c r="K3406" s="7">
        <v>500</v>
      </c>
      <c r="L3406" s="7">
        <v>610</v>
      </c>
    </row>
    <row r="3407" spans="10:12" x14ac:dyDescent="0.25">
      <c r="J3407" t="s">
        <v>8219</v>
      </c>
      <c r="K3407" s="7">
        <v>350</v>
      </c>
      <c r="L3407" s="7">
        <v>481.5</v>
      </c>
    </row>
    <row r="3408" spans="10:12" x14ac:dyDescent="0.25">
      <c r="J3408" t="s">
        <v>8219</v>
      </c>
      <c r="K3408" s="7">
        <v>10000</v>
      </c>
      <c r="L3408" s="7">
        <v>10031</v>
      </c>
    </row>
    <row r="3409" spans="10:12" x14ac:dyDescent="0.25">
      <c r="J3409" t="s">
        <v>8219</v>
      </c>
      <c r="K3409" s="7">
        <v>2000</v>
      </c>
      <c r="L3409" s="7">
        <v>2142</v>
      </c>
    </row>
    <row r="3410" spans="10:12" x14ac:dyDescent="0.25">
      <c r="J3410" t="s">
        <v>8219</v>
      </c>
      <c r="K3410" s="7">
        <v>500</v>
      </c>
      <c r="L3410" s="7">
        <v>1055</v>
      </c>
    </row>
    <row r="3411" spans="10:12" x14ac:dyDescent="0.25">
      <c r="J3411" t="s">
        <v>8219</v>
      </c>
      <c r="K3411" s="7">
        <v>500</v>
      </c>
      <c r="L3411" s="7">
        <v>618</v>
      </c>
    </row>
    <row r="3412" spans="10:12" x14ac:dyDescent="0.25">
      <c r="J3412" t="s">
        <v>8219</v>
      </c>
      <c r="K3412" s="7">
        <v>3000</v>
      </c>
      <c r="L3412" s="7">
        <v>3255</v>
      </c>
    </row>
    <row r="3413" spans="10:12" x14ac:dyDescent="0.25">
      <c r="J3413" t="s">
        <v>8219</v>
      </c>
      <c r="K3413" s="7">
        <v>15000</v>
      </c>
      <c r="L3413" s="7">
        <v>15535</v>
      </c>
    </row>
    <row r="3414" spans="10:12" x14ac:dyDescent="0.25">
      <c r="J3414" t="s">
        <v>8219</v>
      </c>
      <c r="K3414" s="7">
        <v>3000</v>
      </c>
      <c r="L3414" s="7">
        <v>3000</v>
      </c>
    </row>
    <row r="3415" spans="10:12" x14ac:dyDescent="0.25">
      <c r="J3415" t="s">
        <v>8219</v>
      </c>
      <c r="K3415" s="7">
        <v>500</v>
      </c>
      <c r="L3415" s="7">
        <v>650</v>
      </c>
    </row>
    <row r="3416" spans="10:12" x14ac:dyDescent="0.25">
      <c r="J3416" t="s">
        <v>8219</v>
      </c>
      <c r="K3416" s="7">
        <v>3000</v>
      </c>
      <c r="L3416" s="7">
        <v>3105</v>
      </c>
    </row>
    <row r="3417" spans="10:12" x14ac:dyDescent="0.25">
      <c r="J3417" t="s">
        <v>8219</v>
      </c>
      <c r="K3417" s="7">
        <v>200</v>
      </c>
      <c r="L3417" s="7">
        <v>200</v>
      </c>
    </row>
    <row r="3418" spans="10:12" x14ac:dyDescent="0.25">
      <c r="J3418" t="s">
        <v>8219</v>
      </c>
      <c r="K3418" s="7">
        <v>4000</v>
      </c>
      <c r="L3418" s="7">
        <v>4784</v>
      </c>
    </row>
    <row r="3419" spans="10:12" x14ac:dyDescent="0.25">
      <c r="J3419" t="s">
        <v>8219</v>
      </c>
      <c r="K3419" s="7">
        <v>1700</v>
      </c>
      <c r="L3419" s="7">
        <v>1700.01</v>
      </c>
    </row>
    <row r="3420" spans="10:12" x14ac:dyDescent="0.25">
      <c r="J3420" t="s">
        <v>8219</v>
      </c>
      <c r="K3420" s="7">
        <v>4000</v>
      </c>
      <c r="L3420" s="7">
        <v>4035</v>
      </c>
    </row>
    <row r="3421" spans="10:12" x14ac:dyDescent="0.25">
      <c r="J3421" t="s">
        <v>8219</v>
      </c>
      <c r="K3421" s="7">
        <v>2750</v>
      </c>
      <c r="L3421" s="7">
        <v>2930</v>
      </c>
    </row>
    <row r="3422" spans="10:12" x14ac:dyDescent="0.25">
      <c r="J3422" t="s">
        <v>8219</v>
      </c>
      <c r="K3422" s="7">
        <v>700</v>
      </c>
      <c r="L3422" s="7">
        <v>966</v>
      </c>
    </row>
    <row r="3423" spans="10:12" x14ac:dyDescent="0.25">
      <c r="J3423" t="s">
        <v>8219</v>
      </c>
      <c r="K3423" s="7">
        <v>10000</v>
      </c>
      <c r="L3423" s="7">
        <v>10115</v>
      </c>
    </row>
    <row r="3424" spans="10:12" x14ac:dyDescent="0.25">
      <c r="J3424" t="s">
        <v>8219</v>
      </c>
      <c r="K3424" s="7">
        <v>3000</v>
      </c>
      <c r="L3424" s="7">
        <v>3273</v>
      </c>
    </row>
    <row r="3425" spans="10:12" x14ac:dyDescent="0.25">
      <c r="J3425" t="s">
        <v>8219</v>
      </c>
      <c r="K3425" s="7">
        <v>250</v>
      </c>
      <c r="L3425" s="7">
        <v>350</v>
      </c>
    </row>
    <row r="3426" spans="10:12" x14ac:dyDescent="0.25">
      <c r="J3426" t="s">
        <v>8219</v>
      </c>
      <c r="K3426" s="7">
        <v>6000</v>
      </c>
      <c r="L3426" s="7">
        <v>6215</v>
      </c>
    </row>
    <row r="3427" spans="10:12" x14ac:dyDescent="0.25">
      <c r="J3427" t="s">
        <v>8219</v>
      </c>
      <c r="K3427" s="7">
        <v>30000</v>
      </c>
      <c r="L3427" s="7">
        <v>30891.1</v>
      </c>
    </row>
    <row r="3428" spans="10:12" x14ac:dyDescent="0.25">
      <c r="J3428" t="s">
        <v>8219</v>
      </c>
      <c r="K3428" s="7">
        <v>3750</v>
      </c>
      <c r="L3428" s="7">
        <v>4055</v>
      </c>
    </row>
    <row r="3429" spans="10:12" x14ac:dyDescent="0.25">
      <c r="J3429" t="s">
        <v>8219</v>
      </c>
      <c r="K3429" s="7">
        <v>1500</v>
      </c>
      <c r="L3429" s="7">
        <v>1500</v>
      </c>
    </row>
    <row r="3430" spans="10:12" x14ac:dyDescent="0.25">
      <c r="J3430" t="s">
        <v>8219</v>
      </c>
      <c r="K3430" s="7">
        <v>2000</v>
      </c>
      <c r="L3430" s="7">
        <v>2055</v>
      </c>
    </row>
    <row r="3431" spans="10:12" x14ac:dyDescent="0.25">
      <c r="J3431" t="s">
        <v>8219</v>
      </c>
      <c r="K3431" s="7">
        <v>150</v>
      </c>
      <c r="L3431" s="7">
        <v>195</v>
      </c>
    </row>
    <row r="3432" spans="10:12" x14ac:dyDescent="0.25">
      <c r="J3432" t="s">
        <v>8219</v>
      </c>
      <c r="K3432" s="7">
        <v>2000</v>
      </c>
      <c r="L3432" s="7">
        <v>2170.9899999999998</v>
      </c>
    </row>
    <row r="3433" spans="10:12" x14ac:dyDescent="0.25">
      <c r="J3433" t="s">
        <v>8219</v>
      </c>
      <c r="K3433" s="7">
        <v>2000</v>
      </c>
      <c r="L3433" s="7">
        <v>2000</v>
      </c>
    </row>
    <row r="3434" spans="10:12" x14ac:dyDescent="0.25">
      <c r="J3434" t="s">
        <v>8219</v>
      </c>
      <c r="K3434" s="7">
        <v>2000</v>
      </c>
      <c r="L3434" s="7">
        <v>2193</v>
      </c>
    </row>
    <row r="3435" spans="10:12" x14ac:dyDescent="0.25">
      <c r="J3435" t="s">
        <v>8219</v>
      </c>
      <c r="K3435" s="7">
        <v>9500</v>
      </c>
      <c r="L3435" s="7">
        <v>9525</v>
      </c>
    </row>
    <row r="3436" spans="10:12" x14ac:dyDescent="0.25">
      <c r="J3436" t="s">
        <v>8219</v>
      </c>
      <c r="K3436" s="7">
        <v>10000</v>
      </c>
      <c r="L3436" s="7">
        <v>10555</v>
      </c>
    </row>
    <row r="3437" spans="10:12" x14ac:dyDescent="0.25">
      <c r="J3437" t="s">
        <v>8219</v>
      </c>
      <c r="K3437" s="7">
        <v>1000</v>
      </c>
      <c r="L3437" s="7">
        <v>1120</v>
      </c>
    </row>
    <row r="3438" spans="10:12" x14ac:dyDescent="0.25">
      <c r="J3438" t="s">
        <v>8219</v>
      </c>
      <c r="K3438" s="7">
        <v>5000</v>
      </c>
      <c r="L3438" s="7">
        <v>5295</v>
      </c>
    </row>
    <row r="3439" spans="10:12" x14ac:dyDescent="0.25">
      <c r="J3439" t="s">
        <v>8219</v>
      </c>
      <c r="K3439" s="7">
        <v>3000</v>
      </c>
      <c r="L3439" s="7">
        <v>3030</v>
      </c>
    </row>
    <row r="3440" spans="10:12" x14ac:dyDescent="0.25">
      <c r="J3440" t="s">
        <v>8219</v>
      </c>
      <c r="K3440" s="7">
        <v>2500</v>
      </c>
      <c r="L3440" s="7">
        <v>2605</v>
      </c>
    </row>
    <row r="3441" spans="10:12" x14ac:dyDescent="0.25">
      <c r="J3441" t="s">
        <v>8219</v>
      </c>
      <c r="K3441" s="7">
        <v>1200</v>
      </c>
      <c r="L3441" s="7">
        <v>1616.14</v>
      </c>
    </row>
    <row r="3442" spans="10:12" x14ac:dyDescent="0.25">
      <c r="J3442" t="s">
        <v>8219</v>
      </c>
      <c r="K3442" s="7">
        <v>5000</v>
      </c>
      <c r="L3442" s="7">
        <v>5260.92</v>
      </c>
    </row>
    <row r="3443" spans="10:12" x14ac:dyDescent="0.25">
      <c r="J3443" t="s">
        <v>8219</v>
      </c>
      <c r="K3443" s="7">
        <v>2500</v>
      </c>
      <c r="L3443" s="7">
        <v>2565</v>
      </c>
    </row>
    <row r="3444" spans="10:12" x14ac:dyDescent="0.25">
      <c r="J3444" t="s">
        <v>8219</v>
      </c>
      <c r="K3444" s="7">
        <v>250</v>
      </c>
      <c r="L3444" s="7">
        <v>250</v>
      </c>
    </row>
    <row r="3445" spans="10:12" x14ac:dyDescent="0.25">
      <c r="J3445" t="s">
        <v>8219</v>
      </c>
      <c r="K3445" s="7">
        <v>1000</v>
      </c>
      <c r="L3445" s="7">
        <v>1855</v>
      </c>
    </row>
    <row r="3446" spans="10:12" x14ac:dyDescent="0.25">
      <c r="J3446" t="s">
        <v>8219</v>
      </c>
      <c r="K3446" s="7">
        <v>300</v>
      </c>
      <c r="L3446" s="7">
        <v>867</v>
      </c>
    </row>
    <row r="3447" spans="10:12" x14ac:dyDescent="0.25">
      <c r="J3447" t="s">
        <v>8219</v>
      </c>
      <c r="K3447" s="7">
        <v>2000</v>
      </c>
      <c r="L3447" s="7">
        <v>2000</v>
      </c>
    </row>
    <row r="3448" spans="10:12" x14ac:dyDescent="0.25">
      <c r="J3448" t="s">
        <v>8219</v>
      </c>
      <c r="K3448" s="7">
        <v>1000</v>
      </c>
      <c r="L3448" s="7">
        <v>1082</v>
      </c>
    </row>
    <row r="3449" spans="10:12" x14ac:dyDescent="0.25">
      <c r="J3449" t="s">
        <v>8219</v>
      </c>
      <c r="K3449" s="7">
        <v>1000</v>
      </c>
      <c r="L3449" s="7">
        <v>1078</v>
      </c>
    </row>
    <row r="3450" spans="10:12" x14ac:dyDescent="0.25">
      <c r="J3450" t="s">
        <v>8219</v>
      </c>
      <c r="K3450" s="7">
        <v>2100</v>
      </c>
      <c r="L3450" s="7">
        <v>2305</v>
      </c>
    </row>
    <row r="3451" spans="10:12" x14ac:dyDescent="0.25">
      <c r="J3451" t="s">
        <v>8219</v>
      </c>
      <c r="K3451" s="7">
        <v>800</v>
      </c>
      <c r="L3451" s="7">
        <v>1365</v>
      </c>
    </row>
    <row r="3452" spans="10:12" x14ac:dyDescent="0.25">
      <c r="J3452" t="s">
        <v>8219</v>
      </c>
      <c r="K3452" s="7">
        <v>500</v>
      </c>
      <c r="L3452" s="7">
        <v>760</v>
      </c>
    </row>
    <row r="3453" spans="10:12" x14ac:dyDescent="0.25">
      <c r="J3453" t="s">
        <v>8219</v>
      </c>
      <c r="K3453" s="7">
        <v>650</v>
      </c>
      <c r="L3453" s="7">
        <v>658</v>
      </c>
    </row>
    <row r="3454" spans="10:12" x14ac:dyDescent="0.25">
      <c r="J3454" t="s">
        <v>8219</v>
      </c>
      <c r="K3454" s="7">
        <v>1000</v>
      </c>
      <c r="L3454" s="7">
        <v>1532</v>
      </c>
    </row>
    <row r="3455" spans="10:12" x14ac:dyDescent="0.25">
      <c r="J3455" t="s">
        <v>8219</v>
      </c>
      <c r="K3455" s="7">
        <v>300</v>
      </c>
      <c r="L3455" s="7">
        <v>385</v>
      </c>
    </row>
    <row r="3456" spans="10:12" x14ac:dyDescent="0.25">
      <c r="J3456" t="s">
        <v>8219</v>
      </c>
      <c r="K3456" s="7">
        <v>700</v>
      </c>
      <c r="L3456" s="7">
        <v>705</v>
      </c>
    </row>
    <row r="3457" spans="10:12" x14ac:dyDescent="0.25">
      <c r="J3457" t="s">
        <v>8219</v>
      </c>
      <c r="K3457" s="7">
        <v>10000</v>
      </c>
      <c r="L3457" s="7">
        <v>10065</v>
      </c>
    </row>
    <row r="3458" spans="10:12" x14ac:dyDescent="0.25">
      <c r="J3458" t="s">
        <v>8219</v>
      </c>
      <c r="K3458" s="7">
        <v>3000</v>
      </c>
      <c r="L3458" s="7">
        <v>5739</v>
      </c>
    </row>
    <row r="3459" spans="10:12" x14ac:dyDescent="0.25">
      <c r="J3459" t="s">
        <v>8219</v>
      </c>
      <c r="K3459" s="7">
        <v>2000</v>
      </c>
      <c r="L3459" s="7">
        <v>2804</v>
      </c>
    </row>
    <row r="3460" spans="10:12" x14ac:dyDescent="0.25">
      <c r="J3460" t="s">
        <v>8219</v>
      </c>
      <c r="K3460" s="7">
        <v>978</v>
      </c>
      <c r="L3460" s="7">
        <v>1216</v>
      </c>
    </row>
    <row r="3461" spans="10:12" x14ac:dyDescent="0.25">
      <c r="J3461" t="s">
        <v>8219</v>
      </c>
      <c r="K3461" s="7">
        <v>500</v>
      </c>
      <c r="L3461" s="7">
        <v>631</v>
      </c>
    </row>
    <row r="3462" spans="10:12" x14ac:dyDescent="0.25">
      <c r="J3462" t="s">
        <v>8219</v>
      </c>
      <c r="K3462" s="7">
        <v>500</v>
      </c>
      <c r="L3462" s="7">
        <v>950</v>
      </c>
    </row>
    <row r="3463" spans="10:12" x14ac:dyDescent="0.25">
      <c r="J3463" t="s">
        <v>8219</v>
      </c>
      <c r="K3463" s="7">
        <v>500</v>
      </c>
      <c r="L3463" s="7">
        <v>695</v>
      </c>
    </row>
    <row r="3464" spans="10:12" x14ac:dyDescent="0.25">
      <c r="J3464" t="s">
        <v>8219</v>
      </c>
      <c r="K3464" s="7">
        <v>250</v>
      </c>
      <c r="L3464" s="7">
        <v>505</v>
      </c>
    </row>
    <row r="3465" spans="10:12" x14ac:dyDescent="0.25">
      <c r="J3465" t="s">
        <v>8219</v>
      </c>
      <c r="K3465" s="7">
        <v>10000</v>
      </c>
      <c r="L3465" s="7">
        <v>10338</v>
      </c>
    </row>
    <row r="3466" spans="10:12" x14ac:dyDescent="0.25">
      <c r="J3466" t="s">
        <v>8219</v>
      </c>
      <c r="K3466" s="7">
        <v>5000</v>
      </c>
      <c r="L3466" s="7">
        <v>5116.18</v>
      </c>
    </row>
    <row r="3467" spans="10:12" x14ac:dyDescent="0.25">
      <c r="J3467" t="s">
        <v>8219</v>
      </c>
      <c r="K3467" s="7">
        <v>2000</v>
      </c>
      <c r="L3467" s="7">
        <v>2060</v>
      </c>
    </row>
    <row r="3468" spans="10:12" x14ac:dyDescent="0.25">
      <c r="J3468" t="s">
        <v>8219</v>
      </c>
      <c r="K3468" s="7">
        <v>3500</v>
      </c>
      <c r="L3468" s="7">
        <v>4450</v>
      </c>
    </row>
    <row r="3469" spans="10:12" x14ac:dyDescent="0.25">
      <c r="J3469" t="s">
        <v>8219</v>
      </c>
      <c r="K3469" s="7">
        <v>3000</v>
      </c>
      <c r="L3469" s="7">
        <v>3030</v>
      </c>
    </row>
    <row r="3470" spans="10:12" x14ac:dyDescent="0.25">
      <c r="J3470" t="s">
        <v>8219</v>
      </c>
      <c r="K3470" s="7">
        <v>10000</v>
      </c>
      <c r="L3470" s="7">
        <v>12178</v>
      </c>
    </row>
    <row r="3471" spans="10:12" x14ac:dyDescent="0.25">
      <c r="J3471" t="s">
        <v>8219</v>
      </c>
      <c r="K3471" s="7">
        <v>2800</v>
      </c>
      <c r="L3471" s="7">
        <v>3175</v>
      </c>
    </row>
    <row r="3472" spans="10:12" x14ac:dyDescent="0.25">
      <c r="J3472" t="s">
        <v>8219</v>
      </c>
      <c r="K3472" s="7">
        <v>250</v>
      </c>
      <c r="L3472" s="7">
        <v>375</v>
      </c>
    </row>
    <row r="3473" spans="10:12" x14ac:dyDescent="0.25">
      <c r="J3473" t="s">
        <v>8219</v>
      </c>
      <c r="K3473" s="7">
        <v>500</v>
      </c>
      <c r="L3473" s="7">
        <v>1073</v>
      </c>
    </row>
    <row r="3474" spans="10:12" x14ac:dyDescent="0.25">
      <c r="J3474" t="s">
        <v>8219</v>
      </c>
      <c r="K3474" s="7">
        <v>2000</v>
      </c>
      <c r="L3474" s="7">
        <v>2041</v>
      </c>
    </row>
    <row r="3475" spans="10:12" x14ac:dyDescent="0.25">
      <c r="J3475" t="s">
        <v>8219</v>
      </c>
      <c r="K3475" s="7">
        <v>4900</v>
      </c>
      <c r="L3475" s="7">
        <v>4900</v>
      </c>
    </row>
    <row r="3476" spans="10:12" x14ac:dyDescent="0.25">
      <c r="J3476" t="s">
        <v>8219</v>
      </c>
      <c r="K3476" s="7">
        <v>2000</v>
      </c>
      <c r="L3476" s="7">
        <v>2020</v>
      </c>
    </row>
    <row r="3477" spans="10:12" x14ac:dyDescent="0.25">
      <c r="J3477" t="s">
        <v>8219</v>
      </c>
      <c r="K3477" s="7">
        <v>300</v>
      </c>
      <c r="L3477" s="7">
        <v>340</v>
      </c>
    </row>
    <row r="3478" spans="10:12" x14ac:dyDescent="0.25">
      <c r="J3478" t="s">
        <v>8219</v>
      </c>
      <c r="K3478" s="7">
        <v>300</v>
      </c>
      <c r="L3478" s="7">
        <v>312</v>
      </c>
    </row>
    <row r="3479" spans="10:12" x14ac:dyDescent="0.25">
      <c r="J3479" t="s">
        <v>8219</v>
      </c>
      <c r="K3479" s="7">
        <v>1800</v>
      </c>
      <c r="L3479" s="7">
        <v>2076</v>
      </c>
    </row>
    <row r="3480" spans="10:12" x14ac:dyDescent="0.25">
      <c r="J3480" t="s">
        <v>8219</v>
      </c>
      <c r="K3480" s="7">
        <v>2000</v>
      </c>
      <c r="L3480" s="7">
        <v>2257</v>
      </c>
    </row>
    <row r="3481" spans="10:12" x14ac:dyDescent="0.25">
      <c r="J3481" t="s">
        <v>8219</v>
      </c>
      <c r="K3481" s="7">
        <v>1500</v>
      </c>
      <c r="L3481" s="7">
        <v>1918</v>
      </c>
    </row>
    <row r="3482" spans="10:12" x14ac:dyDescent="0.25">
      <c r="J3482" t="s">
        <v>8219</v>
      </c>
      <c r="K3482" s="7">
        <v>1500</v>
      </c>
      <c r="L3482" s="7">
        <v>2140</v>
      </c>
    </row>
    <row r="3483" spans="10:12" x14ac:dyDescent="0.25">
      <c r="J3483" t="s">
        <v>8219</v>
      </c>
      <c r="K3483" s="7">
        <v>10000</v>
      </c>
      <c r="L3483" s="7">
        <v>11880</v>
      </c>
    </row>
    <row r="3484" spans="10:12" x14ac:dyDescent="0.25">
      <c r="J3484" t="s">
        <v>8219</v>
      </c>
      <c r="K3484" s="7">
        <v>3000</v>
      </c>
      <c r="L3484" s="7">
        <v>4150</v>
      </c>
    </row>
    <row r="3485" spans="10:12" x14ac:dyDescent="0.25">
      <c r="J3485" t="s">
        <v>8219</v>
      </c>
      <c r="K3485" s="7">
        <v>3350</v>
      </c>
      <c r="L3485" s="7">
        <v>5358</v>
      </c>
    </row>
    <row r="3486" spans="10:12" x14ac:dyDescent="0.25">
      <c r="J3486" t="s">
        <v>8219</v>
      </c>
      <c r="K3486" s="7">
        <v>2500</v>
      </c>
      <c r="L3486" s="7">
        <v>2856</v>
      </c>
    </row>
    <row r="3487" spans="10:12" x14ac:dyDescent="0.25">
      <c r="J3487" t="s">
        <v>8219</v>
      </c>
      <c r="K3487" s="7">
        <v>1650</v>
      </c>
      <c r="L3487" s="7">
        <v>1660</v>
      </c>
    </row>
    <row r="3488" spans="10:12" x14ac:dyDescent="0.25">
      <c r="J3488" t="s">
        <v>8219</v>
      </c>
      <c r="K3488" s="7">
        <v>3000</v>
      </c>
      <c r="L3488" s="7">
        <v>4656</v>
      </c>
    </row>
    <row r="3489" spans="10:12" x14ac:dyDescent="0.25">
      <c r="J3489" t="s">
        <v>8219</v>
      </c>
      <c r="K3489" s="7">
        <v>2000</v>
      </c>
      <c r="L3489" s="7">
        <v>2555</v>
      </c>
    </row>
    <row r="3490" spans="10:12" x14ac:dyDescent="0.25">
      <c r="J3490" t="s">
        <v>8219</v>
      </c>
      <c r="K3490" s="7">
        <v>3000</v>
      </c>
      <c r="L3490" s="7">
        <v>3636</v>
      </c>
    </row>
    <row r="3491" spans="10:12" x14ac:dyDescent="0.25">
      <c r="J3491" t="s">
        <v>8219</v>
      </c>
      <c r="K3491" s="7">
        <v>5000</v>
      </c>
      <c r="L3491" s="7">
        <v>5635</v>
      </c>
    </row>
    <row r="3492" spans="10:12" x14ac:dyDescent="0.25">
      <c r="J3492" t="s">
        <v>8219</v>
      </c>
      <c r="K3492" s="7">
        <v>1000</v>
      </c>
      <c r="L3492" s="7">
        <v>1275</v>
      </c>
    </row>
    <row r="3493" spans="10:12" x14ac:dyDescent="0.25">
      <c r="J3493" t="s">
        <v>8219</v>
      </c>
      <c r="K3493" s="7">
        <v>500</v>
      </c>
      <c r="L3493" s="7">
        <v>791</v>
      </c>
    </row>
    <row r="3494" spans="10:12" x14ac:dyDescent="0.25">
      <c r="J3494" t="s">
        <v>8219</v>
      </c>
      <c r="K3494" s="7">
        <v>3800</v>
      </c>
      <c r="L3494" s="7">
        <v>4000.22</v>
      </c>
    </row>
    <row r="3495" spans="10:12" x14ac:dyDescent="0.25">
      <c r="J3495" t="s">
        <v>8219</v>
      </c>
      <c r="K3495" s="7">
        <v>1500</v>
      </c>
      <c r="L3495" s="7">
        <v>1500</v>
      </c>
    </row>
    <row r="3496" spans="10:12" x14ac:dyDescent="0.25">
      <c r="J3496" t="s">
        <v>8219</v>
      </c>
      <c r="K3496" s="7">
        <v>400</v>
      </c>
      <c r="L3496" s="7">
        <v>400</v>
      </c>
    </row>
    <row r="3497" spans="10:12" x14ac:dyDescent="0.25">
      <c r="J3497" t="s">
        <v>8219</v>
      </c>
      <c r="K3497" s="7">
        <v>5000</v>
      </c>
      <c r="L3497" s="7">
        <v>5343</v>
      </c>
    </row>
    <row r="3498" spans="10:12" x14ac:dyDescent="0.25">
      <c r="J3498" t="s">
        <v>8219</v>
      </c>
      <c r="K3498" s="7">
        <v>3000</v>
      </c>
      <c r="L3498" s="7">
        <v>3732</v>
      </c>
    </row>
    <row r="3499" spans="10:12" x14ac:dyDescent="0.25">
      <c r="J3499" t="s">
        <v>8219</v>
      </c>
      <c r="K3499" s="7">
        <v>1551</v>
      </c>
      <c r="L3499" s="7">
        <v>1686</v>
      </c>
    </row>
    <row r="3500" spans="10:12" x14ac:dyDescent="0.25">
      <c r="J3500" t="s">
        <v>8219</v>
      </c>
      <c r="K3500" s="7">
        <v>1650</v>
      </c>
      <c r="L3500" s="7">
        <v>1690</v>
      </c>
    </row>
    <row r="3501" spans="10:12" x14ac:dyDescent="0.25">
      <c r="J3501" t="s">
        <v>8219</v>
      </c>
      <c r="K3501" s="7">
        <v>2000</v>
      </c>
      <c r="L3501" s="7">
        <v>2110</v>
      </c>
    </row>
    <row r="3502" spans="10:12" x14ac:dyDescent="0.25">
      <c r="J3502" t="s">
        <v>8219</v>
      </c>
      <c r="K3502" s="7">
        <v>1000</v>
      </c>
      <c r="L3502" s="7">
        <v>1063</v>
      </c>
    </row>
    <row r="3503" spans="10:12" x14ac:dyDescent="0.25">
      <c r="J3503" t="s">
        <v>8219</v>
      </c>
      <c r="K3503" s="7">
        <v>1500</v>
      </c>
      <c r="L3503" s="7">
        <v>1510</v>
      </c>
    </row>
    <row r="3504" spans="10:12" x14ac:dyDescent="0.25">
      <c r="J3504" t="s">
        <v>8219</v>
      </c>
      <c r="K3504" s="7">
        <v>4000</v>
      </c>
      <c r="L3504" s="7">
        <v>4216</v>
      </c>
    </row>
    <row r="3505" spans="10:12" x14ac:dyDescent="0.25">
      <c r="J3505" t="s">
        <v>8219</v>
      </c>
      <c r="K3505" s="7">
        <v>2500</v>
      </c>
      <c r="L3505" s="7">
        <v>2689</v>
      </c>
    </row>
    <row r="3506" spans="10:12" x14ac:dyDescent="0.25">
      <c r="J3506" t="s">
        <v>8219</v>
      </c>
      <c r="K3506" s="7">
        <v>1000</v>
      </c>
      <c r="L3506" s="7">
        <v>1000</v>
      </c>
    </row>
    <row r="3507" spans="10:12" x14ac:dyDescent="0.25">
      <c r="J3507" t="s">
        <v>8219</v>
      </c>
      <c r="K3507" s="7">
        <v>2500</v>
      </c>
      <c r="L3507" s="7">
        <v>2594</v>
      </c>
    </row>
    <row r="3508" spans="10:12" x14ac:dyDescent="0.25">
      <c r="J3508" t="s">
        <v>8219</v>
      </c>
      <c r="K3508" s="7">
        <v>3000</v>
      </c>
      <c r="L3508" s="7">
        <v>3045</v>
      </c>
    </row>
    <row r="3509" spans="10:12" x14ac:dyDescent="0.25">
      <c r="J3509" t="s">
        <v>8219</v>
      </c>
      <c r="K3509" s="7">
        <v>10000</v>
      </c>
      <c r="L3509" s="7">
        <v>10440</v>
      </c>
    </row>
    <row r="3510" spans="10:12" x14ac:dyDescent="0.25">
      <c r="J3510" t="s">
        <v>8219</v>
      </c>
      <c r="K3510" s="7">
        <v>100</v>
      </c>
      <c r="L3510" s="7">
        <v>180</v>
      </c>
    </row>
    <row r="3511" spans="10:12" x14ac:dyDescent="0.25">
      <c r="J3511" t="s">
        <v>8219</v>
      </c>
      <c r="K3511" s="7">
        <v>3000</v>
      </c>
      <c r="L3511" s="7">
        <v>3190</v>
      </c>
    </row>
    <row r="3512" spans="10:12" x14ac:dyDescent="0.25">
      <c r="J3512" t="s">
        <v>8219</v>
      </c>
      <c r="K3512" s="7">
        <v>900</v>
      </c>
      <c r="L3512" s="7">
        <v>905</v>
      </c>
    </row>
    <row r="3513" spans="10:12" x14ac:dyDescent="0.25">
      <c r="J3513" t="s">
        <v>8219</v>
      </c>
      <c r="K3513" s="7">
        <v>1500</v>
      </c>
      <c r="L3513" s="7">
        <v>1518</v>
      </c>
    </row>
    <row r="3514" spans="10:12" x14ac:dyDescent="0.25">
      <c r="J3514" t="s">
        <v>8219</v>
      </c>
      <c r="K3514" s="7">
        <v>1000</v>
      </c>
      <c r="L3514" s="7">
        <v>1000</v>
      </c>
    </row>
    <row r="3515" spans="10:12" x14ac:dyDescent="0.25">
      <c r="J3515" t="s">
        <v>8219</v>
      </c>
      <c r="K3515" s="7">
        <v>2800</v>
      </c>
      <c r="L3515" s="7">
        <v>3315</v>
      </c>
    </row>
    <row r="3516" spans="10:12" x14ac:dyDescent="0.25">
      <c r="J3516" t="s">
        <v>8219</v>
      </c>
      <c r="K3516" s="7">
        <v>500</v>
      </c>
      <c r="L3516" s="7">
        <v>550</v>
      </c>
    </row>
    <row r="3517" spans="10:12" x14ac:dyDescent="0.25">
      <c r="J3517" t="s">
        <v>8219</v>
      </c>
      <c r="K3517" s="7">
        <v>3000</v>
      </c>
      <c r="L3517" s="7">
        <v>3080</v>
      </c>
    </row>
    <row r="3518" spans="10:12" x14ac:dyDescent="0.25">
      <c r="J3518" t="s">
        <v>8219</v>
      </c>
      <c r="K3518" s="7">
        <v>2500</v>
      </c>
      <c r="L3518" s="7">
        <v>2500</v>
      </c>
    </row>
    <row r="3519" spans="10:12" x14ac:dyDescent="0.25">
      <c r="J3519" t="s">
        <v>8219</v>
      </c>
      <c r="K3519" s="7">
        <v>4000</v>
      </c>
      <c r="L3519" s="7">
        <v>4000</v>
      </c>
    </row>
    <row r="3520" spans="10:12" x14ac:dyDescent="0.25">
      <c r="J3520" t="s">
        <v>8219</v>
      </c>
      <c r="K3520" s="7">
        <v>1500</v>
      </c>
      <c r="L3520" s="7">
        <v>1650.69</v>
      </c>
    </row>
    <row r="3521" spans="10:12" x14ac:dyDescent="0.25">
      <c r="J3521" t="s">
        <v>8219</v>
      </c>
      <c r="K3521" s="7">
        <v>2000</v>
      </c>
      <c r="L3521" s="7">
        <v>2027</v>
      </c>
    </row>
    <row r="3522" spans="10:12" x14ac:dyDescent="0.25">
      <c r="J3522" t="s">
        <v>8219</v>
      </c>
      <c r="K3522" s="7">
        <v>2000</v>
      </c>
      <c r="L3522" s="7">
        <v>2015</v>
      </c>
    </row>
    <row r="3523" spans="10:12" x14ac:dyDescent="0.25">
      <c r="J3523" t="s">
        <v>8219</v>
      </c>
      <c r="K3523" s="7">
        <v>350</v>
      </c>
      <c r="L3523" s="7">
        <v>593</v>
      </c>
    </row>
    <row r="3524" spans="10:12" x14ac:dyDescent="0.25">
      <c r="J3524" t="s">
        <v>8219</v>
      </c>
      <c r="K3524" s="7">
        <v>1395</v>
      </c>
      <c r="L3524" s="7">
        <v>1395</v>
      </c>
    </row>
    <row r="3525" spans="10:12" x14ac:dyDescent="0.25">
      <c r="J3525" t="s">
        <v>8219</v>
      </c>
      <c r="K3525" s="7">
        <v>4000</v>
      </c>
      <c r="L3525" s="7">
        <v>4546</v>
      </c>
    </row>
    <row r="3526" spans="10:12" x14ac:dyDescent="0.25">
      <c r="J3526" t="s">
        <v>8219</v>
      </c>
      <c r="K3526" s="7">
        <v>10000</v>
      </c>
      <c r="L3526" s="7">
        <v>10156</v>
      </c>
    </row>
    <row r="3527" spans="10:12" x14ac:dyDescent="0.25">
      <c r="J3527" t="s">
        <v>8219</v>
      </c>
      <c r="K3527" s="7">
        <v>500</v>
      </c>
      <c r="L3527" s="7">
        <v>530</v>
      </c>
    </row>
    <row r="3528" spans="10:12" x14ac:dyDescent="0.25">
      <c r="J3528" t="s">
        <v>8219</v>
      </c>
      <c r="K3528" s="7">
        <v>3300</v>
      </c>
      <c r="L3528" s="7">
        <v>3366</v>
      </c>
    </row>
    <row r="3529" spans="10:12" x14ac:dyDescent="0.25">
      <c r="J3529" t="s">
        <v>8219</v>
      </c>
      <c r="K3529" s="7">
        <v>6000</v>
      </c>
      <c r="L3529" s="7">
        <v>7015</v>
      </c>
    </row>
    <row r="3530" spans="10:12" x14ac:dyDescent="0.25">
      <c r="J3530" t="s">
        <v>8219</v>
      </c>
      <c r="K3530" s="7">
        <v>1650</v>
      </c>
      <c r="L3530" s="7">
        <v>1669</v>
      </c>
    </row>
    <row r="3531" spans="10:12" x14ac:dyDescent="0.25">
      <c r="J3531" t="s">
        <v>8219</v>
      </c>
      <c r="K3531" s="7">
        <v>500</v>
      </c>
      <c r="L3531" s="7">
        <v>660</v>
      </c>
    </row>
    <row r="3532" spans="10:12" x14ac:dyDescent="0.25">
      <c r="J3532" t="s">
        <v>8219</v>
      </c>
      <c r="K3532" s="7">
        <v>2750</v>
      </c>
      <c r="L3532" s="7">
        <v>2750</v>
      </c>
    </row>
    <row r="3533" spans="10:12" x14ac:dyDescent="0.25">
      <c r="J3533" t="s">
        <v>8219</v>
      </c>
      <c r="K3533" s="7">
        <v>1000</v>
      </c>
      <c r="L3533" s="7">
        <v>1280</v>
      </c>
    </row>
    <row r="3534" spans="10:12" x14ac:dyDescent="0.25">
      <c r="J3534" t="s">
        <v>8219</v>
      </c>
      <c r="K3534" s="7">
        <v>960</v>
      </c>
      <c r="L3534" s="7">
        <v>1142</v>
      </c>
    </row>
    <row r="3535" spans="10:12" x14ac:dyDescent="0.25">
      <c r="J3535" t="s">
        <v>8219</v>
      </c>
      <c r="K3535" s="7">
        <v>500</v>
      </c>
      <c r="L3535" s="7">
        <v>631</v>
      </c>
    </row>
    <row r="3536" spans="10:12" x14ac:dyDescent="0.25">
      <c r="J3536" t="s">
        <v>8219</v>
      </c>
      <c r="K3536" s="7">
        <v>5000</v>
      </c>
      <c r="L3536" s="7">
        <v>7810</v>
      </c>
    </row>
    <row r="3537" spans="10:12" x14ac:dyDescent="0.25">
      <c r="J3537" t="s">
        <v>8219</v>
      </c>
      <c r="K3537" s="7">
        <v>2000</v>
      </c>
      <c r="L3537" s="7">
        <v>2063</v>
      </c>
    </row>
    <row r="3538" spans="10:12" x14ac:dyDescent="0.25">
      <c r="J3538" t="s">
        <v>8219</v>
      </c>
      <c r="K3538" s="7">
        <v>150</v>
      </c>
      <c r="L3538" s="7">
        <v>230</v>
      </c>
    </row>
    <row r="3539" spans="10:12" x14ac:dyDescent="0.25">
      <c r="J3539" t="s">
        <v>8219</v>
      </c>
      <c r="K3539" s="7">
        <v>675</v>
      </c>
      <c r="L3539" s="7">
        <v>1218</v>
      </c>
    </row>
    <row r="3540" spans="10:12" x14ac:dyDescent="0.25">
      <c r="J3540" t="s">
        <v>8219</v>
      </c>
      <c r="K3540" s="7">
        <v>2000</v>
      </c>
      <c r="L3540" s="7">
        <v>2569</v>
      </c>
    </row>
    <row r="3541" spans="10:12" x14ac:dyDescent="0.25">
      <c r="J3541" t="s">
        <v>8219</v>
      </c>
      <c r="K3541" s="7">
        <v>600</v>
      </c>
      <c r="L3541" s="7">
        <v>718</v>
      </c>
    </row>
    <row r="3542" spans="10:12" x14ac:dyDescent="0.25">
      <c r="J3542" t="s">
        <v>8219</v>
      </c>
      <c r="K3542" s="7">
        <v>300</v>
      </c>
      <c r="L3542" s="7">
        <v>369</v>
      </c>
    </row>
    <row r="3543" spans="10:12" x14ac:dyDescent="0.25">
      <c r="J3543" t="s">
        <v>8219</v>
      </c>
      <c r="K3543" s="7">
        <v>1200</v>
      </c>
      <c r="L3543" s="7">
        <v>1260</v>
      </c>
    </row>
    <row r="3544" spans="10:12" x14ac:dyDescent="0.25">
      <c r="J3544" t="s">
        <v>8219</v>
      </c>
      <c r="K3544" s="7">
        <v>5500</v>
      </c>
      <c r="L3544" s="7">
        <v>5623</v>
      </c>
    </row>
    <row r="3545" spans="10:12" x14ac:dyDescent="0.25">
      <c r="J3545" t="s">
        <v>8219</v>
      </c>
      <c r="K3545" s="7">
        <v>1500</v>
      </c>
      <c r="L3545" s="7">
        <v>1570</v>
      </c>
    </row>
    <row r="3546" spans="10:12" x14ac:dyDescent="0.25">
      <c r="J3546" t="s">
        <v>8219</v>
      </c>
      <c r="K3546" s="7">
        <v>2500</v>
      </c>
      <c r="L3546" s="7">
        <v>2500</v>
      </c>
    </row>
    <row r="3547" spans="10:12" x14ac:dyDescent="0.25">
      <c r="J3547" t="s">
        <v>8219</v>
      </c>
      <c r="K3547" s="7">
        <v>250</v>
      </c>
      <c r="L3547" s="7">
        <v>251</v>
      </c>
    </row>
    <row r="3548" spans="10:12" x14ac:dyDescent="0.25">
      <c r="J3548" t="s">
        <v>8219</v>
      </c>
      <c r="K3548" s="7">
        <v>1100</v>
      </c>
      <c r="L3548" s="7">
        <v>1125</v>
      </c>
    </row>
    <row r="3549" spans="10:12" x14ac:dyDescent="0.25">
      <c r="J3549" t="s">
        <v>8219</v>
      </c>
      <c r="K3549" s="7">
        <v>35000</v>
      </c>
      <c r="L3549" s="7">
        <v>40043.25</v>
      </c>
    </row>
    <row r="3550" spans="10:12" x14ac:dyDescent="0.25">
      <c r="J3550" t="s">
        <v>8219</v>
      </c>
      <c r="K3550" s="7">
        <v>2100</v>
      </c>
      <c r="L3550" s="7">
        <v>2140</v>
      </c>
    </row>
    <row r="3551" spans="10:12" x14ac:dyDescent="0.25">
      <c r="J3551" t="s">
        <v>8219</v>
      </c>
      <c r="K3551" s="7">
        <v>1000</v>
      </c>
      <c r="L3551" s="7">
        <v>1020</v>
      </c>
    </row>
    <row r="3552" spans="10:12" x14ac:dyDescent="0.25">
      <c r="J3552" t="s">
        <v>8219</v>
      </c>
      <c r="K3552" s="7">
        <v>2500</v>
      </c>
      <c r="L3552" s="7">
        <v>2620</v>
      </c>
    </row>
    <row r="3553" spans="10:12" x14ac:dyDescent="0.25">
      <c r="J3553" t="s">
        <v>8219</v>
      </c>
      <c r="K3553" s="7">
        <v>1500</v>
      </c>
      <c r="L3553" s="7">
        <v>1527.5</v>
      </c>
    </row>
    <row r="3554" spans="10:12" x14ac:dyDescent="0.25">
      <c r="J3554" t="s">
        <v>8219</v>
      </c>
      <c r="K3554" s="7">
        <v>773</v>
      </c>
      <c r="L3554" s="7">
        <v>773</v>
      </c>
    </row>
    <row r="3555" spans="10:12" x14ac:dyDescent="0.25">
      <c r="J3555" t="s">
        <v>8219</v>
      </c>
      <c r="K3555" s="7">
        <v>5500</v>
      </c>
      <c r="L3555" s="7">
        <v>5845</v>
      </c>
    </row>
    <row r="3556" spans="10:12" x14ac:dyDescent="0.25">
      <c r="J3556" t="s">
        <v>8219</v>
      </c>
      <c r="K3556" s="7">
        <v>5000</v>
      </c>
      <c r="L3556" s="7">
        <v>5671.11</v>
      </c>
    </row>
    <row r="3557" spans="10:12" x14ac:dyDescent="0.25">
      <c r="J3557" t="s">
        <v>8219</v>
      </c>
      <c r="K3557" s="7">
        <v>2400</v>
      </c>
      <c r="L3557" s="7">
        <v>2400</v>
      </c>
    </row>
    <row r="3558" spans="10:12" x14ac:dyDescent="0.25">
      <c r="J3558" t="s">
        <v>8219</v>
      </c>
      <c r="K3558" s="7">
        <v>2200</v>
      </c>
      <c r="L3558" s="7">
        <v>2210</v>
      </c>
    </row>
    <row r="3559" spans="10:12" x14ac:dyDescent="0.25">
      <c r="J3559" t="s">
        <v>8219</v>
      </c>
      <c r="K3559" s="7">
        <v>100000</v>
      </c>
      <c r="L3559" s="7">
        <v>100036</v>
      </c>
    </row>
    <row r="3560" spans="10:12" x14ac:dyDescent="0.25">
      <c r="J3560" t="s">
        <v>8219</v>
      </c>
      <c r="K3560" s="7">
        <v>350</v>
      </c>
      <c r="L3560" s="7">
        <v>504</v>
      </c>
    </row>
    <row r="3561" spans="10:12" x14ac:dyDescent="0.25">
      <c r="J3561" t="s">
        <v>8219</v>
      </c>
      <c r="K3561" s="7">
        <v>1000</v>
      </c>
      <c r="L3561" s="7">
        <v>1035</v>
      </c>
    </row>
    <row r="3562" spans="10:12" x14ac:dyDescent="0.25">
      <c r="J3562" t="s">
        <v>8219</v>
      </c>
      <c r="K3562" s="7">
        <v>3200</v>
      </c>
      <c r="L3562" s="7">
        <v>3470</v>
      </c>
    </row>
    <row r="3563" spans="10:12" x14ac:dyDescent="0.25">
      <c r="J3563" t="s">
        <v>8219</v>
      </c>
      <c r="K3563" s="7">
        <v>2500</v>
      </c>
      <c r="L3563" s="7">
        <v>2560</v>
      </c>
    </row>
    <row r="3564" spans="10:12" x14ac:dyDescent="0.25">
      <c r="J3564" t="s">
        <v>8219</v>
      </c>
      <c r="K3564" s="7">
        <v>315</v>
      </c>
      <c r="L3564" s="7">
        <v>469</v>
      </c>
    </row>
    <row r="3565" spans="10:12" x14ac:dyDescent="0.25">
      <c r="J3565" t="s">
        <v>8219</v>
      </c>
      <c r="K3565" s="7">
        <v>500</v>
      </c>
      <c r="L3565" s="7">
        <v>527.45000000000005</v>
      </c>
    </row>
    <row r="3566" spans="10:12" x14ac:dyDescent="0.25">
      <c r="J3566" t="s">
        <v>8219</v>
      </c>
      <c r="K3566" s="7">
        <v>1000</v>
      </c>
      <c r="L3566" s="7">
        <v>1005</v>
      </c>
    </row>
    <row r="3567" spans="10:12" x14ac:dyDescent="0.25">
      <c r="J3567" t="s">
        <v>8219</v>
      </c>
      <c r="K3567" s="7">
        <v>900</v>
      </c>
      <c r="L3567" s="7">
        <v>1175</v>
      </c>
    </row>
    <row r="3568" spans="10:12" x14ac:dyDescent="0.25">
      <c r="J3568" t="s">
        <v>8219</v>
      </c>
      <c r="K3568" s="7">
        <v>2000</v>
      </c>
      <c r="L3568" s="7">
        <v>2095</v>
      </c>
    </row>
    <row r="3569" spans="10:12" x14ac:dyDescent="0.25">
      <c r="J3569" t="s">
        <v>8219</v>
      </c>
      <c r="K3569" s="7">
        <v>1000</v>
      </c>
      <c r="L3569" s="7">
        <v>1088</v>
      </c>
    </row>
    <row r="3570" spans="10:12" x14ac:dyDescent="0.25">
      <c r="J3570" t="s">
        <v>8219</v>
      </c>
      <c r="K3570" s="7">
        <v>1000</v>
      </c>
      <c r="L3570" s="7">
        <v>1110</v>
      </c>
    </row>
    <row r="3571" spans="10:12" x14ac:dyDescent="0.25">
      <c r="J3571" t="s">
        <v>8219</v>
      </c>
      <c r="K3571" s="7">
        <v>5000</v>
      </c>
      <c r="L3571" s="7">
        <v>5024</v>
      </c>
    </row>
    <row r="3572" spans="10:12" x14ac:dyDescent="0.25">
      <c r="J3572" t="s">
        <v>8219</v>
      </c>
      <c r="K3572" s="7">
        <v>2000</v>
      </c>
      <c r="L3572" s="7">
        <v>2287</v>
      </c>
    </row>
    <row r="3573" spans="10:12" x14ac:dyDescent="0.25">
      <c r="J3573" t="s">
        <v>8219</v>
      </c>
      <c r="K3573" s="7">
        <v>1500</v>
      </c>
      <c r="L3573" s="7">
        <v>1831</v>
      </c>
    </row>
    <row r="3574" spans="10:12" x14ac:dyDescent="0.25">
      <c r="J3574" t="s">
        <v>8219</v>
      </c>
      <c r="K3574" s="7">
        <v>500</v>
      </c>
      <c r="L3574" s="7">
        <v>500</v>
      </c>
    </row>
    <row r="3575" spans="10:12" x14ac:dyDescent="0.25">
      <c r="J3575" t="s">
        <v>8219</v>
      </c>
      <c r="K3575" s="7">
        <v>3000</v>
      </c>
      <c r="L3575" s="7">
        <v>3084</v>
      </c>
    </row>
    <row r="3576" spans="10:12" x14ac:dyDescent="0.25">
      <c r="J3576" t="s">
        <v>8219</v>
      </c>
      <c r="K3576" s="7">
        <v>5800</v>
      </c>
      <c r="L3576" s="7">
        <v>6155</v>
      </c>
    </row>
    <row r="3577" spans="10:12" x14ac:dyDescent="0.25">
      <c r="J3577" t="s">
        <v>8219</v>
      </c>
      <c r="K3577" s="7">
        <v>10000</v>
      </c>
      <c r="L3577" s="7">
        <v>10133</v>
      </c>
    </row>
    <row r="3578" spans="10:12" x14ac:dyDescent="0.25">
      <c r="J3578" t="s">
        <v>8219</v>
      </c>
      <c r="K3578" s="7">
        <v>100</v>
      </c>
      <c r="L3578" s="7">
        <v>100</v>
      </c>
    </row>
    <row r="3579" spans="10:12" x14ac:dyDescent="0.25">
      <c r="J3579" t="s">
        <v>8219</v>
      </c>
      <c r="K3579" s="7">
        <v>600</v>
      </c>
      <c r="L3579" s="7">
        <v>780</v>
      </c>
    </row>
    <row r="3580" spans="10:12" x14ac:dyDescent="0.25">
      <c r="J3580" t="s">
        <v>8219</v>
      </c>
      <c r="K3580" s="7">
        <v>1500</v>
      </c>
      <c r="L3580" s="7">
        <v>1500.2</v>
      </c>
    </row>
    <row r="3581" spans="10:12" x14ac:dyDescent="0.25">
      <c r="J3581" t="s">
        <v>8219</v>
      </c>
      <c r="K3581" s="7">
        <v>500</v>
      </c>
      <c r="L3581" s="7">
        <v>500</v>
      </c>
    </row>
    <row r="3582" spans="10:12" x14ac:dyDescent="0.25">
      <c r="J3582" t="s">
        <v>8219</v>
      </c>
      <c r="K3582" s="7">
        <v>900</v>
      </c>
      <c r="L3582" s="7">
        <v>1025</v>
      </c>
    </row>
    <row r="3583" spans="10:12" x14ac:dyDescent="0.25">
      <c r="J3583" t="s">
        <v>8219</v>
      </c>
      <c r="K3583" s="7">
        <v>1500</v>
      </c>
      <c r="L3583" s="7">
        <v>1500</v>
      </c>
    </row>
    <row r="3584" spans="10:12" x14ac:dyDescent="0.25">
      <c r="J3584" t="s">
        <v>8219</v>
      </c>
      <c r="K3584" s="7">
        <v>1000</v>
      </c>
      <c r="L3584" s="7">
        <v>2870</v>
      </c>
    </row>
    <row r="3585" spans="10:12" x14ac:dyDescent="0.25">
      <c r="J3585" t="s">
        <v>8219</v>
      </c>
      <c r="K3585" s="7">
        <v>3000</v>
      </c>
      <c r="L3585" s="7">
        <v>3255</v>
      </c>
    </row>
    <row r="3586" spans="10:12" x14ac:dyDescent="0.25">
      <c r="J3586" t="s">
        <v>8219</v>
      </c>
      <c r="K3586" s="7">
        <v>3000</v>
      </c>
      <c r="L3586" s="7">
        <v>3465</v>
      </c>
    </row>
    <row r="3587" spans="10:12" x14ac:dyDescent="0.25">
      <c r="J3587" t="s">
        <v>8219</v>
      </c>
      <c r="K3587" s="7">
        <v>3400</v>
      </c>
      <c r="L3587" s="7">
        <v>4050</v>
      </c>
    </row>
    <row r="3588" spans="10:12" x14ac:dyDescent="0.25">
      <c r="J3588" t="s">
        <v>8219</v>
      </c>
      <c r="K3588" s="7">
        <v>7500</v>
      </c>
      <c r="L3588" s="7">
        <v>8207</v>
      </c>
    </row>
    <row r="3589" spans="10:12" x14ac:dyDescent="0.25">
      <c r="J3589" t="s">
        <v>8219</v>
      </c>
      <c r="K3589" s="7">
        <v>500</v>
      </c>
      <c r="L3589" s="7">
        <v>633</v>
      </c>
    </row>
    <row r="3590" spans="10:12" x14ac:dyDescent="0.25">
      <c r="J3590" t="s">
        <v>8219</v>
      </c>
      <c r="K3590" s="7">
        <v>200</v>
      </c>
      <c r="L3590" s="7">
        <v>201</v>
      </c>
    </row>
    <row r="3591" spans="10:12" x14ac:dyDescent="0.25">
      <c r="J3591" t="s">
        <v>8219</v>
      </c>
      <c r="K3591" s="7">
        <v>4000</v>
      </c>
      <c r="L3591" s="7">
        <v>5100</v>
      </c>
    </row>
    <row r="3592" spans="10:12" x14ac:dyDescent="0.25">
      <c r="J3592" t="s">
        <v>8219</v>
      </c>
      <c r="K3592" s="7">
        <v>5000</v>
      </c>
      <c r="L3592" s="7">
        <v>5003</v>
      </c>
    </row>
    <row r="3593" spans="10:12" x14ac:dyDescent="0.25">
      <c r="J3593" t="s">
        <v>8219</v>
      </c>
      <c r="K3593" s="7">
        <v>700</v>
      </c>
      <c r="L3593" s="7">
        <v>1225</v>
      </c>
    </row>
    <row r="3594" spans="10:12" x14ac:dyDescent="0.25">
      <c r="J3594" t="s">
        <v>8219</v>
      </c>
      <c r="K3594" s="7">
        <v>2000</v>
      </c>
      <c r="L3594" s="7">
        <v>2545</v>
      </c>
    </row>
    <row r="3595" spans="10:12" x14ac:dyDescent="0.25">
      <c r="J3595" t="s">
        <v>8219</v>
      </c>
      <c r="K3595" s="7">
        <v>3000</v>
      </c>
      <c r="L3595" s="7">
        <v>3319</v>
      </c>
    </row>
    <row r="3596" spans="10:12" x14ac:dyDescent="0.25">
      <c r="J3596" t="s">
        <v>8219</v>
      </c>
      <c r="K3596" s="7">
        <v>1600</v>
      </c>
      <c r="L3596" s="7">
        <v>2015</v>
      </c>
    </row>
    <row r="3597" spans="10:12" x14ac:dyDescent="0.25">
      <c r="J3597" t="s">
        <v>8219</v>
      </c>
      <c r="K3597" s="7">
        <v>2600</v>
      </c>
      <c r="L3597" s="7">
        <v>3081</v>
      </c>
    </row>
    <row r="3598" spans="10:12" x14ac:dyDescent="0.25">
      <c r="J3598" t="s">
        <v>8219</v>
      </c>
      <c r="K3598" s="7">
        <v>1100</v>
      </c>
      <c r="L3598" s="7">
        <v>1185</v>
      </c>
    </row>
    <row r="3599" spans="10:12" x14ac:dyDescent="0.25">
      <c r="J3599" t="s">
        <v>8219</v>
      </c>
      <c r="K3599" s="7">
        <v>2500</v>
      </c>
      <c r="L3599" s="7">
        <v>2565</v>
      </c>
    </row>
    <row r="3600" spans="10:12" x14ac:dyDescent="0.25">
      <c r="J3600" t="s">
        <v>8219</v>
      </c>
      <c r="K3600" s="7">
        <v>1000</v>
      </c>
      <c r="L3600" s="7">
        <v>1101</v>
      </c>
    </row>
    <row r="3601" spans="10:12" x14ac:dyDescent="0.25">
      <c r="J3601" t="s">
        <v>8219</v>
      </c>
      <c r="K3601" s="7">
        <v>500</v>
      </c>
      <c r="L3601" s="7">
        <v>1010</v>
      </c>
    </row>
    <row r="3602" spans="10:12" x14ac:dyDescent="0.25">
      <c r="J3602" t="s">
        <v>8219</v>
      </c>
      <c r="K3602" s="7">
        <v>10</v>
      </c>
      <c r="L3602" s="7">
        <v>13</v>
      </c>
    </row>
    <row r="3603" spans="10:12" x14ac:dyDescent="0.25">
      <c r="J3603" t="s">
        <v>8219</v>
      </c>
      <c r="K3603" s="7">
        <v>2000</v>
      </c>
      <c r="L3603" s="7">
        <v>2087</v>
      </c>
    </row>
    <row r="3604" spans="10:12" x14ac:dyDescent="0.25">
      <c r="J3604" t="s">
        <v>8219</v>
      </c>
      <c r="K3604" s="7">
        <v>4000</v>
      </c>
      <c r="L3604" s="7">
        <v>4002</v>
      </c>
    </row>
    <row r="3605" spans="10:12" x14ac:dyDescent="0.25">
      <c r="J3605" t="s">
        <v>8219</v>
      </c>
      <c r="K3605" s="7">
        <v>1500</v>
      </c>
      <c r="L3605" s="7">
        <v>2560</v>
      </c>
    </row>
    <row r="3606" spans="10:12" x14ac:dyDescent="0.25">
      <c r="J3606" t="s">
        <v>8219</v>
      </c>
      <c r="K3606" s="7">
        <v>3000</v>
      </c>
      <c r="L3606" s="7">
        <v>3385</v>
      </c>
    </row>
    <row r="3607" spans="10:12" x14ac:dyDescent="0.25">
      <c r="J3607" t="s">
        <v>8219</v>
      </c>
      <c r="K3607" s="7">
        <v>250</v>
      </c>
      <c r="L3607" s="7">
        <v>460</v>
      </c>
    </row>
    <row r="3608" spans="10:12" x14ac:dyDescent="0.25">
      <c r="J3608" t="s">
        <v>8219</v>
      </c>
      <c r="K3608" s="7">
        <v>3000</v>
      </c>
      <c r="L3608" s="7">
        <v>3908</v>
      </c>
    </row>
    <row r="3609" spans="10:12" x14ac:dyDescent="0.25">
      <c r="J3609" t="s">
        <v>8219</v>
      </c>
      <c r="K3609" s="7">
        <v>550</v>
      </c>
      <c r="L3609" s="7">
        <v>580</v>
      </c>
    </row>
    <row r="3610" spans="10:12" x14ac:dyDescent="0.25">
      <c r="J3610" t="s">
        <v>8219</v>
      </c>
      <c r="K3610" s="7">
        <v>800</v>
      </c>
      <c r="L3610" s="7">
        <v>800</v>
      </c>
    </row>
    <row r="3611" spans="10:12" x14ac:dyDescent="0.25">
      <c r="J3611" t="s">
        <v>8219</v>
      </c>
      <c r="K3611" s="7">
        <v>1960</v>
      </c>
      <c r="L3611" s="7">
        <v>3005</v>
      </c>
    </row>
    <row r="3612" spans="10:12" x14ac:dyDescent="0.25">
      <c r="J3612" t="s">
        <v>8219</v>
      </c>
      <c r="K3612" s="7">
        <v>1000</v>
      </c>
      <c r="L3612" s="7">
        <v>1623</v>
      </c>
    </row>
    <row r="3613" spans="10:12" x14ac:dyDescent="0.25">
      <c r="J3613" t="s">
        <v>8219</v>
      </c>
      <c r="K3613" s="7">
        <v>2500</v>
      </c>
      <c r="L3613" s="7">
        <v>3400</v>
      </c>
    </row>
    <row r="3614" spans="10:12" x14ac:dyDescent="0.25">
      <c r="J3614" t="s">
        <v>8219</v>
      </c>
      <c r="K3614" s="7">
        <v>5000</v>
      </c>
      <c r="L3614" s="7">
        <v>7220</v>
      </c>
    </row>
    <row r="3615" spans="10:12" x14ac:dyDescent="0.25">
      <c r="J3615" t="s">
        <v>8219</v>
      </c>
      <c r="K3615" s="7">
        <v>1250</v>
      </c>
      <c r="L3615" s="7">
        <v>1250</v>
      </c>
    </row>
    <row r="3616" spans="10:12" x14ac:dyDescent="0.25">
      <c r="J3616" t="s">
        <v>8219</v>
      </c>
      <c r="K3616" s="7">
        <v>2500</v>
      </c>
      <c r="L3616" s="7">
        <v>2520</v>
      </c>
    </row>
    <row r="3617" spans="10:12" x14ac:dyDescent="0.25">
      <c r="J3617" t="s">
        <v>8219</v>
      </c>
      <c r="K3617" s="7">
        <v>2500</v>
      </c>
      <c r="L3617" s="7">
        <v>2670</v>
      </c>
    </row>
    <row r="3618" spans="10:12" x14ac:dyDescent="0.25">
      <c r="J3618" t="s">
        <v>8219</v>
      </c>
      <c r="K3618" s="7">
        <v>2500</v>
      </c>
      <c r="L3618" s="7">
        <v>3120</v>
      </c>
    </row>
    <row r="3619" spans="10:12" x14ac:dyDescent="0.25">
      <c r="J3619" t="s">
        <v>8219</v>
      </c>
      <c r="K3619" s="7">
        <v>740</v>
      </c>
      <c r="L3619" s="7">
        <v>880</v>
      </c>
    </row>
    <row r="3620" spans="10:12" x14ac:dyDescent="0.25">
      <c r="J3620" t="s">
        <v>8219</v>
      </c>
      <c r="K3620" s="7">
        <v>2000</v>
      </c>
      <c r="L3620" s="7">
        <v>2020</v>
      </c>
    </row>
    <row r="3621" spans="10:12" x14ac:dyDescent="0.25">
      <c r="J3621" t="s">
        <v>8219</v>
      </c>
      <c r="K3621" s="7">
        <v>1000</v>
      </c>
      <c r="L3621" s="7">
        <v>1130</v>
      </c>
    </row>
    <row r="3622" spans="10:12" x14ac:dyDescent="0.25">
      <c r="J3622" t="s">
        <v>8219</v>
      </c>
      <c r="K3622" s="7">
        <v>10500</v>
      </c>
      <c r="L3622" s="7">
        <v>11045</v>
      </c>
    </row>
    <row r="3623" spans="10:12" x14ac:dyDescent="0.25">
      <c r="J3623" t="s">
        <v>8219</v>
      </c>
      <c r="K3623" s="7">
        <v>3000</v>
      </c>
      <c r="L3623" s="7">
        <v>3292</v>
      </c>
    </row>
    <row r="3624" spans="10:12" x14ac:dyDescent="0.25">
      <c r="J3624" t="s">
        <v>8219</v>
      </c>
      <c r="K3624" s="7">
        <v>1000</v>
      </c>
      <c r="L3624" s="7">
        <v>1000.99</v>
      </c>
    </row>
    <row r="3625" spans="10:12" x14ac:dyDescent="0.25">
      <c r="J3625" t="s">
        <v>8219</v>
      </c>
      <c r="K3625" s="7">
        <v>2500</v>
      </c>
      <c r="L3625" s="7">
        <v>3000</v>
      </c>
    </row>
    <row r="3626" spans="10:12" x14ac:dyDescent="0.25">
      <c r="J3626" t="s">
        <v>8219</v>
      </c>
      <c r="K3626" s="7">
        <v>3000</v>
      </c>
      <c r="L3626" s="7">
        <v>3148</v>
      </c>
    </row>
    <row r="3627" spans="10:12" x14ac:dyDescent="0.25">
      <c r="J3627" t="s">
        <v>8219</v>
      </c>
      <c r="K3627" s="7">
        <v>3000</v>
      </c>
      <c r="L3627" s="7">
        <v>3080</v>
      </c>
    </row>
    <row r="3628" spans="10:12" x14ac:dyDescent="0.25">
      <c r="J3628" t="s">
        <v>8219</v>
      </c>
      <c r="K3628" s="7">
        <v>4000</v>
      </c>
      <c r="L3628" s="7">
        <v>4073</v>
      </c>
    </row>
    <row r="3629" spans="10:12" x14ac:dyDescent="0.25">
      <c r="J3629" t="s">
        <v>8219</v>
      </c>
      <c r="K3629" s="7">
        <v>2000</v>
      </c>
      <c r="L3629" s="7">
        <v>2000</v>
      </c>
    </row>
    <row r="3630" spans="10:12" x14ac:dyDescent="0.25">
      <c r="J3630" t="s">
        <v>8221</v>
      </c>
      <c r="K3630" s="7">
        <v>100000</v>
      </c>
      <c r="L3630" s="7">
        <v>0</v>
      </c>
    </row>
    <row r="3631" spans="10:12" x14ac:dyDescent="0.25">
      <c r="J3631" t="s">
        <v>8221</v>
      </c>
      <c r="K3631" s="7">
        <v>1000000</v>
      </c>
      <c r="L3631" s="7">
        <v>2</v>
      </c>
    </row>
    <row r="3632" spans="10:12" x14ac:dyDescent="0.25">
      <c r="J3632" t="s">
        <v>8221</v>
      </c>
      <c r="K3632" s="7">
        <v>3000</v>
      </c>
      <c r="L3632" s="7">
        <v>1</v>
      </c>
    </row>
    <row r="3633" spans="10:12" x14ac:dyDescent="0.25">
      <c r="J3633" t="s">
        <v>8221</v>
      </c>
      <c r="K3633" s="7">
        <v>17100</v>
      </c>
      <c r="L3633" s="7">
        <v>8725</v>
      </c>
    </row>
    <row r="3634" spans="10:12" x14ac:dyDescent="0.25">
      <c r="J3634" t="s">
        <v>8221</v>
      </c>
      <c r="K3634" s="7">
        <v>500</v>
      </c>
      <c r="L3634" s="7">
        <v>100</v>
      </c>
    </row>
    <row r="3635" spans="10:12" x14ac:dyDescent="0.25">
      <c r="J3635" t="s">
        <v>8221</v>
      </c>
      <c r="K3635" s="7">
        <v>5000</v>
      </c>
      <c r="L3635" s="7">
        <v>1762</v>
      </c>
    </row>
    <row r="3636" spans="10:12" x14ac:dyDescent="0.25">
      <c r="J3636" t="s">
        <v>8221</v>
      </c>
      <c r="K3636" s="7">
        <v>75000</v>
      </c>
      <c r="L3636" s="7">
        <v>3185</v>
      </c>
    </row>
    <row r="3637" spans="10:12" x14ac:dyDescent="0.25">
      <c r="J3637" t="s">
        <v>8221</v>
      </c>
      <c r="K3637" s="7">
        <v>3500</v>
      </c>
      <c r="L3637" s="7">
        <v>1276</v>
      </c>
    </row>
    <row r="3638" spans="10:12" x14ac:dyDescent="0.25">
      <c r="J3638" t="s">
        <v>8221</v>
      </c>
      <c r="K3638" s="7">
        <v>150000</v>
      </c>
      <c r="L3638" s="7">
        <v>0</v>
      </c>
    </row>
    <row r="3639" spans="10:12" x14ac:dyDescent="0.25">
      <c r="J3639" t="s">
        <v>8221</v>
      </c>
      <c r="K3639" s="7">
        <v>3000</v>
      </c>
      <c r="L3639" s="7">
        <v>926</v>
      </c>
    </row>
    <row r="3640" spans="10:12" x14ac:dyDescent="0.25">
      <c r="J3640" t="s">
        <v>8221</v>
      </c>
      <c r="K3640" s="7">
        <v>3300</v>
      </c>
      <c r="L3640" s="7">
        <v>216</v>
      </c>
    </row>
    <row r="3641" spans="10:12" x14ac:dyDescent="0.25">
      <c r="J3641" t="s">
        <v>8221</v>
      </c>
      <c r="K3641" s="7">
        <v>25000</v>
      </c>
      <c r="L3641" s="7">
        <v>1</v>
      </c>
    </row>
    <row r="3642" spans="10:12" x14ac:dyDescent="0.25">
      <c r="J3642" t="s">
        <v>8221</v>
      </c>
      <c r="K3642" s="7">
        <v>1000</v>
      </c>
      <c r="L3642" s="7">
        <v>55</v>
      </c>
    </row>
    <row r="3643" spans="10:12" x14ac:dyDescent="0.25">
      <c r="J3643" t="s">
        <v>8221</v>
      </c>
      <c r="K3643" s="7">
        <v>3000</v>
      </c>
      <c r="L3643" s="7">
        <v>0</v>
      </c>
    </row>
    <row r="3644" spans="10:12" x14ac:dyDescent="0.25">
      <c r="J3644" t="s">
        <v>8221</v>
      </c>
      <c r="K3644" s="7">
        <v>700</v>
      </c>
      <c r="L3644" s="7">
        <v>15</v>
      </c>
    </row>
    <row r="3645" spans="10:12" x14ac:dyDescent="0.25">
      <c r="J3645" t="s">
        <v>8221</v>
      </c>
      <c r="K3645" s="7">
        <v>25000</v>
      </c>
      <c r="L3645" s="7">
        <v>0</v>
      </c>
    </row>
    <row r="3646" spans="10:12" x14ac:dyDescent="0.25">
      <c r="J3646" t="s">
        <v>8221</v>
      </c>
      <c r="K3646" s="7">
        <v>5000</v>
      </c>
      <c r="L3646" s="7">
        <v>821</v>
      </c>
    </row>
    <row r="3647" spans="10:12" x14ac:dyDescent="0.25">
      <c r="J3647" t="s">
        <v>8221</v>
      </c>
      <c r="K3647" s="7">
        <v>1000</v>
      </c>
      <c r="L3647" s="7">
        <v>1</v>
      </c>
    </row>
    <row r="3648" spans="10:12" x14ac:dyDescent="0.25">
      <c r="J3648" t="s">
        <v>8221</v>
      </c>
      <c r="K3648" s="7">
        <v>10000</v>
      </c>
      <c r="L3648" s="7">
        <v>481</v>
      </c>
    </row>
    <row r="3649" spans="10:12" x14ac:dyDescent="0.25">
      <c r="J3649" t="s">
        <v>8221</v>
      </c>
      <c r="K3649" s="7">
        <v>500</v>
      </c>
      <c r="L3649" s="7">
        <v>30</v>
      </c>
    </row>
    <row r="3650" spans="10:12" x14ac:dyDescent="0.25">
      <c r="J3650" t="s">
        <v>8219</v>
      </c>
      <c r="K3650" s="7">
        <v>40000</v>
      </c>
      <c r="L3650" s="7">
        <v>40153</v>
      </c>
    </row>
    <row r="3651" spans="10:12" x14ac:dyDescent="0.25">
      <c r="J3651" t="s">
        <v>8219</v>
      </c>
      <c r="K3651" s="7">
        <v>750</v>
      </c>
      <c r="L3651" s="7">
        <v>780</v>
      </c>
    </row>
    <row r="3652" spans="10:12" x14ac:dyDescent="0.25">
      <c r="J3652" t="s">
        <v>8219</v>
      </c>
      <c r="K3652" s="7">
        <v>500</v>
      </c>
      <c r="L3652" s="7">
        <v>500</v>
      </c>
    </row>
    <row r="3653" spans="10:12" x14ac:dyDescent="0.25">
      <c r="J3653" t="s">
        <v>8219</v>
      </c>
      <c r="K3653" s="7">
        <v>500</v>
      </c>
      <c r="L3653" s="7">
        <v>520</v>
      </c>
    </row>
    <row r="3654" spans="10:12" x14ac:dyDescent="0.25">
      <c r="J3654" t="s">
        <v>8219</v>
      </c>
      <c r="K3654" s="7">
        <v>300</v>
      </c>
      <c r="L3654" s="7">
        <v>752</v>
      </c>
    </row>
    <row r="3655" spans="10:12" x14ac:dyDescent="0.25">
      <c r="J3655" t="s">
        <v>8219</v>
      </c>
      <c r="K3655" s="7">
        <v>2000</v>
      </c>
      <c r="L3655" s="7">
        <v>2010</v>
      </c>
    </row>
    <row r="3656" spans="10:12" x14ac:dyDescent="0.25">
      <c r="J3656" t="s">
        <v>8219</v>
      </c>
      <c r="K3656" s="7">
        <v>1500</v>
      </c>
      <c r="L3656" s="7">
        <v>2616</v>
      </c>
    </row>
    <row r="3657" spans="10:12" x14ac:dyDescent="0.25">
      <c r="J3657" t="s">
        <v>8219</v>
      </c>
      <c r="K3657" s="7">
        <v>5000</v>
      </c>
      <c r="L3657" s="7">
        <v>5813</v>
      </c>
    </row>
    <row r="3658" spans="10:12" x14ac:dyDescent="0.25">
      <c r="J3658" t="s">
        <v>8219</v>
      </c>
      <c r="K3658" s="7">
        <v>5000</v>
      </c>
      <c r="L3658" s="7">
        <v>5291</v>
      </c>
    </row>
    <row r="3659" spans="10:12" x14ac:dyDescent="0.25">
      <c r="J3659" t="s">
        <v>8219</v>
      </c>
      <c r="K3659" s="7">
        <v>2000</v>
      </c>
      <c r="L3659" s="7">
        <v>2215</v>
      </c>
    </row>
    <row r="3660" spans="10:12" x14ac:dyDescent="0.25">
      <c r="J3660" t="s">
        <v>8219</v>
      </c>
      <c r="K3660" s="7">
        <v>1500</v>
      </c>
      <c r="L3660" s="7">
        <v>1510</v>
      </c>
    </row>
    <row r="3661" spans="10:12" x14ac:dyDescent="0.25">
      <c r="J3661" t="s">
        <v>8219</v>
      </c>
      <c r="K3661" s="7">
        <v>3000</v>
      </c>
      <c r="L3661" s="7">
        <v>3061</v>
      </c>
    </row>
    <row r="3662" spans="10:12" x14ac:dyDescent="0.25">
      <c r="J3662" t="s">
        <v>8219</v>
      </c>
      <c r="K3662" s="7">
        <v>250</v>
      </c>
      <c r="L3662" s="7">
        <v>250</v>
      </c>
    </row>
    <row r="3663" spans="10:12" x14ac:dyDescent="0.25">
      <c r="J3663" t="s">
        <v>8219</v>
      </c>
      <c r="K3663" s="7">
        <v>3000</v>
      </c>
      <c r="L3663" s="7">
        <v>3330</v>
      </c>
    </row>
    <row r="3664" spans="10:12" x14ac:dyDescent="0.25">
      <c r="J3664" t="s">
        <v>8219</v>
      </c>
      <c r="K3664" s="7">
        <v>8000</v>
      </c>
      <c r="L3664" s="7">
        <v>8114</v>
      </c>
    </row>
    <row r="3665" spans="10:12" x14ac:dyDescent="0.25">
      <c r="J3665" t="s">
        <v>8219</v>
      </c>
      <c r="K3665" s="7">
        <v>225</v>
      </c>
      <c r="L3665" s="7">
        <v>234</v>
      </c>
    </row>
    <row r="3666" spans="10:12" x14ac:dyDescent="0.25">
      <c r="J3666" t="s">
        <v>8219</v>
      </c>
      <c r="K3666" s="7">
        <v>800</v>
      </c>
      <c r="L3666" s="7">
        <v>875</v>
      </c>
    </row>
    <row r="3667" spans="10:12" x14ac:dyDescent="0.25">
      <c r="J3667" t="s">
        <v>8219</v>
      </c>
      <c r="K3667" s="7">
        <v>620</v>
      </c>
      <c r="L3667" s="7">
        <v>714</v>
      </c>
    </row>
    <row r="3668" spans="10:12" x14ac:dyDescent="0.25">
      <c r="J3668" t="s">
        <v>8219</v>
      </c>
      <c r="K3668" s="7">
        <v>1200</v>
      </c>
      <c r="L3668" s="7">
        <v>1200</v>
      </c>
    </row>
    <row r="3669" spans="10:12" x14ac:dyDescent="0.25">
      <c r="J3669" t="s">
        <v>8219</v>
      </c>
      <c r="K3669" s="7">
        <v>3000</v>
      </c>
      <c r="L3669" s="7">
        <v>3095.11</v>
      </c>
    </row>
    <row r="3670" spans="10:12" x14ac:dyDescent="0.25">
      <c r="J3670" t="s">
        <v>8219</v>
      </c>
      <c r="K3670" s="7">
        <v>1000</v>
      </c>
      <c r="L3670" s="7">
        <v>1035</v>
      </c>
    </row>
    <row r="3671" spans="10:12" x14ac:dyDescent="0.25">
      <c r="J3671" t="s">
        <v>8219</v>
      </c>
      <c r="K3671" s="7">
        <v>1000</v>
      </c>
      <c r="L3671" s="7">
        <v>1382</v>
      </c>
    </row>
    <row r="3672" spans="10:12" x14ac:dyDescent="0.25">
      <c r="J3672" t="s">
        <v>8219</v>
      </c>
      <c r="K3672" s="7">
        <v>220</v>
      </c>
      <c r="L3672" s="7">
        <v>241</v>
      </c>
    </row>
    <row r="3673" spans="10:12" x14ac:dyDescent="0.25">
      <c r="J3673" t="s">
        <v>8219</v>
      </c>
      <c r="K3673" s="7">
        <v>3500</v>
      </c>
      <c r="L3673" s="7">
        <v>3530</v>
      </c>
    </row>
    <row r="3674" spans="10:12" x14ac:dyDescent="0.25">
      <c r="J3674" t="s">
        <v>8219</v>
      </c>
      <c r="K3674" s="7">
        <v>3000</v>
      </c>
      <c r="L3674" s="7">
        <v>3046</v>
      </c>
    </row>
    <row r="3675" spans="10:12" x14ac:dyDescent="0.25">
      <c r="J3675" t="s">
        <v>8219</v>
      </c>
      <c r="K3675" s="7">
        <v>4000</v>
      </c>
      <c r="L3675" s="7">
        <v>4545</v>
      </c>
    </row>
    <row r="3676" spans="10:12" x14ac:dyDescent="0.25">
      <c r="J3676" t="s">
        <v>8219</v>
      </c>
      <c r="K3676" s="7">
        <v>4500</v>
      </c>
      <c r="L3676" s="7">
        <v>4500</v>
      </c>
    </row>
    <row r="3677" spans="10:12" x14ac:dyDescent="0.25">
      <c r="J3677" t="s">
        <v>8219</v>
      </c>
      <c r="K3677" s="7">
        <v>50</v>
      </c>
      <c r="L3677" s="7">
        <v>70</v>
      </c>
    </row>
    <row r="3678" spans="10:12" x14ac:dyDescent="0.25">
      <c r="J3678" t="s">
        <v>8219</v>
      </c>
      <c r="K3678" s="7">
        <v>800</v>
      </c>
      <c r="L3678" s="7">
        <v>1030</v>
      </c>
    </row>
    <row r="3679" spans="10:12" x14ac:dyDescent="0.25">
      <c r="J3679" t="s">
        <v>8219</v>
      </c>
      <c r="K3679" s="7">
        <v>12000</v>
      </c>
      <c r="L3679" s="7">
        <v>12348.5</v>
      </c>
    </row>
    <row r="3680" spans="10:12" x14ac:dyDescent="0.25">
      <c r="J3680" t="s">
        <v>8219</v>
      </c>
      <c r="K3680" s="7">
        <v>2000</v>
      </c>
      <c r="L3680" s="7">
        <v>2050</v>
      </c>
    </row>
    <row r="3681" spans="10:12" x14ac:dyDescent="0.25">
      <c r="J3681" t="s">
        <v>8219</v>
      </c>
      <c r="K3681" s="7">
        <v>2000</v>
      </c>
      <c r="L3681" s="7">
        <v>2202</v>
      </c>
    </row>
    <row r="3682" spans="10:12" x14ac:dyDescent="0.25">
      <c r="J3682" t="s">
        <v>8219</v>
      </c>
      <c r="K3682" s="7">
        <v>3000</v>
      </c>
      <c r="L3682" s="7">
        <v>3383</v>
      </c>
    </row>
    <row r="3683" spans="10:12" x14ac:dyDescent="0.25">
      <c r="J3683" t="s">
        <v>8219</v>
      </c>
      <c r="K3683" s="7">
        <v>1000</v>
      </c>
      <c r="L3683" s="7">
        <v>1119</v>
      </c>
    </row>
    <row r="3684" spans="10:12" x14ac:dyDescent="0.25">
      <c r="J3684" t="s">
        <v>8219</v>
      </c>
      <c r="K3684" s="7">
        <v>3000</v>
      </c>
      <c r="L3684" s="7">
        <v>4176</v>
      </c>
    </row>
    <row r="3685" spans="10:12" x14ac:dyDescent="0.25">
      <c r="J3685" t="s">
        <v>8219</v>
      </c>
      <c r="K3685" s="7">
        <v>3500</v>
      </c>
      <c r="L3685" s="7">
        <v>3880</v>
      </c>
    </row>
    <row r="3686" spans="10:12" x14ac:dyDescent="0.25">
      <c r="J3686" t="s">
        <v>8219</v>
      </c>
      <c r="K3686" s="7">
        <v>750</v>
      </c>
      <c r="L3686" s="7">
        <v>1043</v>
      </c>
    </row>
    <row r="3687" spans="10:12" x14ac:dyDescent="0.25">
      <c r="J3687" t="s">
        <v>8219</v>
      </c>
      <c r="K3687" s="7">
        <v>5000</v>
      </c>
      <c r="L3687" s="7">
        <v>5285</v>
      </c>
    </row>
    <row r="3688" spans="10:12" x14ac:dyDescent="0.25">
      <c r="J3688" t="s">
        <v>8219</v>
      </c>
      <c r="K3688" s="7">
        <v>350</v>
      </c>
      <c r="L3688" s="7">
        <v>355</v>
      </c>
    </row>
    <row r="3689" spans="10:12" x14ac:dyDescent="0.25">
      <c r="J3689" t="s">
        <v>8219</v>
      </c>
      <c r="K3689" s="7">
        <v>5000</v>
      </c>
      <c r="L3689" s="7">
        <v>5012.25</v>
      </c>
    </row>
    <row r="3690" spans="10:12" x14ac:dyDescent="0.25">
      <c r="J3690" t="s">
        <v>8219</v>
      </c>
      <c r="K3690" s="7">
        <v>3000</v>
      </c>
      <c r="L3690" s="7">
        <v>3275</v>
      </c>
    </row>
    <row r="3691" spans="10:12" x14ac:dyDescent="0.25">
      <c r="J3691" t="s">
        <v>8219</v>
      </c>
      <c r="K3691" s="7">
        <v>3000</v>
      </c>
      <c r="L3691" s="7">
        <v>3550</v>
      </c>
    </row>
    <row r="3692" spans="10:12" x14ac:dyDescent="0.25">
      <c r="J3692" t="s">
        <v>8219</v>
      </c>
      <c r="K3692" s="7">
        <v>1500</v>
      </c>
      <c r="L3692" s="7">
        <v>1800</v>
      </c>
    </row>
    <row r="3693" spans="10:12" x14ac:dyDescent="0.25">
      <c r="J3693" t="s">
        <v>8219</v>
      </c>
      <c r="K3693" s="7">
        <v>40000</v>
      </c>
      <c r="L3693" s="7">
        <v>51184</v>
      </c>
    </row>
    <row r="3694" spans="10:12" x14ac:dyDescent="0.25">
      <c r="J3694" t="s">
        <v>8219</v>
      </c>
      <c r="K3694" s="7">
        <v>1000</v>
      </c>
      <c r="L3694" s="7">
        <v>1260</v>
      </c>
    </row>
    <row r="3695" spans="10:12" x14ac:dyDescent="0.25">
      <c r="J3695" t="s">
        <v>8219</v>
      </c>
      <c r="K3695" s="7">
        <v>333</v>
      </c>
      <c r="L3695" s="7">
        <v>430</v>
      </c>
    </row>
    <row r="3696" spans="10:12" x14ac:dyDescent="0.25">
      <c r="J3696" t="s">
        <v>8219</v>
      </c>
      <c r="K3696" s="7">
        <v>3500</v>
      </c>
      <c r="L3696" s="7">
        <v>3760</v>
      </c>
    </row>
    <row r="3697" spans="10:12" x14ac:dyDescent="0.25">
      <c r="J3697" t="s">
        <v>8219</v>
      </c>
      <c r="K3697" s="7">
        <v>4000</v>
      </c>
      <c r="L3697" s="7">
        <v>4005</v>
      </c>
    </row>
    <row r="3698" spans="10:12" x14ac:dyDescent="0.25">
      <c r="J3698" t="s">
        <v>8219</v>
      </c>
      <c r="K3698" s="7">
        <v>2000</v>
      </c>
      <c r="L3698" s="7">
        <v>3100</v>
      </c>
    </row>
    <row r="3699" spans="10:12" x14ac:dyDescent="0.25">
      <c r="J3699" t="s">
        <v>8219</v>
      </c>
      <c r="K3699" s="7">
        <v>2000</v>
      </c>
      <c r="L3699" s="7">
        <v>2160</v>
      </c>
    </row>
    <row r="3700" spans="10:12" x14ac:dyDescent="0.25">
      <c r="J3700" t="s">
        <v>8219</v>
      </c>
      <c r="K3700" s="7">
        <v>5000</v>
      </c>
      <c r="L3700" s="7">
        <v>5526</v>
      </c>
    </row>
    <row r="3701" spans="10:12" x14ac:dyDescent="0.25">
      <c r="J3701" t="s">
        <v>8219</v>
      </c>
      <c r="K3701" s="7">
        <v>2500</v>
      </c>
      <c r="L3701" s="7">
        <v>2520</v>
      </c>
    </row>
    <row r="3702" spans="10:12" x14ac:dyDescent="0.25">
      <c r="J3702" t="s">
        <v>8219</v>
      </c>
      <c r="K3702" s="7">
        <v>500</v>
      </c>
      <c r="L3702" s="7">
        <v>606</v>
      </c>
    </row>
    <row r="3703" spans="10:12" x14ac:dyDescent="0.25">
      <c r="J3703" t="s">
        <v>8219</v>
      </c>
      <c r="K3703" s="7">
        <v>1500</v>
      </c>
      <c r="L3703" s="7">
        <v>1505</v>
      </c>
    </row>
    <row r="3704" spans="10:12" x14ac:dyDescent="0.25">
      <c r="J3704" t="s">
        <v>8219</v>
      </c>
      <c r="K3704" s="7">
        <v>3000</v>
      </c>
      <c r="L3704" s="7">
        <v>3275</v>
      </c>
    </row>
    <row r="3705" spans="10:12" x14ac:dyDescent="0.25">
      <c r="J3705" t="s">
        <v>8219</v>
      </c>
      <c r="K3705" s="7">
        <v>1050</v>
      </c>
      <c r="L3705" s="7">
        <v>1296</v>
      </c>
    </row>
    <row r="3706" spans="10:12" x14ac:dyDescent="0.25">
      <c r="J3706" t="s">
        <v>8219</v>
      </c>
      <c r="K3706" s="7">
        <v>300</v>
      </c>
      <c r="L3706" s="7">
        <v>409.01</v>
      </c>
    </row>
    <row r="3707" spans="10:12" x14ac:dyDescent="0.25">
      <c r="J3707" t="s">
        <v>8219</v>
      </c>
      <c r="K3707" s="7">
        <v>2827</v>
      </c>
      <c r="L3707" s="7">
        <v>2925</v>
      </c>
    </row>
    <row r="3708" spans="10:12" x14ac:dyDescent="0.25">
      <c r="J3708" t="s">
        <v>8219</v>
      </c>
      <c r="K3708" s="7">
        <v>1500</v>
      </c>
      <c r="L3708" s="7">
        <v>1820</v>
      </c>
    </row>
    <row r="3709" spans="10:12" x14ac:dyDescent="0.25">
      <c r="J3709" t="s">
        <v>8219</v>
      </c>
      <c r="K3709" s="7">
        <v>1000</v>
      </c>
      <c r="L3709" s="7">
        <v>1860</v>
      </c>
    </row>
    <row r="3710" spans="10:12" x14ac:dyDescent="0.25">
      <c r="J3710" t="s">
        <v>8219</v>
      </c>
      <c r="K3710" s="7">
        <v>700</v>
      </c>
      <c r="L3710" s="7">
        <v>2100</v>
      </c>
    </row>
    <row r="3711" spans="10:12" x14ac:dyDescent="0.25">
      <c r="J3711" t="s">
        <v>8219</v>
      </c>
      <c r="K3711" s="7">
        <v>1000</v>
      </c>
      <c r="L3711" s="7">
        <v>1082.5</v>
      </c>
    </row>
    <row r="3712" spans="10:12" x14ac:dyDescent="0.25">
      <c r="J3712" t="s">
        <v>8219</v>
      </c>
      <c r="K3712" s="7">
        <v>1300</v>
      </c>
      <c r="L3712" s="7">
        <v>1835</v>
      </c>
    </row>
    <row r="3713" spans="10:12" x14ac:dyDescent="0.25">
      <c r="J3713" t="s">
        <v>8219</v>
      </c>
      <c r="K3713" s="7">
        <v>500</v>
      </c>
      <c r="L3713" s="7">
        <v>570</v>
      </c>
    </row>
    <row r="3714" spans="10:12" x14ac:dyDescent="0.25">
      <c r="J3714" t="s">
        <v>8219</v>
      </c>
      <c r="K3714" s="7">
        <v>7500</v>
      </c>
      <c r="L3714" s="7">
        <v>11530</v>
      </c>
    </row>
    <row r="3715" spans="10:12" x14ac:dyDescent="0.25">
      <c r="J3715" t="s">
        <v>8219</v>
      </c>
      <c r="K3715" s="7">
        <v>2000</v>
      </c>
      <c r="L3715" s="7">
        <v>2030</v>
      </c>
    </row>
    <row r="3716" spans="10:12" x14ac:dyDescent="0.25">
      <c r="J3716" t="s">
        <v>8219</v>
      </c>
      <c r="K3716" s="7">
        <v>10000</v>
      </c>
      <c r="L3716" s="7">
        <v>10235</v>
      </c>
    </row>
    <row r="3717" spans="10:12" x14ac:dyDescent="0.25">
      <c r="J3717" t="s">
        <v>8219</v>
      </c>
      <c r="K3717" s="7">
        <v>3500</v>
      </c>
      <c r="L3717" s="7">
        <v>3590</v>
      </c>
    </row>
    <row r="3718" spans="10:12" x14ac:dyDescent="0.25">
      <c r="J3718" t="s">
        <v>8219</v>
      </c>
      <c r="K3718" s="7">
        <v>800</v>
      </c>
      <c r="L3718" s="7">
        <v>1246</v>
      </c>
    </row>
    <row r="3719" spans="10:12" x14ac:dyDescent="0.25">
      <c r="J3719" t="s">
        <v>8219</v>
      </c>
      <c r="K3719" s="7">
        <v>4000</v>
      </c>
      <c r="L3719" s="7">
        <v>4030</v>
      </c>
    </row>
    <row r="3720" spans="10:12" x14ac:dyDescent="0.25">
      <c r="J3720" t="s">
        <v>8219</v>
      </c>
      <c r="K3720" s="7">
        <v>500</v>
      </c>
      <c r="L3720" s="7">
        <v>1197</v>
      </c>
    </row>
    <row r="3721" spans="10:12" x14ac:dyDescent="0.25">
      <c r="J3721" t="s">
        <v>8219</v>
      </c>
      <c r="K3721" s="7">
        <v>200</v>
      </c>
      <c r="L3721" s="7">
        <v>420</v>
      </c>
    </row>
    <row r="3722" spans="10:12" x14ac:dyDescent="0.25">
      <c r="J3722" t="s">
        <v>8219</v>
      </c>
      <c r="K3722" s="7">
        <v>3300</v>
      </c>
      <c r="L3722" s="7">
        <v>3449</v>
      </c>
    </row>
    <row r="3723" spans="10:12" x14ac:dyDescent="0.25">
      <c r="J3723" t="s">
        <v>8219</v>
      </c>
      <c r="K3723" s="7">
        <v>5000</v>
      </c>
      <c r="L3723" s="7">
        <v>5040</v>
      </c>
    </row>
    <row r="3724" spans="10:12" x14ac:dyDescent="0.25">
      <c r="J3724" t="s">
        <v>8219</v>
      </c>
      <c r="K3724" s="7">
        <v>1500</v>
      </c>
      <c r="L3724" s="7">
        <v>1668</v>
      </c>
    </row>
    <row r="3725" spans="10:12" x14ac:dyDescent="0.25">
      <c r="J3725" t="s">
        <v>8219</v>
      </c>
      <c r="K3725" s="7">
        <v>4500</v>
      </c>
      <c r="L3725" s="7">
        <v>4592</v>
      </c>
    </row>
    <row r="3726" spans="10:12" x14ac:dyDescent="0.25">
      <c r="J3726" t="s">
        <v>8219</v>
      </c>
      <c r="K3726" s="7">
        <v>4300</v>
      </c>
      <c r="L3726" s="7">
        <v>4409.55</v>
      </c>
    </row>
    <row r="3727" spans="10:12" x14ac:dyDescent="0.25">
      <c r="J3727" t="s">
        <v>8219</v>
      </c>
      <c r="K3727" s="7">
        <v>300</v>
      </c>
      <c r="L3727" s="7">
        <v>381</v>
      </c>
    </row>
    <row r="3728" spans="10:12" x14ac:dyDescent="0.25">
      <c r="J3728" t="s">
        <v>8219</v>
      </c>
      <c r="K3728" s="7">
        <v>850</v>
      </c>
      <c r="L3728" s="7">
        <v>2879</v>
      </c>
    </row>
    <row r="3729" spans="10:12" x14ac:dyDescent="0.25">
      <c r="J3729" t="s">
        <v>8219</v>
      </c>
      <c r="K3729" s="7">
        <v>2000</v>
      </c>
      <c r="L3729" s="7">
        <v>2015</v>
      </c>
    </row>
    <row r="3730" spans="10:12" x14ac:dyDescent="0.25">
      <c r="J3730" t="s">
        <v>8221</v>
      </c>
      <c r="K3730" s="7">
        <v>20000</v>
      </c>
      <c r="L3730" s="7">
        <v>1862</v>
      </c>
    </row>
    <row r="3731" spans="10:12" x14ac:dyDescent="0.25">
      <c r="J3731" t="s">
        <v>8221</v>
      </c>
      <c r="K3731" s="7">
        <v>5000</v>
      </c>
      <c r="L3731" s="7">
        <v>362</v>
      </c>
    </row>
    <row r="3732" spans="10:12" x14ac:dyDescent="0.25">
      <c r="J3732" t="s">
        <v>8221</v>
      </c>
      <c r="K3732" s="7">
        <v>1000</v>
      </c>
      <c r="L3732" s="7">
        <v>100</v>
      </c>
    </row>
    <row r="3733" spans="10:12" x14ac:dyDescent="0.25">
      <c r="J3733" t="s">
        <v>8221</v>
      </c>
      <c r="K3733" s="7">
        <v>5500</v>
      </c>
      <c r="L3733" s="7">
        <v>620</v>
      </c>
    </row>
    <row r="3734" spans="10:12" x14ac:dyDescent="0.25">
      <c r="J3734" t="s">
        <v>8221</v>
      </c>
      <c r="K3734" s="7">
        <v>850</v>
      </c>
      <c r="L3734" s="7">
        <v>131</v>
      </c>
    </row>
    <row r="3735" spans="10:12" x14ac:dyDescent="0.25">
      <c r="J3735" t="s">
        <v>8221</v>
      </c>
      <c r="K3735" s="7">
        <v>1500</v>
      </c>
      <c r="L3735" s="7">
        <v>0</v>
      </c>
    </row>
    <row r="3736" spans="10:12" x14ac:dyDescent="0.25">
      <c r="J3736" t="s">
        <v>8221</v>
      </c>
      <c r="K3736" s="7">
        <v>1500</v>
      </c>
      <c r="L3736" s="7">
        <v>427</v>
      </c>
    </row>
    <row r="3737" spans="10:12" x14ac:dyDescent="0.25">
      <c r="J3737" t="s">
        <v>8221</v>
      </c>
      <c r="K3737" s="7">
        <v>150</v>
      </c>
      <c r="L3737" s="7">
        <v>20</v>
      </c>
    </row>
    <row r="3738" spans="10:12" x14ac:dyDescent="0.25">
      <c r="J3738" t="s">
        <v>8221</v>
      </c>
      <c r="K3738" s="7">
        <v>1500</v>
      </c>
      <c r="L3738" s="7">
        <v>10</v>
      </c>
    </row>
    <row r="3739" spans="10:12" x14ac:dyDescent="0.25">
      <c r="J3739" t="s">
        <v>8221</v>
      </c>
      <c r="K3739" s="7">
        <v>700</v>
      </c>
      <c r="L3739" s="7">
        <v>150</v>
      </c>
    </row>
    <row r="3740" spans="10:12" x14ac:dyDescent="0.25">
      <c r="J3740" t="s">
        <v>8221</v>
      </c>
      <c r="K3740" s="7">
        <v>1500</v>
      </c>
      <c r="L3740" s="7">
        <v>270</v>
      </c>
    </row>
    <row r="3741" spans="10:12" x14ac:dyDescent="0.25">
      <c r="J3741" t="s">
        <v>8221</v>
      </c>
      <c r="K3741" s="7">
        <v>4000</v>
      </c>
      <c r="L3741" s="7">
        <v>805</v>
      </c>
    </row>
    <row r="3742" spans="10:12" x14ac:dyDescent="0.25">
      <c r="J3742" t="s">
        <v>8221</v>
      </c>
      <c r="K3742" s="7">
        <v>2000</v>
      </c>
      <c r="L3742" s="7">
        <v>358</v>
      </c>
    </row>
    <row r="3743" spans="10:12" x14ac:dyDescent="0.25">
      <c r="J3743" t="s">
        <v>8221</v>
      </c>
      <c r="K3743" s="7">
        <v>20000</v>
      </c>
      <c r="L3743" s="7">
        <v>0</v>
      </c>
    </row>
    <row r="3744" spans="10:12" x14ac:dyDescent="0.25">
      <c r="J3744" t="s">
        <v>8221</v>
      </c>
      <c r="K3744" s="7">
        <v>5000</v>
      </c>
      <c r="L3744" s="7">
        <v>100</v>
      </c>
    </row>
    <row r="3745" spans="10:12" x14ac:dyDescent="0.25">
      <c r="J3745" t="s">
        <v>8221</v>
      </c>
      <c r="K3745" s="7">
        <v>2200</v>
      </c>
      <c r="L3745" s="7">
        <v>0</v>
      </c>
    </row>
    <row r="3746" spans="10:12" x14ac:dyDescent="0.25">
      <c r="J3746" t="s">
        <v>8221</v>
      </c>
      <c r="K3746" s="7">
        <v>1200</v>
      </c>
      <c r="L3746" s="7">
        <v>0</v>
      </c>
    </row>
    <row r="3747" spans="10:12" x14ac:dyDescent="0.25">
      <c r="J3747" t="s">
        <v>8221</v>
      </c>
      <c r="K3747" s="7">
        <v>100</v>
      </c>
      <c r="L3747" s="7">
        <v>10</v>
      </c>
    </row>
    <row r="3748" spans="10:12" x14ac:dyDescent="0.25">
      <c r="J3748" t="s">
        <v>8221</v>
      </c>
      <c r="K3748" s="7">
        <v>8500</v>
      </c>
      <c r="L3748" s="7">
        <v>202</v>
      </c>
    </row>
    <row r="3749" spans="10:12" x14ac:dyDescent="0.25">
      <c r="J3749" t="s">
        <v>8221</v>
      </c>
      <c r="K3749" s="7">
        <v>2500</v>
      </c>
      <c r="L3749" s="7">
        <v>25</v>
      </c>
    </row>
    <row r="3750" spans="10:12" x14ac:dyDescent="0.25">
      <c r="J3750" t="s">
        <v>8219</v>
      </c>
      <c r="K3750" s="7">
        <v>5000</v>
      </c>
      <c r="L3750" s="7">
        <v>5176</v>
      </c>
    </row>
    <row r="3751" spans="10:12" x14ac:dyDescent="0.25">
      <c r="J3751" t="s">
        <v>8219</v>
      </c>
      <c r="K3751" s="7">
        <v>500</v>
      </c>
      <c r="L3751" s="7">
        <v>525</v>
      </c>
    </row>
    <row r="3752" spans="10:12" x14ac:dyDescent="0.25">
      <c r="J3752" t="s">
        <v>8219</v>
      </c>
      <c r="K3752" s="7">
        <v>6000</v>
      </c>
      <c r="L3752" s="7">
        <v>6027</v>
      </c>
    </row>
    <row r="3753" spans="10:12" x14ac:dyDescent="0.25">
      <c r="J3753" t="s">
        <v>8219</v>
      </c>
      <c r="K3753" s="7">
        <v>1000</v>
      </c>
      <c r="L3753" s="7">
        <v>1326</v>
      </c>
    </row>
    <row r="3754" spans="10:12" x14ac:dyDescent="0.25">
      <c r="J3754" t="s">
        <v>8219</v>
      </c>
      <c r="K3754" s="7">
        <v>500</v>
      </c>
      <c r="L3754" s="7">
        <v>565</v>
      </c>
    </row>
    <row r="3755" spans="10:12" x14ac:dyDescent="0.25">
      <c r="J3755" t="s">
        <v>8219</v>
      </c>
      <c r="K3755" s="7">
        <v>5000</v>
      </c>
      <c r="L3755" s="7">
        <v>5167</v>
      </c>
    </row>
    <row r="3756" spans="10:12" x14ac:dyDescent="0.25">
      <c r="J3756" t="s">
        <v>8219</v>
      </c>
      <c r="K3756" s="7">
        <v>2500</v>
      </c>
      <c r="L3756" s="7">
        <v>3000</v>
      </c>
    </row>
    <row r="3757" spans="10:12" x14ac:dyDescent="0.25">
      <c r="J3757" t="s">
        <v>8219</v>
      </c>
      <c r="K3757" s="7">
        <v>550</v>
      </c>
      <c r="L3757" s="7">
        <v>713</v>
      </c>
    </row>
    <row r="3758" spans="10:12" x14ac:dyDescent="0.25">
      <c r="J3758" t="s">
        <v>8219</v>
      </c>
      <c r="K3758" s="7">
        <v>4500</v>
      </c>
      <c r="L3758" s="7">
        <v>4550</v>
      </c>
    </row>
    <row r="3759" spans="10:12" x14ac:dyDescent="0.25">
      <c r="J3759" t="s">
        <v>8219</v>
      </c>
      <c r="K3759" s="7">
        <v>3500</v>
      </c>
      <c r="L3759" s="7">
        <v>3798</v>
      </c>
    </row>
    <row r="3760" spans="10:12" x14ac:dyDescent="0.25">
      <c r="J3760" t="s">
        <v>8219</v>
      </c>
      <c r="K3760" s="7">
        <v>1500</v>
      </c>
      <c r="L3760" s="7">
        <v>1535</v>
      </c>
    </row>
    <row r="3761" spans="10:12" x14ac:dyDescent="0.25">
      <c r="J3761" t="s">
        <v>8219</v>
      </c>
      <c r="K3761" s="7">
        <v>4000</v>
      </c>
      <c r="L3761" s="7">
        <v>4409.7700000000004</v>
      </c>
    </row>
    <row r="3762" spans="10:12" x14ac:dyDescent="0.25">
      <c r="J3762" t="s">
        <v>8219</v>
      </c>
      <c r="K3762" s="7">
        <v>5000</v>
      </c>
      <c r="L3762" s="7">
        <v>5050.7700000000004</v>
      </c>
    </row>
    <row r="3763" spans="10:12" x14ac:dyDescent="0.25">
      <c r="J3763" t="s">
        <v>8219</v>
      </c>
      <c r="K3763" s="7">
        <v>500</v>
      </c>
      <c r="L3763" s="7">
        <v>500</v>
      </c>
    </row>
    <row r="3764" spans="10:12" x14ac:dyDescent="0.25">
      <c r="J3764" t="s">
        <v>8219</v>
      </c>
      <c r="K3764" s="7">
        <v>1250</v>
      </c>
      <c r="L3764" s="7">
        <v>1328</v>
      </c>
    </row>
    <row r="3765" spans="10:12" x14ac:dyDescent="0.25">
      <c r="J3765" t="s">
        <v>8219</v>
      </c>
      <c r="K3765" s="7">
        <v>5000</v>
      </c>
      <c r="L3765" s="7">
        <v>5000</v>
      </c>
    </row>
    <row r="3766" spans="10:12" x14ac:dyDescent="0.25">
      <c r="J3766" t="s">
        <v>8219</v>
      </c>
      <c r="K3766" s="7">
        <v>1500</v>
      </c>
      <c r="L3766" s="7">
        <v>1500</v>
      </c>
    </row>
    <row r="3767" spans="10:12" x14ac:dyDescent="0.25">
      <c r="J3767" t="s">
        <v>8219</v>
      </c>
      <c r="K3767" s="7">
        <v>7000</v>
      </c>
      <c r="L3767" s="7">
        <v>7942</v>
      </c>
    </row>
    <row r="3768" spans="10:12" x14ac:dyDescent="0.25">
      <c r="J3768" t="s">
        <v>8219</v>
      </c>
      <c r="K3768" s="7">
        <v>10000</v>
      </c>
      <c r="L3768" s="7">
        <v>10265.01</v>
      </c>
    </row>
    <row r="3769" spans="10:12" x14ac:dyDescent="0.25">
      <c r="J3769" t="s">
        <v>8219</v>
      </c>
      <c r="K3769" s="7">
        <v>2000</v>
      </c>
      <c r="L3769" s="7">
        <v>2335</v>
      </c>
    </row>
    <row r="3770" spans="10:12" x14ac:dyDescent="0.25">
      <c r="J3770" t="s">
        <v>8219</v>
      </c>
      <c r="K3770" s="7">
        <v>4000</v>
      </c>
      <c r="L3770" s="7">
        <v>4306.1099999999997</v>
      </c>
    </row>
    <row r="3771" spans="10:12" x14ac:dyDescent="0.25">
      <c r="J3771" t="s">
        <v>8219</v>
      </c>
      <c r="K3771" s="7">
        <v>1100</v>
      </c>
      <c r="L3771" s="7">
        <v>1100</v>
      </c>
    </row>
    <row r="3772" spans="10:12" x14ac:dyDescent="0.25">
      <c r="J3772" t="s">
        <v>8219</v>
      </c>
      <c r="K3772" s="7">
        <v>2000</v>
      </c>
      <c r="L3772" s="7">
        <v>2000</v>
      </c>
    </row>
    <row r="3773" spans="10:12" x14ac:dyDescent="0.25">
      <c r="J3773" t="s">
        <v>8219</v>
      </c>
      <c r="K3773" s="7">
        <v>1000</v>
      </c>
      <c r="L3773" s="7">
        <v>1460</v>
      </c>
    </row>
    <row r="3774" spans="10:12" x14ac:dyDescent="0.25">
      <c r="J3774" t="s">
        <v>8219</v>
      </c>
      <c r="K3774" s="7">
        <v>5000</v>
      </c>
      <c r="L3774" s="7">
        <v>5510</v>
      </c>
    </row>
    <row r="3775" spans="10:12" x14ac:dyDescent="0.25">
      <c r="J3775" t="s">
        <v>8219</v>
      </c>
      <c r="K3775" s="7">
        <v>5000</v>
      </c>
      <c r="L3775" s="7">
        <v>5410</v>
      </c>
    </row>
    <row r="3776" spans="10:12" x14ac:dyDescent="0.25">
      <c r="J3776" t="s">
        <v>8219</v>
      </c>
      <c r="K3776" s="7">
        <v>2500</v>
      </c>
      <c r="L3776" s="7">
        <v>2500</v>
      </c>
    </row>
    <row r="3777" spans="10:12" x14ac:dyDescent="0.25">
      <c r="J3777" t="s">
        <v>8219</v>
      </c>
      <c r="K3777" s="7">
        <v>2000</v>
      </c>
      <c r="L3777" s="7">
        <v>2005</v>
      </c>
    </row>
    <row r="3778" spans="10:12" x14ac:dyDescent="0.25">
      <c r="J3778" t="s">
        <v>8219</v>
      </c>
      <c r="K3778" s="7">
        <v>8000</v>
      </c>
      <c r="L3778" s="7">
        <v>8537</v>
      </c>
    </row>
    <row r="3779" spans="10:12" x14ac:dyDescent="0.25">
      <c r="J3779" t="s">
        <v>8219</v>
      </c>
      <c r="K3779" s="7">
        <v>2000</v>
      </c>
      <c r="L3779" s="7">
        <v>2864</v>
      </c>
    </row>
    <row r="3780" spans="10:12" x14ac:dyDescent="0.25">
      <c r="J3780" t="s">
        <v>8219</v>
      </c>
      <c r="K3780" s="7">
        <v>2400</v>
      </c>
      <c r="L3780" s="7">
        <v>2521</v>
      </c>
    </row>
    <row r="3781" spans="10:12" x14ac:dyDescent="0.25">
      <c r="J3781" t="s">
        <v>8219</v>
      </c>
      <c r="K3781" s="7">
        <v>15000</v>
      </c>
      <c r="L3781" s="7">
        <v>15597</v>
      </c>
    </row>
    <row r="3782" spans="10:12" x14ac:dyDescent="0.25">
      <c r="J3782" t="s">
        <v>8219</v>
      </c>
      <c r="K3782" s="7">
        <v>2500</v>
      </c>
      <c r="L3782" s="7">
        <v>3000</v>
      </c>
    </row>
    <row r="3783" spans="10:12" x14ac:dyDescent="0.25">
      <c r="J3783" t="s">
        <v>8219</v>
      </c>
      <c r="K3783" s="7">
        <v>4500</v>
      </c>
      <c r="L3783" s="7">
        <v>4935</v>
      </c>
    </row>
    <row r="3784" spans="10:12" x14ac:dyDescent="0.25">
      <c r="J3784" t="s">
        <v>8219</v>
      </c>
      <c r="K3784" s="7">
        <v>2000</v>
      </c>
      <c r="L3784" s="7">
        <v>2035</v>
      </c>
    </row>
    <row r="3785" spans="10:12" x14ac:dyDescent="0.25">
      <c r="J3785" t="s">
        <v>8219</v>
      </c>
      <c r="K3785" s="7">
        <v>1200</v>
      </c>
      <c r="L3785" s="7">
        <v>1547</v>
      </c>
    </row>
    <row r="3786" spans="10:12" x14ac:dyDescent="0.25">
      <c r="J3786" t="s">
        <v>8219</v>
      </c>
      <c r="K3786" s="7">
        <v>1000</v>
      </c>
      <c r="L3786" s="7">
        <v>1150</v>
      </c>
    </row>
    <row r="3787" spans="10:12" x14ac:dyDescent="0.25">
      <c r="J3787" t="s">
        <v>8219</v>
      </c>
      <c r="K3787" s="7">
        <v>2000</v>
      </c>
      <c r="L3787" s="7">
        <v>3015</v>
      </c>
    </row>
    <row r="3788" spans="10:12" x14ac:dyDescent="0.25">
      <c r="J3788" t="s">
        <v>8219</v>
      </c>
      <c r="K3788" s="7">
        <v>6000</v>
      </c>
      <c r="L3788" s="7">
        <v>6658</v>
      </c>
    </row>
    <row r="3789" spans="10:12" x14ac:dyDescent="0.25">
      <c r="J3789" t="s">
        <v>8219</v>
      </c>
      <c r="K3789" s="7">
        <v>350</v>
      </c>
      <c r="L3789" s="7">
        <v>351</v>
      </c>
    </row>
    <row r="3790" spans="10:12" x14ac:dyDescent="0.25">
      <c r="J3790" t="s">
        <v>8221</v>
      </c>
      <c r="K3790" s="7">
        <v>75000</v>
      </c>
      <c r="L3790" s="7">
        <v>500</v>
      </c>
    </row>
    <row r="3791" spans="10:12" x14ac:dyDescent="0.25">
      <c r="J3791" t="s">
        <v>8221</v>
      </c>
      <c r="K3791" s="7">
        <v>3550</v>
      </c>
      <c r="L3791" s="7">
        <v>116</v>
      </c>
    </row>
    <row r="3792" spans="10:12" x14ac:dyDescent="0.25">
      <c r="J3792" t="s">
        <v>8221</v>
      </c>
      <c r="K3792" s="7">
        <v>15000</v>
      </c>
      <c r="L3792" s="7">
        <v>0</v>
      </c>
    </row>
    <row r="3793" spans="10:12" x14ac:dyDescent="0.25">
      <c r="J3793" t="s">
        <v>8221</v>
      </c>
      <c r="K3793" s="7">
        <v>1500</v>
      </c>
      <c r="L3793" s="7">
        <v>0</v>
      </c>
    </row>
    <row r="3794" spans="10:12" x14ac:dyDescent="0.25">
      <c r="J3794" t="s">
        <v>8221</v>
      </c>
      <c r="K3794" s="7">
        <v>12500</v>
      </c>
      <c r="L3794" s="7">
        <v>35</v>
      </c>
    </row>
    <row r="3795" spans="10:12" x14ac:dyDescent="0.25">
      <c r="J3795" t="s">
        <v>8221</v>
      </c>
      <c r="K3795" s="7">
        <v>7000</v>
      </c>
      <c r="L3795" s="7">
        <v>4176</v>
      </c>
    </row>
    <row r="3796" spans="10:12" x14ac:dyDescent="0.25">
      <c r="J3796" t="s">
        <v>8221</v>
      </c>
      <c r="K3796" s="7">
        <v>5000</v>
      </c>
      <c r="L3796" s="7">
        <v>50</v>
      </c>
    </row>
    <row r="3797" spans="10:12" x14ac:dyDescent="0.25">
      <c r="J3797" t="s">
        <v>8221</v>
      </c>
      <c r="K3797" s="7">
        <v>600</v>
      </c>
      <c r="L3797" s="7">
        <v>10</v>
      </c>
    </row>
    <row r="3798" spans="10:12" x14ac:dyDescent="0.25">
      <c r="J3798" t="s">
        <v>8221</v>
      </c>
      <c r="K3798" s="7">
        <v>22500</v>
      </c>
      <c r="L3798" s="7">
        <v>1</v>
      </c>
    </row>
    <row r="3799" spans="10:12" x14ac:dyDescent="0.25">
      <c r="J3799" t="s">
        <v>8221</v>
      </c>
      <c r="K3799" s="7">
        <v>6000</v>
      </c>
      <c r="L3799" s="7">
        <v>5380</v>
      </c>
    </row>
    <row r="3800" spans="10:12" x14ac:dyDescent="0.25">
      <c r="J3800" t="s">
        <v>8221</v>
      </c>
      <c r="K3800" s="7">
        <v>70000</v>
      </c>
      <c r="L3800" s="7">
        <v>1025</v>
      </c>
    </row>
    <row r="3801" spans="10:12" x14ac:dyDescent="0.25">
      <c r="J3801" t="s">
        <v>8221</v>
      </c>
      <c r="K3801" s="7">
        <v>10000</v>
      </c>
      <c r="L3801" s="7">
        <v>402</v>
      </c>
    </row>
    <row r="3802" spans="10:12" x14ac:dyDescent="0.25">
      <c r="J3802" t="s">
        <v>8221</v>
      </c>
      <c r="K3802" s="7">
        <v>22000</v>
      </c>
      <c r="L3802" s="7">
        <v>881</v>
      </c>
    </row>
    <row r="3803" spans="10:12" x14ac:dyDescent="0.25">
      <c r="J3803" t="s">
        <v>8221</v>
      </c>
      <c r="K3803" s="7">
        <v>5000</v>
      </c>
      <c r="L3803" s="7">
        <v>426</v>
      </c>
    </row>
    <row r="3804" spans="10:12" x14ac:dyDescent="0.25">
      <c r="J3804" t="s">
        <v>8221</v>
      </c>
      <c r="K3804" s="7">
        <v>3000</v>
      </c>
      <c r="L3804" s="7">
        <v>0</v>
      </c>
    </row>
    <row r="3805" spans="10:12" x14ac:dyDescent="0.25">
      <c r="J3805" t="s">
        <v>8221</v>
      </c>
      <c r="K3805" s="7">
        <v>12000</v>
      </c>
      <c r="L3805" s="7">
        <v>2358</v>
      </c>
    </row>
    <row r="3806" spans="10:12" x14ac:dyDescent="0.25">
      <c r="J3806" t="s">
        <v>8221</v>
      </c>
      <c r="K3806" s="7">
        <v>8000</v>
      </c>
      <c r="L3806" s="7">
        <v>0</v>
      </c>
    </row>
    <row r="3807" spans="10:12" x14ac:dyDescent="0.25">
      <c r="J3807" t="s">
        <v>8221</v>
      </c>
      <c r="K3807" s="7">
        <v>150000</v>
      </c>
      <c r="L3807" s="7">
        <v>3</v>
      </c>
    </row>
    <row r="3808" spans="10:12" x14ac:dyDescent="0.25">
      <c r="J3808" t="s">
        <v>8221</v>
      </c>
      <c r="K3808" s="7">
        <v>7500</v>
      </c>
      <c r="L3808" s="7">
        <v>5</v>
      </c>
    </row>
    <row r="3809" spans="10:12" x14ac:dyDescent="0.25">
      <c r="J3809" t="s">
        <v>8221</v>
      </c>
      <c r="K3809" s="7">
        <v>1500</v>
      </c>
      <c r="L3809" s="7">
        <v>455</v>
      </c>
    </row>
    <row r="3810" spans="10:12" x14ac:dyDescent="0.25">
      <c r="J3810" t="s">
        <v>8219</v>
      </c>
      <c r="K3810" s="7">
        <v>1000</v>
      </c>
      <c r="L3810" s="7">
        <v>1000</v>
      </c>
    </row>
    <row r="3811" spans="10:12" x14ac:dyDescent="0.25">
      <c r="J3811" t="s">
        <v>8219</v>
      </c>
      <c r="K3811" s="7">
        <v>2000</v>
      </c>
      <c r="L3811" s="7">
        <v>2025</v>
      </c>
    </row>
    <row r="3812" spans="10:12" x14ac:dyDescent="0.25">
      <c r="J3812" t="s">
        <v>8219</v>
      </c>
      <c r="K3812" s="7">
        <v>1500</v>
      </c>
      <c r="L3812" s="7">
        <v>1826</v>
      </c>
    </row>
    <row r="3813" spans="10:12" x14ac:dyDescent="0.25">
      <c r="J3813" t="s">
        <v>8219</v>
      </c>
      <c r="K3813" s="7">
        <v>250</v>
      </c>
      <c r="L3813" s="7">
        <v>825</v>
      </c>
    </row>
    <row r="3814" spans="10:12" x14ac:dyDescent="0.25">
      <c r="J3814" t="s">
        <v>8219</v>
      </c>
      <c r="K3814" s="7">
        <v>2000</v>
      </c>
      <c r="L3814" s="7">
        <v>2191</v>
      </c>
    </row>
    <row r="3815" spans="10:12" x14ac:dyDescent="0.25">
      <c r="J3815" t="s">
        <v>8219</v>
      </c>
      <c r="K3815" s="7">
        <v>2100</v>
      </c>
      <c r="L3815" s="7">
        <v>2119.9899999999998</v>
      </c>
    </row>
    <row r="3816" spans="10:12" x14ac:dyDescent="0.25">
      <c r="J3816" t="s">
        <v>8219</v>
      </c>
      <c r="K3816" s="7">
        <v>1500</v>
      </c>
      <c r="L3816" s="7">
        <v>2102</v>
      </c>
    </row>
    <row r="3817" spans="10:12" x14ac:dyDescent="0.25">
      <c r="J3817" t="s">
        <v>8219</v>
      </c>
      <c r="K3817" s="7">
        <v>1000</v>
      </c>
      <c r="L3817" s="7">
        <v>1000.01</v>
      </c>
    </row>
    <row r="3818" spans="10:12" x14ac:dyDescent="0.25">
      <c r="J3818" t="s">
        <v>8219</v>
      </c>
      <c r="K3818" s="7">
        <v>1500</v>
      </c>
      <c r="L3818" s="7">
        <v>1788.57</v>
      </c>
    </row>
    <row r="3819" spans="10:12" x14ac:dyDescent="0.25">
      <c r="J3819" t="s">
        <v>8219</v>
      </c>
      <c r="K3819" s="7">
        <v>2000</v>
      </c>
      <c r="L3819" s="7">
        <v>2145</v>
      </c>
    </row>
    <row r="3820" spans="10:12" x14ac:dyDescent="0.25">
      <c r="J3820" t="s">
        <v>8219</v>
      </c>
      <c r="K3820" s="7">
        <v>250</v>
      </c>
      <c r="L3820" s="7">
        <v>570</v>
      </c>
    </row>
    <row r="3821" spans="10:12" x14ac:dyDescent="0.25">
      <c r="J3821" t="s">
        <v>8219</v>
      </c>
      <c r="K3821" s="7">
        <v>1000</v>
      </c>
      <c r="L3821" s="7">
        <v>1064</v>
      </c>
    </row>
    <row r="3822" spans="10:12" x14ac:dyDescent="0.25">
      <c r="J3822" t="s">
        <v>8219</v>
      </c>
      <c r="K3822" s="7">
        <v>300</v>
      </c>
      <c r="L3822" s="7">
        <v>430</v>
      </c>
    </row>
    <row r="3823" spans="10:12" x14ac:dyDescent="0.25">
      <c r="J3823" t="s">
        <v>8219</v>
      </c>
      <c r="K3823" s="7">
        <v>3500</v>
      </c>
      <c r="L3823" s="7">
        <v>3659</v>
      </c>
    </row>
    <row r="3824" spans="10:12" x14ac:dyDescent="0.25">
      <c r="J3824" t="s">
        <v>8219</v>
      </c>
      <c r="K3824" s="7">
        <v>5000</v>
      </c>
      <c r="L3824" s="7">
        <v>5501</v>
      </c>
    </row>
    <row r="3825" spans="10:12" x14ac:dyDescent="0.25">
      <c r="J3825" t="s">
        <v>8219</v>
      </c>
      <c r="K3825" s="7">
        <v>2500</v>
      </c>
      <c r="L3825" s="7">
        <v>2650</v>
      </c>
    </row>
    <row r="3826" spans="10:12" x14ac:dyDescent="0.25">
      <c r="J3826" t="s">
        <v>8219</v>
      </c>
      <c r="K3826" s="7">
        <v>250</v>
      </c>
      <c r="L3826" s="7">
        <v>270</v>
      </c>
    </row>
    <row r="3827" spans="10:12" x14ac:dyDescent="0.25">
      <c r="J3827" t="s">
        <v>8219</v>
      </c>
      <c r="K3827" s="7">
        <v>5000</v>
      </c>
      <c r="L3827" s="7">
        <v>5271</v>
      </c>
    </row>
    <row r="3828" spans="10:12" x14ac:dyDescent="0.25">
      <c r="J3828" t="s">
        <v>8219</v>
      </c>
      <c r="K3828" s="7">
        <v>600</v>
      </c>
      <c r="L3828" s="7">
        <v>715</v>
      </c>
    </row>
    <row r="3829" spans="10:12" x14ac:dyDescent="0.25">
      <c r="J3829" t="s">
        <v>8219</v>
      </c>
      <c r="K3829" s="7">
        <v>3000</v>
      </c>
      <c r="L3829" s="7">
        <v>4580</v>
      </c>
    </row>
    <row r="3830" spans="10:12" x14ac:dyDescent="0.25">
      <c r="J3830" t="s">
        <v>8219</v>
      </c>
      <c r="K3830" s="7">
        <v>5000</v>
      </c>
      <c r="L3830" s="7">
        <v>5000</v>
      </c>
    </row>
    <row r="3831" spans="10:12" x14ac:dyDescent="0.25">
      <c r="J3831" t="s">
        <v>8219</v>
      </c>
      <c r="K3831" s="7">
        <v>500</v>
      </c>
      <c r="L3831" s="7">
        <v>501</v>
      </c>
    </row>
    <row r="3832" spans="10:12" x14ac:dyDescent="0.25">
      <c r="J3832" t="s">
        <v>8219</v>
      </c>
      <c r="K3832" s="7">
        <v>100</v>
      </c>
      <c r="L3832" s="7">
        <v>225</v>
      </c>
    </row>
    <row r="3833" spans="10:12" x14ac:dyDescent="0.25">
      <c r="J3833" t="s">
        <v>8219</v>
      </c>
      <c r="K3833" s="7">
        <v>500</v>
      </c>
      <c r="L3833" s="7">
        <v>530.11</v>
      </c>
    </row>
    <row r="3834" spans="10:12" x14ac:dyDescent="0.25">
      <c r="J3834" t="s">
        <v>8219</v>
      </c>
      <c r="K3834" s="7">
        <v>1200</v>
      </c>
      <c r="L3834" s="7">
        <v>1256</v>
      </c>
    </row>
    <row r="3835" spans="10:12" x14ac:dyDescent="0.25">
      <c r="J3835" t="s">
        <v>8219</v>
      </c>
      <c r="K3835" s="7">
        <v>1200</v>
      </c>
      <c r="L3835" s="7">
        <v>1400</v>
      </c>
    </row>
    <row r="3836" spans="10:12" x14ac:dyDescent="0.25">
      <c r="J3836" t="s">
        <v>8219</v>
      </c>
      <c r="K3836" s="7">
        <v>3000</v>
      </c>
      <c r="L3836" s="7">
        <v>3271</v>
      </c>
    </row>
    <row r="3837" spans="10:12" x14ac:dyDescent="0.25">
      <c r="J3837" t="s">
        <v>8219</v>
      </c>
      <c r="K3837" s="7">
        <v>200</v>
      </c>
      <c r="L3837" s="7">
        <v>320</v>
      </c>
    </row>
    <row r="3838" spans="10:12" x14ac:dyDescent="0.25">
      <c r="J3838" t="s">
        <v>8219</v>
      </c>
      <c r="K3838" s="7">
        <v>800</v>
      </c>
      <c r="L3838" s="7">
        <v>900</v>
      </c>
    </row>
    <row r="3839" spans="10:12" x14ac:dyDescent="0.25">
      <c r="J3839" t="s">
        <v>8219</v>
      </c>
      <c r="K3839" s="7">
        <v>2000</v>
      </c>
      <c r="L3839" s="7">
        <v>2042</v>
      </c>
    </row>
    <row r="3840" spans="10:12" x14ac:dyDescent="0.25">
      <c r="J3840" t="s">
        <v>8219</v>
      </c>
      <c r="K3840" s="7">
        <v>100000</v>
      </c>
      <c r="L3840" s="7">
        <v>100824</v>
      </c>
    </row>
    <row r="3841" spans="10:12" x14ac:dyDescent="0.25">
      <c r="J3841" t="s">
        <v>8219</v>
      </c>
      <c r="K3841" s="7">
        <v>2000</v>
      </c>
      <c r="L3841" s="7">
        <v>2025</v>
      </c>
    </row>
    <row r="3842" spans="10:12" x14ac:dyDescent="0.25">
      <c r="J3842" t="s">
        <v>8219</v>
      </c>
      <c r="K3842" s="7">
        <v>1</v>
      </c>
      <c r="L3842" s="7">
        <v>65</v>
      </c>
    </row>
    <row r="3843" spans="10:12" x14ac:dyDescent="0.25">
      <c r="J3843" t="s">
        <v>8221</v>
      </c>
      <c r="K3843" s="7">
        <v>10000</v>
      </c>
      <c r="L3843" s="7">
        <v>872</v>
      </c>
    </row>
    <row r="3844" spans="10:12" x14ac:dyDescent="0.25">
      <c r="J3844" t="s">
        <v>8221</v>
      </c>
      <c r="K3844" s="7">
        <v>5000</v>
      </c>
      <c r="L3844" s="7">
        <v>1097</v>
      </c>
    </row>
    <row r="3845" spans="10:12" x14ac:dyDescent="0.25">
      <c r="J3845" t="s">
        <v>8221</v>
      </c>
      <c r="K3845" s="7">
        <v>5000</v>
      </c>
      <c r="L3845" s="7">
        <v>1065</v>
      </c>
    </row>
    <row r="3846" spans="10:12" x14ac:dyDescent="0.25">
      <c r="J3846" t="s">
        <v>8221</v>
      </c>
      <c r="K3846" s="7">
        <v>9800</v>
      </c>
      <c r="L3846" s="7">
        <v>4066</v>
      </c>
    </row>
    <row r="3847" spans="10:12" x14ac:dyDescent="0.25">
      <c r="J3847" t="s">
        <v>8221</v>
      </c>
      <c r="K3847" s="7">
        <v>40000</v>
      </c>
      <c r="L3847" s="7">
        <v>842</v>
      </c>
    </row>
    <row r="3848" spans="10:12" x14ac:dyDescent="0.25">
      <c r="J3848" t="s">
        <v>8221</v>
      </c>
      <c r="K3848" s="7">
        <v>7000</v>
      </c>
      <c r="L3848" s="7">
        <v>189</v>
      </c>
    </row>
    <row r="3849" spans="10:12" x14ac:dyDescent="0.25">
      <c r="J3849" t="s">
        <v>8221</v>
      </c>
      <c r="K3849" s="7">
        <v>10500</v>
      </c>
      <c r="L3849" s="7">
        <v>1697</v>
      </c>
    </row>
    <row r="3850" spans="10:12" x14ac:dyDescent="0.25">
      <c r="J3850" t="s">
        <v>8221</v>
      </c>
      <c r="K3850" s="7">
        <v>13000</v>
      </c>
      <c r="L3850" s="7">
        <v>2129</v>
      </c>
    </row>
    <row r="3851" spans="10:12" x14ac:dyDescent="0.25">
      <c r="J3851" t="s">
        <v>8221</v>
      </c>
      <c r="K3851" s="7">
        <v>30000</v>
      </c>
      <c r="L3851" s="7">
        <v>2113</v>
      </c>
    </row>
    <row r="3852" spans="10:12" x14ac:dyDescent="0.25">
      <c r="J3852" t="s">
        <v>8221</v>
      </c>
      <c r="K3852" s="7">
        <v>1000</v>
      </c>
      <c r="L3852" s="7">
        <v>38</v>
      </c>
    </row>
    <row r="3853" spans="10:12" x14ac:dyDescent="0.25">
      <c r="J3853" t="s">
        <v>8221</v>
      </c>
      <c r="K3853" s="7">
        <v>2500</v>
      </c>
      <c r="L3853" s="7">
        <v>852</v>
      </c>
    </row>
    <row r="3854" spans="10:12" x14ac:dyDescent="0.25">
      <c r="J3854" t="s">
        <v>8221</v>
      </c>
      <c r="K3854" s="7">
        <v>10000</v>
      </c>
      <c r="L3854" s="7">
        <v>20</v>
      </c>
    </row>
    <row r="3855" spans="10:12" x14ac:dyDescent="0.25">
      <c r="J3855" t="s">
        <v>8221</v>
      </c>
      <c r="K3855" s="7">
        <v>100000</v>
      </c>
      <c r="L3855" s="7">
        <v>26</v>
      </c>
    </row>
    <row r="3856" spans="10:12" x14ac:dyDescent="0.25">
      <c r="J3856" t="s">
        <v>8221</v>
      </c>
      <c r="K3856" s="7">
        <v>11000</v>
      </c>
      <c r="L3856" s="7">
        <v>1788</v>
      </c>
    </row>
    <row r="3857" spans="10:12" x14ac:dyDescent="0.25">
      <c r="J3857" t="s">
        <v>8221</v>
      </c>
      <c r="K3857" s="7">
        <v>1000</v>
      </c>
      <c r="L3857" s="7">
        <v>25</v>
      </c>
    </row>
    <row r="3858" spans="10:12" x14ac:dyDescent="0.25">
      <c r="J3858" t="s">
        <v>8221</v>
      </c>
      <c r="K3858" s="7">
        <v>5000</v>
      </c>
      <c r="L3858" s="7">
        <v>1</v>
      </c>
    </row>
    <row r="3859" spans="10:12" x14ac:dyDescent="0.25">
      <c r="J3859" t="s">
        <v>8221</v>
      </c>
      <c r="K3859" s="7">
        <v>5000</v>
      </c>
      <c r="L3859" s="7">
        <v>260</v>
      </c>
    </row>
    <row r="3860" spans="10:12" x14ac:dyDescent="0.25">
      <c r="J3860" t="s">
        <v>8221</v>
      </c>
      <c r="K3860" s="7">
        <v>500</v>
      </c>
      <c r="L3860" s="7">
        <v>10</v>
      </c>
    </row>
    <row r="3861" spans="10:12" x14ac:dyDescent="0.25">
      <c r="J3861" t="s">
        <v>8221</v>
      </c>
      <c r="K3861" s="7">
        <v>2500</v>
      </c>
      <c r="L3861" s="7">
        <v>1</v>
      </c>
    </row>
    <row r="3862" spans="10:12" x14ac:dyDescent="0.25">
      <c r="J3862" t="s">
        <v>8221</v>
      </c>
      <c r="K3862" s="7">
        <v>6000</v>
      </c>
      <c r="L3862" s="7">
        <v>1060</v>
      </c>
    </row>
    <row r="3863" spans="10:12" x14ac:dyDescent="0.25">
      <c r="J3863" t="s">
        <v>8221</v>
      </c>
      <c r="K3863" s="7">
        <v>2000</v>
      </c>
      <c r="L3863" s="7">
        <v>100</v>
      </c>
    </row>
    <row r="3864" spans="10:12" x14ac:dyDescent="0.25">
      <c r="J3864" t="s">
        <v>8221</v>
      </c>
      <c r="K3864" s="7">
        <v>7500</v>
      </c>
      <c r="L3864" s="7">
        <v>1</v>
      </c>
    </row>
    <row r="3865" spans="10:12" x14ac:dyDescent="0.25">
      <c r="J3865" t="s">
        <v>8221</v>
      </c>
      <c r="K3865" s="7">
        <v>6000</v>
      </c>
      <c r="L3865" s="7">
        <v>0</v>
      </c>
    </row>
    <row r="3866" spans="10:12" x14ac:dyDescent="0.25">
      <c r="J3866" t="s">
        <v>8221</v>
      </c>
      <c r="K3866" s="7">
        <v>5000</v>
      </c>
      <c r="L3866" s="7">
        <v>60</v>
      </c>
    </row>
    <row r="3867" spans="10:12" x14ac:dyDescent="0.25">
      <c r="J3867" t="s">
        <v>8221</v>
      </c>
      <c r="K3867" s="7">
        <v>2413</v>
      </c>
      <c r="L3867" s="7">
        <v>650</v>
      </c>
    </row>
    <row r="3868" spans="10:12" x14ac:dyDescent="0.25">
      <c r="J3868" t="s">
        <v>8221</v>
      </c>
      <c r="K3868" s="7">
        <v>2000</v>
      </c>
      <c r="L3868" s="7">
        <v>11</v>
      </c>
    </row>
    <row r="3869" spans="10:12" x14ac:dyDescent="0.25">
      <c r="J3869" t="s">
        <v>8221</v>
      </c>
      <c r="K3869" s="7">
        <v>2000</v>
      </c>
      <c r="L3869" s="7">
        <v>251</v>
      </c>
    </row>
    <row r="3870" spans="10:12" x14ac:dyDescent="0.25">
      <c r="J3870" t="s">
        <v>8220</v>
      </c>
      <c r="K3870" s="7">
        <v>5000</v>
      </c>
      <c r="L3870" s="7">
        <v>10</v>
      </c>
    </row>
    <row r="3871" spans="10:12" x14ac:dyDescent="0.25">
      <c r="J3871" t="s">
        <v>8220</v>
      </c>
      <c r="K3871" s="7">
        <v>13111</v>
      </c>
      <c r="L3871" s="7">
        <v>452</v>
      </c>
    </row>
    <row r="3872" spans="10:12" x14ac:dyDescent="0.25">
      <c r="J3872" t="s">
        <v>8220</v>
      </c>
      <c r="K3872" s="7">
        <v>10000</v>
      </c>
      <c r="L3872" s="7">
        <v>1500</v>
      </c>
    </row>
    <row r="3873" spans="10:12" x14ac:dyDescent="0.25">
      <c r="J3873" t="s">
        <v>8220</v>
      </c>
      <c r="K3873" s="7">
        <v>1500</v>
      </c>
      <c r="L3873" s="7">
        <v>40</v>
      </c>
    </row>
    <row r="3874" spans="10:12" x14ac:dyDescent="0.25">
      <c r="J3874" t="s">
        <v>8220</v>
      </c>
      <c r="K3874" s="7">
        <v>15000</v>
      </c>
      <c r="L3874" s="7">
        <v>0</v>
      </c>
    </row>
    <row r="3875" spans="10:12" x14ac:dyDescent="0.25">
      <c r="J3875" t="s">
        <v>8220</v>
      </c>
      <c r="K3875" s="7">
        <v>5500</v>
      </c>
      <c r="L3875" s="7">
        <v>0</v>
      </c>
    </row>
    <row r="3876" spans="10:12" x14ac:dyDescent="0.25">
      <c r="J3876" t="s">
        <v>8220</v>
      </c>
      <c r="K3876" s="7">
        <v>620</v>
      </c>
      <c r="L3876" s="7">
        <v>0</v>
      </c>
    </row>
    <row r="3877" spans="10:12" x14ac:dyDescent="0.25">
      <c r="J3877" t="s">
        <v>8220</v>
      </c>
      <c r="K3877" s="7">
        <v>30000</v>
      </c>
      <c r="L3877" s="7">
        <v>0</v>
      </c>
    </row>
    <row r="3878" spans="10:12" x14ac:dyDescent="0.25">
      <c r="J3878" t="s">
        <v>8220</v>
      </c>
      <c r="K3878" s="7">
        <v>3900</v>
      </c>
      <c r="L3878" s="7">
        <v>2059</v>
      </c>
    </row>
    <row r="3879" spans="10:12" x14ac:dyDescent="0.25">
      <c r="J3879" t="s">
        <v>8220</v>
      </c>
      <c r="K3879" s="7">
        <v>25000</v>
      </c>
      <c r="L3879" s="7">
        <v>1241</v>
      </c>
    </row>
    <row r="3880" spans="10:12" x14ac:dyDescent="0.25">
      <c r="J3880" t="s">
        <v>8220</v>
      </c>
      <c r="K3880" s="7">
        <v>18000</v>
      </c>
      <c r="L3880" s="7">
        <v>10</v>
      </c>
    </row>
    <row r="3881" spans="10:12" x14ac:dyDescent="0.25">
      <c r="J3881" t="s">
        <v>8220</v>
      </c>
      <c r="K3881" s="7">
        <v>15000</v>
      </c>
      <c r="L3881" s="7">
        <v>0</v>
      </c>
    </row>
    <row r="3882" spans="10:12" x14ac:dyDescent="0.25">
      <c r="J3882" t="s">
        <v>8220</v>
      </c>
      <c r="K3882" s="7">
        <v>7500</v>
      </c>
      <c r="L3882" s="7">
        <v>980</v>
      </c>
    </row>
    <row r="3883" spans="10:12" x14ac:dyDescent="0.25">
      <c r="J3883" t="s">
        <v>8220</v>
      </c>
      <c r="K3883" s="7">
        <v>500</v>
      </c>
      <c r="L3883" s="7">
        <v>25</v>
      </c>
    </row>
    <row r="3884" spans="10:12" x14ac:dyDescent="0.25">
      <c r="J3884" t="s">
        <v>8220</v>
      </c>
      <c r="K3884" s="7">
        <v>30000</v>
      </c>
      <c r="L3884" s="7">
        <v>0</v>
      </c>
    </row>
    <row r="3885" spans="10:12" x14ac:dyDescent="0.25">
      <c r="J3885" t="s">
        <v>8220</v>
      </c>
      <c r="K3885" s="7">
        <v>15000</v>
      </c>
      <c r="L3885" s="7">
        <v>0</v>
      </c>
    </row>
    <row r="3886" spans="10:12" x14ac:dyDescent="0.25">
      <c r="J3886" t="s">
        <v>8220</v>
      </c>
      <c r="K3886" s="7">
        <v>10000</v>
      </c>
      <c r="L3886" s="7">
        <v>0</v>
      </c>
    </row>
    <row r="3887" spans="10:12" x14ac:dyDescent="0.25">
      <c r="J3887" t="s">
        <v>8220</v>
      </c>
      <c r="K3887" s="7">
        <v>375000</v>
      </c>
      <c r="L3887" s="7">
        <v>0</v>
      </c>
    </row>
    <row r="3888" spans="10:12" x14ac:dyDescent="0.25">
      <c r="J3888" t="s">
        <v>8220</v>
      </c>
      <c r="K3888" s="7">
        <v>10000</v>
      </c>
      <c r="L3888" s="7">
        <v>0</v>
      </c>
    </row>
    <row r="3889" spans="10:12" x14ac:dyDescent="0.25">
      <c r="J3889" t="s">
        <v>8220</v>
      </c>
      <c r="K3889" s="7">
        <v>2000</v>
      </c>
      <c r="L3889" s="7">
        <v>35</v>
      </c>
    </row>
    <row r="3890" spans="10:12" x14ac:dyDescent="0.25">
      <c r="J3890" t="s">
        <v>8221</v>
      </c>
      <c r="K3890" s="7">
        <v>2000</v>
      </c>
      <c r="L3890" s="7">
        <v>542</v>
      </c>
    </row>
    <row r="3891" spans="10:12" x14ac:dyDescent="0.25">
      <c r="J3891" t="s">
        <v>8221</v>
      </c>
      <c r="K3891" s="7">
        <v>8000</v>
      </c>
      <c r="L3891" s="7">
        <v>118</v>
      </c>
    </row>
    <row r="3892" spans="10:12" x14ac:dyDescent="0.25">
      <c r="J3892" t="s">
        <v>8221</v>
      </c>
      <c r="K3892" s="7">
        <v>15000</v>
      </c>
      <c r="L3892" s="7">
        <v>2524</v>
      </c>
    </row>
    <row r="3893" spans="10:12" x14ac:dyDescent="0.25">
      <c r="J3893" t="s">
        <v>8221</v>
      </c>
      <c r="K3893" s="7">
        <v>800</v>
      </c>
      <c r="L3893" s="7">
        <v>260</v>
      </c>
    </row>
    <row r="3894" spans="10:12" x14ac:dyDescent="0.25">
      <c r="J3894" t="s">
        <v>8221</v>
      </c>
      <c r="K3894" s="7">
        <v>1000</v>
      </c>
      <c r="L3894" s="7">
        <v>0</v>
      </c>
    </row>
    <row r="3895" spans="10:12" x14ac:dyDescent="0.25">
      <c r="J3895" t="s">
        <v>8221</v>
      </c>
      <c r="K3895" s="7">
        <v>50000</v>
      </c>
      <c r="L3895" s="7">
        <v>10775</v>
      </c>
    </row>
    <row r="3896" spans="10:12" x14ac:dyDescent="0.25">
      <c r="J3896" t="s">
        <v>8221</v>
      </c>
      <c r="K3896" s="7">
        <v>15000</v>
      </c>
      <c r="L3896" s="7">
        <v>520</v>
      </c>
    </row>
    <row r="3897" spans="10:12" x14ac:dyDescent="0.25">
      <c r="J3897" t="s">
        <v>8221</v>
      </c>
      <c r="K3897" s="7">
        <v>1000</v>
      </c>
      <c r="L3897" s="7">
        <v>50</v>
      </c>
    </row>
    <row r="3898" spans="10:12" x14ac:dyDescent="0.25">
      <c r="J3898" t="s">
        <v>8221</v>
      </c>
      <c r="K3898" s="7">
        <v>1600</v>
      </c>
      <c r="L3898" s="7">
        <v>170</v>
      </c>
    </row>
    <row r="3899" spans="10:12" x14ac:dyDescent="0.25">
      <c r="J3899" t="s">
        <v>8221</v>
      </c>
      <c r="K3899" s="7">
        <v>2500</v>
      </c>
      <c r="L3899" s="7">
        <v>440</v>
      </c>
    </row>
    <row r="3900" spans="10:12" x14ac:dyDescent="0.25">
      <c r="J3900" t="s">
        <v>8221</v>
      </c>
      <c r="K3900" s="7">
        <v>2500</v>
      </c>
      <c r="L3900" s="7">
        <v>814</v>
      </c>
    </row>
    <row r="3901" spans="10:12" x14ac:dyDescent="0.25">
      <c r="J3901" t="s">
        <v>8221</v>
      </c>
      <c r="K3901" s="7">
        <v>10000</v>
      </c>
      <c r="L3901" s="7">
        <v>125</v>
      </c>
    </row>
    <row r="3902" spans="10:12" x14ac:dyDescent="0.25">
      <c r="J3902" t="s">
        <v>8221</v>
      </c>
      <c r="K3902" s="7">
        <v>2500</v>
      </c>
      <c r="L3902" s="7">
        <v>135</v>
      </c>
    </row>
    <row r="3903" spans="10:12" x14ac:dyDescent="0.25">
      <c r="J3903" t="s">
        <v>8221</v>
      </c>
      <c r="K3903" s="7">
        <v>3000</v>
      </c>
      <c r="L3903" s="7">
        <v>25</v>
      </c>
    </row>
    <row r="3904" spans="10:12" x14ac:dyDescent="0.25">
      <c r="J3904" t="s">
        <v>8221</v>
      </c>
      <c r="K3904" s="7">
        <v>3000</v>
      </c>
      <c r="L3904" s="7">
        <v>1465</v>
      </c>
    </row>
    <row r="3905" spans="10:12" x14ac:dyDescent="0.25">
      <c r="J3905" t="s">
        <v>8221</v>
      </c>
      <c r="K3905" s="7">
        <v>1500</v>
      </c>
      <c r="L3905" s="7">
        <v>0</v>
      </c>
    </row>
    <row r="3906" spans="10:12" x14ac:dyDescent="0.25">
      <c r="J3906" t="s">
        <v>8221</v>
      </c>
      <c r="K3906" s="7">
        <v>10000</v>
      </c>
      <c r="L3906" s="7">
        <v>3</v>
      </c>
    </row>
    <row r="3907" spans="10:12" x14ac:dyDescent="0.25">
      <c r="J3907" t="s">
        <v>8221</v>
      </c>
      <c r="K3907" s="7">
        <v>1500</v>
      </c>
      <c r="L3907" s="7">
        <v>173</v>
      </c>
    </row>
    <row r="3908" spans="10:12" x14ac:dyDescent="0.25">
      <c r="J3908" t="s">
        <v>8221</v>
      </c>
      <c r="K3908" s="7">
        <v>1500</v>
      </c>
      <c r="L3908" s="7">
        <v>1010</v>
      </c>
    </row>
    <row r="3909" spans="10:12" x14ac:dyDescent="0.25">
      <c r="J3909" t="s">
        <v>8221</v>
      </c>
      <c r="K3909" s="7">
        <v>1000</v>
      </c>
      <c r="L3909" s="7">
        <v>153</v>
      </c>
    </row>
    <row r="3910" spans="10:12" x14ac:dyDescent="0.25">
      <c r="J3910" t="s">
        <v>8221</v>
      </c>
      <c r="K3910" s="7">
        <v>750</v>
      </c>
      <c r="L3910" s="7">
        <v>65</v>
      </c>
    </row>
    <row r="3911" spans="10:12" x14ac:dyDescent="0.25">
      <c r="J3911" t="s">
        <v>8221</v>
      </c>
      <c r="K3911" s="7">
        <v>60000</v>
      </c>
      <c r="L3911" s="7">
        <v>135</v>
      </c>
    </row>
    <row r="3912" spans="10:12" x14ac:dyDescent="0.25">
      <c r="J3912" t="s">
        <v>8221</v>
      </c>
      <c r="K3912" s="7">
        <v>6000</v>
      </c>
      <c r="L3912" s="7">
        <v>185</v>
      </c>
    </row>
    <row r="3913" spans="10:12" x14ac:dyDescent="0.25">
      <c r="J3913" t="s">
        <v>8221</v>
      </c>
      <c r="K3913" s="7">
        <v>8000</v>
      </c>
      <c r="L3913" s="7">
        <v>2993</v>
      </c>
    </row>
    <row r="3914" spans="10:12" x14ac:dyDescent="0.25">
      <c r="J3914" t="s">
        <v>8221</v>
      </c>
      <c r="K3914" s="7">
        <v>15000</v>
      </c>
      <c r="L3914" s="7">
        <v>1</v>
      </c>
    </row>
    <row r="3915" spans="10:12" x14ac:dyDescent="0.25">
      <c r="J3915" t="s">
        <v>8221</v>
      </c>
      <c r="K3915" s="7">
        <v>10000</v>
      </c>
      <c r="L3915" s="7">
        <v>1000</v>
      </c>
    </row>
    <row r="3916" spans="10:12" x14ac:dyDescent="0.25">
      <c r="J3916" t="s">
        <v>8221</v>
      </c>
      <c r="K3916" s="7">
        <v>2500</v>
      </c>
      <c r="L3916" s="7">
        <v>909</v>
      </c>
    </row>
    <row r="3917" spans="10:12" x14ac:dyDescent="0.25">
      <c r="J3917" t="s">
        <v>8221</v>
      </c>
      <c r="K3917" s="7">
        <v>1500</v>
      </c>
      <c r="L3917" s="7">
        <v>5</v>
      </c>
    </row>
    <row r="3918" spans="10:12" x14ac:dyDescent="0.25">
      <c r="J3918" t="s">
        <v>8221</v>
      </c>
      <c r="K3918" s="7">
        <v>2000</v>
      </c>
      <c r="L3918" s="7">
        <v>0</v>
      </c>
    </row>
    <row r="3919" spans="10:12" x14ac:dyDescent="0.25">
      <c r="J3919" t="s">
        <v>8221</v>
      </c>
      <c r="K3919" s="7">
        <v>3500</v>
      </c>
      <c r="L3919" s="7">
        <v>10</v>
      </c>
    </row>
    <row r="3920" spans="10:12" x14ac:dyDescent="0.25">
      <c r="J3920" t="s">
        <v>8221</v>
      </c>
      <c r="K3920" s="7">
        <v>60000</v>
      </c>
      <c r="L3920" s="7">
        <v>120</v>
      </c>
    </row>
    <row r="3921" spans="10:12" x14ac:dyDescent="0.25">
      <c r="J3921" t="s">
        <v>8221</v>
      </c>
      <c r="K3921" s="7">
        <v>5000</v>
      </c>
      <c r="L3921" s="7">
        <v>90</v>
      </c>
    </row>
    <row r="3922" spans="10:12" x14ac:dyDescent="0.25">
      <c r="J3922" t="s">
        <v>8221</v>
      </c>
      <c r="K3922" s="7">
        <v>2500</v>
      </c>
      <c r="L3922" s="7">
        <v>135</v>
      </c>
    </row>
    <row r="3923" spans="10:12" x14ac:dyDescent="0.25">
      <c r="J3923" t="s">
        <v>8221</v>
      </c>
      <c r="K3923" s="7">
        <v>3000</v>
      </c>
      <c r="L3923" s="7">
        <v>0</v>
      </c>
    </row>
    <row r="3924" spans="10:12" x14ac:dyDescent="0.25">
      <c r="J3924" t="s">
        <v>8221</v>
      </c>
      <c r="K3924" s="7">
        <v>750</v>
      </c>
      <c r="L3924" s="7">
        <v>61</v>
      </c>
    </row>
    <row r="3925" spans="10:12" x14ac:dyDescent="0.25">
      <c r="J3925" t="s">
        <v>8221</v>
      </c>
      <c r="K3925" s="7">
        <v>11500</v>
      </c>
      <c r="L3925" s="7">
        <v>1384</v>
      </c>
    </row>
    <row r="3926" spans="10:12" x14ac:dyDescent="0.25">
      <c r="J3926" t="s">
        <v>8221</v>
      </c>
      <c r="K3926" s="7">
        <v>15000</v>
      </c>
      <c r="L3926" s="7">
        <v>2290</v>
      </c>
    </row>
    <row r="3927" spans="10:12" x14ac:dyDescent="0.25">
      <c r="J3927" t="s">
        <v>8221</v>
      </c>
      <c r="K3927" s="7">
        <v>150</v>
      </c>
      <c r="L3927" s="7">
        <v>15</v>
      </c>
    </row>
    <row r="3928" spans="10:12" x14ac:dyDescent="0.25">
      <c r="J3928" t="s">
        <v>8221</v>
      </c>
      <c r="K3928" s="7">
        <v>5000</v>
      </c>
      <c r="L3928" s="7">
        <v>15</v>
      </c>
    </row>
    <row r="3929" spans="10:12" x14ac:dyDescent="0.25">
      <c r="J3929" t="s">
        <v>8221</v>
      </c>
      <c r="K3929" s="7">
        <v>2500</v>
      </c>
      <c r="L3929" s="7">
        <v>25</v>
      </c>
    </row>
    <row r="3930" spans="10:12" x14ac:dyDescent="0.25">
      <c r="J3930" t="s">
        <v>8221</v>
      </c>
      <c r="K3930" s="7">
        <v>5000</v>
      </c>
      <c r="L3930" s="7">
        <v>651</v>
      </c>
    </row>
    <row r="3931" spans="10:12" x14ac:dyDescent="0.25">
      <c r="J3931" t="s">
        <v>8221</v>
      </c>
      <c r="K3931" s="7">
        <v>20000</v>
      </c>
      <c r="L3931" s="7">
        <v>453</v>
      </c>
    </row>
    <row r="3932" spans="10:12" x14ac:dyDescent="0.25">
      <c r="J3932" t="s">
        <v>8221</v>
      </c>
      <c r="K3932" s="7">
        <v>10000</v>
      </c>
      <c r="L3932" s="7">
        <v>0</v>
      </c>
    </row>
    <row r="3933" spans="10:12" x14ac:dyDescent="0.25">
      <c r="J3933" t="s">
        <v>8221</v>
      </c>
      <c r="K3933" s="7">
        <v>8000</v>
      </c>
      <c r="L3933" s="7">
        <v>0</v>
      </c>
    </row>
    <row r="3934" spans="10:12" x14ac:dyDescent="0.25">
      <c r="J3934" t="s">
        <v>8221</v>
      </c>
      <c r="K3934" s="7">
        <v>12000</v>
      </c>
      <c r="L3934" s="7">
        <v>1</v>
      </c>
    </row>
    <row r="3935" spans="10:12" x14ac:dyDescent="0.25">
      <c r="J3935" t="s">
        <v>8221</v>
      </c>
      <c r="K3935" s="7">
        <v>7000</v>
      </c>
      <c r="L3935" s="7">
        <v>1102</v>
      </c>
    </row>
    <row r="3936" spans="10:12" x14ac:dyDescent="0.25">
      <c r="J3936" t="s">
        <v>8221</v>
      </c>
      <c r="K3936" s="7">
        <v>5000</v>
      </c>
      <c r="L3936" s="7">
        <v>550</v>
      </c>
    </row>
    <row r="3937" spans="10:12" x14ac:dyDescent="0.25">
      <c r="J3937" t="s">
        <v>8221</v>
      </c>
      <c r="K3937" s="7">
        <v>3000</v>
      </c>
      <c r="L3937" s="7">
        <v>1315</v>
      </c>
    </row>
    <row r="3938" spans="10:12" x14ac:dyDescent="0.25">
      <c r="J3938" t="s">
        <v>8221</v>
      </c>
      <c r="K3938" s="7">
        <v>20000</v>
      </c>
      <c r="L3938" s="7">
        <v>0</v>
      </c>
    </row>
    <row r="3939" spans="10:12" x14ac:dyDescent="0.25">
      <c r="J3939" t="s">
        <v>8221</v>
      </c>
      <c r="K3939" s="7">
        <v>2885</v>
      </c>
      <c r="L3939" s="7">
        <v>2485</v>
      </c>
    </row>
    <row r="3940" spans="10:12" x14ac:dyDescent="0.25">
      <c r="J3940" t="s">
        <v>8221</v>
      </c>
      <c r="K3940" s="7">
        <v>3255</v>
      </c>
      <c r="L3940" s="7">
        <v>397</v>
      </c>
    </row>
    <row r="3941" spans="10:12" x14ac:dyDescent="0.25">
      <c r="J3941" t="s">
        <v>8221</v>
      </c>
      <c r="K3941" s="7">
        <v>5000</v>
      </c>
      <c r="L3941" s="7">
        <v>5</v>
      </c>
    </row>
    <row r="3942" spans="10:12" x14ac:dyDescent="0.25">
      <c r="J3942" t="s">
        <v>8221</v>
      </c>
      <c r="K3942" s="7">
        <v>5000</v>
      </c>
      <c r="L3942" s="7">
        <v>11</v>
      </c>
    </row>
    <row r="3943" spans="10:12" x14ac:dyDescent="0.25">
      <c r="J3943" t="s">
        <v>8221</v>
      </c>
      <c r="K3943" s="7">
        <v>5500</v>
      </c>
      <c r="L3943" s="7">
        <v>50</v>
      </c>
    </row>
    <row r="3944" spans="10:12" x14ac:dyDescent="0.25">
      <c r="J3944" t="s">
        <v>8221</v>
      </c>
      <c r="K3944" s="7">
        <v>1200</v>
      </c>
      <c r="L3944" s="7">
        <v>0</v>
      </c>
    </row>
    <row r="3945" spans="10:12" x14ac:dyDescent="0.25">
      <c r="J3945" t="s">
        <v>8221</v>
      </c>
      <c r="K3945" s="7">
        <v>5000</v>
      </c>
      <c r="L3945" s="7">
        <v>1782</v>
      </c>
    </row>
    <row r="3946" spans="10:12" x14ac:dyDescent="0.25">
      <c r="J3946" t="s">
        <v>8221</v>
      </c>
      <c r="K3946" s="7">
        <v>5000</v>
      </c>
      <c r="L3946" s="7">
        <v>0</v>
      </c>
    </row>
    <row r="3947" spans="10:12" x14ac:dyDescent="0.25">
      <c r="J3947" t="s">
        <v>8221</v>
      </c>
      <c r="K3947" s="7">
        <v>2000</v>
      </c>
      <c r="L3947" s="7">
        <v>5</v>
      </c>
    </row>
    <row r="3948" spans="10:12" x14ac:dyDescent="0.25">
      <c r="J3948" t="s">
        <v>8221</v>
      </c>
      <c r="K3948" s="7">
        <v>6000</v>
      </c>
      <c r="L3948" s="7">
        <v>195</v>
      </c>
    </row>
    <row r="3949" spans="10:12" x14ac:dyDescent="0.25">
      <c r="J3949" t="s">
        <v>8221</v>
      </c>
      <c r="K3949" s="7">
        <v>3000</v>
      </c>
      <c r="L3949" s="7">
        <v>101</v>
      </c>
    </row>
    <row r="3950" spans="10:12" x14ac:dyDescent="0.25">
      <c r="J3950" t="s">
        <v>8221</v>
      </c>
      <c r="K3950" s="7">
        <v>30000</v>
      </c>
      <c r="L3950" s="7">
        <v>0</v>
      </c>
    </row>
    <row r="3951" spans="10:12" x14ac:dyDescent="0.25">
      <c r="J3951" t="s">
        <v>8221</v>
      </c>
      <c r="K3951" s="7">
        <v>10000</v>
      </c>
      <c r="L3951" s="7">
        <v>1577</v>
      </c>
    </row>
    <row r="3952" spans="10:12" x14ac:dyDescent="0.25">
      <c r="J3952" t="s">
        <v>8221</v>
      </c>
      <c r="K3952" s="7">
        <v>4000</v>
      </c>
      <c r="L3952" s="7">
        <v>25</v>
      </c>
    </row>
    <row r="3953" spans="10:12" x14ac:dyDescent="0.25">
      <c r="J3953" t="s">
        <v>8221</v>
      </c>
      <c r="K3953" s="7">
        <v>200000</v>
      </c>
      <c r="L3953" s="7">
        <v>1</v>
      </c>
    </row>
    <row r="3954" spans="10:12" x14ac:dyDescent="0.25">
      <c r="J3954" t="s">
        <v>8221</v>
      </c>
      <c r="K3954" s="7">
        <v>26000</v>
      </c>
      <c r="L3954" s="7">
        <v>25</v>
      </c>
    </row>
    <row r="3955" spans="10:12" x14ac:dyDescent="0.25">
      <c r="J3955" t="s">
        <v>8221</v>
      </c>
      <c r="K3955" s="7">
        <v>17600</v>
      </c>
      <c r="L3955" s="7">
        <v>0</v>
      </c>
    </row>
    <row r="3956" spans="10:12" x14ac:dyDescent="0.25">
      <c r="J3956" t="s">
        <v>8221</v>
      </c>
      <c r="K3956" s="7">
        <v>25000</v>
      </c>
      <c r="L3956" s="7">
        <v>0</v>
      </c>
    </row>
    <row r="3957" spans="10:12" x14ac:dyDescent="0.25">
      <c r="J3957" t="s">
        <v>8221</v>
      </c>
      <c r="K3957" s="7">
        <v>1750</v>
      </c>
      <c r="L3957" s="7">
        <v>425</v>
      </c>
    </row>
    <row r="3958" spans="10:12" x14ac:dyDescent="0.25">
      <c r="J3958" t="s">
        <v>8221</v>
      </c>
      <c r="K3958" s="7">
        <v>5500</v>
      </c>
      <c r="L3958" s="7">
        <v>0</v>
      </c>
    </row>
    <row r="3959" spans="10:12" x14ac:dyDescent="0.25">
      <c r="J3959" t="s">
        <v>8221</v>
      </c>
      <c r="K3959" s="7">
        <v>28000</v>
      </c>
      <c r="L3959" s="7">
        <v>7</v>
      </c>
    </row>
    <row r="3960" spans="10:12" x14ac:dyDescent="0.25">
      <c r="J3960" t="s">
        <v>8221</v>
      </c>
      <c r="K3960" s="7">
        <v>2000</v>
      </c>
      <c r="L3960" s="7">
        <v>641</v>
      </c>
    </row>
    <row r="3961" spans="10:12" x14ac:dyDescent="0.25">
      <c r="J3961" t="s">
        <v>8221</v>
      </c>
      <c r="K3961" s="7">
        <v>1200</v>
      </c>
      <c r="L3961" s="7">
        <v>292</v>
      </c>
    </row>
    <row r="3962" spans="10:12" x14ac:dyDescent="0.25">
      <c r="J3962" t="s">
        <v>8221</v>
      </c>
      <c r="K3962" s="7">
        <v>3000</v>
      </c>
      <c r="L3962" s="7">
        <v>45</v>
      </c>
    </row>
    <row r="3963" spans="10:12" x14ac:dyDescent="0.25">
      <c r="J3963" t="s">
        <v>8221</v>
      </c>
      <c r="K3963" s="7">
        <v>5000</v>
      </c>
      <c r="L3963" s="7">
        <v>21</v>
      </c>
    </row>
    <row r="3964" spans="10:12" x14ac:dyDescent="0.25">
      <c r="J3964" t="s">
        <v>8221</v>
      </c>
      <c r="K3964" s="7">
        <v>1400</v>
      </c>
      <c r="L3964" s="7">
        <v>45</v>
      </c>
    </row>
    <row r="3965" spans="10:12" x14ac:dyDescent="0.25">
      <c r="J3965" t="s">
        <v>8221</v>
      </c>
      <c r="K3965" s="7">
        <v>10000</v>
      </c>
      <c r="L3965" s="7">
        <v>0</v>
      </c>
    </row>
    <row r="3966" spans="10:12" x14ac:dyDescent="0.25">
      <c r="J3966" t="s">
        <v>8221</v>
      </c>
      <c r="K3966" s="7">
        <v>2000</v>
      </c>
      <c r="L3966" s="7">
        <v>126</v>
      </c>
    </row>
    <row r="3967" spans="10:12" x14ac:dyDescent="0.25">
      <c r="J3967" t="s">
        <v>8221</v>
      </c>
      <c r="K3967" s="7">
        <v>2000</v>
      </c>
      <c r="L3967" s="7">
        <v>285</v>
      </c>
    </row>
    <row r="3968" spans="10:12" x14ac:dyDescent="0.25">
      <c r="J3968" t="s">
        <v>8221</v>
      </c>
      <c r="K3968" s="7">
        <v>7500</v>
      </c>
      <c r="L3968" s="7">
        <v>45</v>
      </c>
    </row>
    <row r="3969" spans="10:12" x14ac:dyDescent="0.25">
      <c r="J3969" t="s">
        <v>8221</v>
      </c>
      <c r="K3969" s="7">
        <v>1700</v>
      </c>
      <c r="L3969" s="7">
        <v>410</v>
      </c>
    </row>
    <row r="3970" spans="10:12" x14ac:dyDescent="0.25">
      <c r="J3970" t="s">
        <v>8221</v>
      </c>
      <c r="K3970" s="7">
        <v>5000</v>
      </c>
      <c r="L3970" s="7">
        <v>527</v>
      </c>
    </row>
    <row r="3971" spans="10:12" x14ac:dyDescent="0.25">
      <c r="J3971" t="s">
        <v>8221</v>
      </c>
      <c r="K3971" s="7">
        <v>2825</v>
      </c>
      <c r="L3971" s="7">
        <v>211</v>
      </c>
    </row>
    <row r="3972" spans="10:12" x14ac:dyDescent="0.25">
      <c r="J3972" t="s">
        <v>8221</v>
      </c>
      <c r="K3972" s="7">
        <v>15000</v>
      </c>
      <c r="L3972" s="7">
        <v>11</v>
      </c>
    </row>
    <row r="3973" spans="10:12" x14ac:dyDescent="0.25">
      <c r="J3973" t="s">
        <v>8221</v>
      </c>
      <c r="K3973" s="7">
        <v>14000</v>
      </c>
      <c r="L3973" s="7">
        <v>136</v>
      </c>
    </row>
    <row r="3974" spans="10:12" x14ac:dyDescent="0.25">
      <c r="J3974" t="s">
        <v>8221</v>
      </c>
      <c r="K3974" s="7">
        <v>1000</v>
      </c>
      <c r="L3974" s="7">
        <v>211</v>
      </c>
    </row>
    <row r="3975" spans="10:12" x14ac:dyDescent="0.25">
      <c r="J3975" t="s">
        <v>8221</v>
      </c>
      <c r="K3975" s="7">
        <v>5000</v>
      </c>
      <c r="L3975" s="7">
        <v>3905</v>
      </c>
    </row>
    <row r="3976" spans="10:12" x14ac:dyDescent="0.25">
      <c r="J3976" t="s">
        <v>8221</v>
      </c>
      <c r="K3976" s="7">
        <v>1000</v>
      </c>
      <c r="L3976" s="7">
        <v>320</v>
      </c>
    </row>
    <row r="3977" spans="10:12" x14ac:dyDescent="0.25">
      <c r="J3977" t="s">
        <v>8221</v>
      </c>
      <c r="K3977" s="7">
        <v>678</v>
      </c>
      <c r="L3977" s="7">
        <v>0</v>
      </c>
    </row>
    <row r="3978" spans="10:12" x14ac:dyDescent="0.25">
      <c r="J3978" t="s">
        <v>8221</v>
      </c>
      <c r="K3978" s="7">
        <v>1300</v>
      </c>
      <c r="L3978" s="7">
        <v>620</v>
      </c>
    </row>
    <row r="3979" spans="10:12" x14ac:dyDescent="0.25">
      <c r="J3979" t="s">
        <v>8221</v>
      </c>
      <c r="K3979" s="7">
        <v>90000</v>
      </c>
      <c r="L3979" s="7">
        <v>1305</v>
      </c>
    </row>
    <row r="3980" spans="10:12" x14ac:dyDescent="0.25">
      <c r="J3980" t="s">
        <v>8221</v>
      </c>
      <c r="K3980" s="7">
        <v>2000</v>
      </c>
      <c r="L3980" s="7">
        <v>214</v>
      </c>
    </row>
    <row r="3981" spans="10:12" x14ac:dyDescent="0.25">
      <c r="J3981" t="s">
        <v>8221</v>
      </c>
      <c r="K3981" s="7">
        <v>6000</v>
      </c>
      <c r="L3981" s="7">
        <v>110</v>
      </c>
    </row>
    <row r="3982" spans="10:12" x14ac:dyDescent="0.25">
      <c r="J3982" t="s">
        <v>8221</v>
      </c>
      <c r="K3982" s="7">
        <v>2500</v>
      </c>
      <c r="L3982" s="7">
        <v>450</v>
      </c>
    </row>
    <row r="3983" spans="10:12" x14ac:dyDescent="0.25">
      <c r="J3983" t="s">
        <v>8221</v>
      </c>
      <c r="K3983" s="7">
        <v>30000</v>
      </c>
      <c r="L3983" s="7">
        <v>1225</v>
      </c>
    </row>
    <row r="3984" spans="10:12" x14ac:dyDescent="0.25">
      <c r="J3984" t="s">
        <v>8221</v>
      </c>
      <c r="K3984" s="7">
        <v>850</v>
      </c>
      <c r="L3984" s="7">
        <v>170</v>
      </c>
    </row>
    <row r="3985" spans="10:12" x14ac:dyDescent="0.25">
      <c r="J3985" t="s">
        <v>8221</v>
      </c>
      <c r="K3985" s="7">
        <v>11140</v>
      </c>
      <c r="L3985" s="7">
        <v>3877</v>
      </c>
    </row>
    <row r="3986" spans="10:12" x14ac:dyDescent="0.25">
      <c r="J3986" t="s">
        <v>8221</v>
      </c>
      <c r="K3986" s="7">
        <v>1500</v>
      </c>
      <c r="L3986" s="7">
        <v>95</v>
      </c>
    </row>
    <row r="3987" spans="10:12" x14ac:dyDescent="0.25">
      <c r="J3987" t="s">
        <v>8221</v>
      </c>
      <c r="K3987" s="7">
        <v>2000</v>
      </c>
      <c r="L3987" s="7">
        <v>641</v>
      </c>
    </row>
    <row r="3988" spans="10:12" x14ac:dyDescent="0.25">
      <c r="J3988" t="s">
        <v>8221</v>
      </c>
      <c r="K3988" s="7">
        <v>5000</v>
      </c>
      <c r="L3988" s="7">
        <v>488</v>
      </c>
    </row>
    <row r="3989" spans="10:12" x14ac:dyDescent="0.25">
      <c r="J3989" t="s">
        <v>8221</v>
      </c>
      <c r="K3989" s="7">
        <v>400</v>
      </c>
      <c r="L3989" s="7">
        <v>151</v>
      </c>
    </row>
    <row r="3990" spans="10:12" x14ac:dyDescent="0.25">
      <c r="J3990" t="s">
        <v>8221</v>
      </c>
      <c r="K3990" s="7">
        <v>1500</v>
      </c>
      <c r="L3990" s="7">
        <v>32</v>
      </c>
    </row>
    <row r="3991" spans="10:12" x14ac:dyDescent="0.25">
      <c r="J3991" t="s">
        <v>8221</v>
      </c>
      <c r="K3991" s="7">
        <v>3000</v>
      </c>
      <c r="L3991" s="7">
        <v>0</v>
      </c>
    </row>
    <row r="3992" spans="10:12" x14ac:dyDescent="0.25">
      <c r="J3992" t="s">
        <v>8221</v>
      </c>
      <c r="K3992" s="7">
        <v>1650</v>
      </c>
      <c r="L3992" s="7">
        <v>69</v>
      </c>
    </row>
    <row r="3993" spans="10:12" x14ac:dyDescent="0.25">
      <c r="J3993" t="s">
        <v>8221</v>
      </c>
      <c r="K3993" s="7">
        <v>500</v>
      </c>
      <c r="L3993" s="7">
        <v>100</v>
      </c>
    </row>
    <row r="3994" spans="10:12" x14ac:dyDescent="0.25">
      <c r="J3994" t="s">
        <v>8221</v>
      </c>
      <c r="K3994" s="7">
        <v>10000</v>
      </c>
      <c r="L3994" s="7">
        <v>541</v>
      </c>
    </row>
    <row r="3995" spans="10:12" x14ac:dyDescent="0.25">
      <c r="J3995" t="s">
        <v>8221</v>
      </c>
      <c r="K3995" s="7">
        <v>50000</v>
      </c>
      <c r="L3995" s="7">
        <v>3</v>
      </c>
    </row>
    <row r="3996" spans="10:12" x14ac:dyDescent="0.25">
      <c r="J3996" t="s">
        <v>8221</v>
      </c>
      <c r="K3996" s="7">
        <v>2000</v>
      </c>
      <c r="L3996" s="7">
        <v>5</v>
      </c>
    </row>
    <row r="3997" spans="10:12" x14ac:dyDescent="0.25">
      <c r="J3997" t="s">
        <v>8221</v>
      </c>
      <c r="K3997" s="7">
        <v>200</v>
      </c>
      <c r="L3997" s="7">
        <v>70</v>
      </c>
    </row>
    <row r="3998" spans="10:12" x14ac:dyDescent="0.25">
      <c r="J3998" t="s">
        <v>8221</v>
      </c>
      <c r="K3998" s="7">
        <v>3000</v>
      </c>
      <c r="L3998" s="7">
        <v>497</v>
      </c>
    </row>
    <row r="3999" spans="10:12" x14ac:dyDescent="0.25">
      <c r="J3999" t="s">
        <v>8221</v>
      </c>
      <c r="K3999" s="7">
        <v>3000</v>
      </c>
      <c r="L3999" s="7">
        <v>0</v>
      </c>
    </row>
    <row r="4000" spans="10:12" x14ac:dyDescent="0.25">
      <c r="J4000" t="s">
        <v>8221</v>
      </c>
      <c r="K4000" s="7">
        <v>1250</v>
      </c>
      <c r="L4000" s="7">
        <v>715</v>
      </c>
    </row>
    <row r="4001" spans="10:12" x14ac:dyDescent="0.25">
      <c r="J4001" t="s">
        <v>8221</v>
      </c>
      <c r="K4001" s="7">
        <v>7000</v>
      </c>
      <c r="L4001" s="7">
        <v>1156</v>
      </c>
    </row>
    <row r="4002" spans="10:12" x14ac:dyDescent="0.25">
      <c r="J4002" t="s">
        <v>8221</v>
      </c>
      <c r="K4002" s="7">
        <v>8000</v>
      </c>
      <c r="L4002" s="7">
        <v>10</v>
      </c>
    </row>
    <row r="4003" spans="10:12" x14ac:dyDescent="0.25">
      <c r="J4003" t="s">
        <v>8221</v>
      </c>
      <c r="K4003" s="7">
        <v>1200</v>
      </c>
      <c r="L4003" s="7">
        <v>453</v>
      </c>
    </row>
    <row r="4004" spans="10:12" x14ac:dyDescent="0.25">
      <c r="J4004" t="s">
        <v>8221</v>
      </c>
      <c r="K4004" s="7">
        <v>1250</v>
      </c>
      <c r="L4004" s="7">
        <v>23</v>
      </c>
    </row>
    <row r="4005" spans="10:12" x14ac:dyDescent="0.25">
      <c r="J4005" t="s">
        <v>8221</v>
      </c>
      <c r="K4005" s="7">
        <v>2000</v>
      </c>
      <c r="L4005" s="7">
        <v>201</v>
      </c>
    </row>
    <row r="4006" spans="10:12" x14ac:dyDescent="0.25">
      <c r="J4006" t="s">
        <v>8221</v>
      </c>
      <c r="K4006" s="7">
        <v>500</v>
      </c>
      <c r="L4006" s="7">
        <v>1</v>
      </c>
    </row>
    <row r="4007" spans="10:12" x14ac:dyDescent="0.25">
      <c r="J4007" t="s">
        <v>8221</v>
      </c>
      <c r="K4007" s="7">
        <v>3000</v>
      </c>
      <c r="L4007" s="7">
        <v>40</v>
      </c>
    </row>
    <row r="4008" spans="10:12" x14ac:dyDescent="0.25">
      <c r="J4008" t="s">
        <v>8221</v>
      </c>
      <c r="K4008" s="7">
        <v>30000</v>
      </c>
      <c r="L4008" s="7">
        <v>2</v>
      </c>
    </row>
    <row r="4009" spans="10:12" x14ac:dyDescent="0.25">
      <c r="J4009" t="s">
        <v>8221</v>
      </c>
      <c r="K4009" s="7">
        <v>2000</v>
      </c>
      <c r="L4009" s="7">
        <v>5</v>
      </c>
    </row>
    <row r="4010" spans="10:12" x14ac:dyDescent="0.25">
      <c r="J4010" t="s">
        <v>8221</v>
      </c>
      <c r="K4010" s="7">
        <v>1000</v>
      </c>
      <c r="L4010" s="7">
        <v>60</v>
      </c>
    </row>
    <row r="4011" spans="10:12" x14ac:dyDescent="0.25">
      <c r="J4011" t="s">
        <v>8221</v>
      </c>
      <c r="K4011" s="7">
        <v>1930</v>
      </c>
      <c r="L4011" s="7">
        <v>75</v>
      </c>
    </row>
    <row r="4012" spans="10:12" x14ac:dyDescent="0.25">
      <c r="J4012" t="s">
        <v>8221</v>
      </c>
      <c r="K4012" s="7">
        <v>7200</v>
      </c>
      <c r="L4012" s="7">
        <v>1742</v>
      </c>
    </row>
    <row r="4013" spans="10:12" x14ac:dyDescent="0.25">
      <c r="J4013" t="s">
        <v>8221</v>
      </c>
      <c r="K4013" s="7">
        <v>250</v>
      </c>
      <c r="L4013" s="7">
        <v>19</v>
      </c>
    </row>
    <row r="4014" spans="10:12" x14ac:dyDescent="0.25">
      <c r="J4014" t="s">
        <v>8221</v>
      </c>
      <c r="K4014" s="7">
        <v>575</v>
      </c>
      <c r="L4014" s="7">
        <v>0</v>
      </c>
    </row>
    <row r="4015" spans="10:12" x14ac:dyDescent="0.25">
      <c r="J4015" t="s">
        <v>8221</v>
      </c>
      <c r="K4015" s="7">
        <v>2000</v>
      </c>
      <c r="L4015" s="7">
        <v>26</v>
      </c>
    </row>
    <row r="4016" spans="10:12" x14ac:dyDescent="0.25">
      <c r="J4016" t="s">
        <v>8221</v>
      </c>
      <c r="K4016" s="7">
        <v>9000</v>
      </c>
      <c r="L4016" s="7">
        <v>0</v>
      </c>
    </row>
    <row r="4017" spans="10:12" x14ac:dyDescent="0.25">
      <c r="J4017" t="s">
        <v>8221</v>
      </c>
      <c r="K4017" s="7">
        <v>7000</v>
      </c>
      <c r="L4017" s="7">
        <v>1</v>
      </c>
    </row>
    <row r="4018" spans="10:12" x14ac:dyDescent="0.25">
      <c r="J4018" t="s">
        <v>8221</v>
      </c>
      <c r="K4018" s="7">
        <v>500</v>
      </c>
      <c r="L4018" s="7">
        <v>70</v>
      </c>
    </row>
    <row r="4019" spans="10:12" x14ac:dyDescent="0.25">
      <c r="J4019" t="s">
        <v>8221</v>
      </c>
      <c r="K4019" s="7">
        <v>10000</v>
      </c>
      <c r="L4019" s="7">
        <v>105</v>
      </c>
    </row>
    <row r="4020" spans="10:12" x14ac:dyDescent="0.25">
      <c r="J4020" t="s">
        <v>8221</v>
      </c>
      <c r="K4020" s="7">
        <v>1500</v>
      </c>
      <c r="L4020" s="7">
        <v>130</v>
      </c>
    </row>
    <row r="4021" spans="10:12" x14ac:dyDescent="0.25">
      <c r="J4021" t="s">
        <v>8221</v>
      </c>
      <c r="K4021" s="7">
        <v>3500</v>
      </c>
      <c r="L4021" s="7">
        <v>29</v>
      </c>
    </row>
    <row r="4022" spans="10:12" x14ac:dyDescent="0.25">
      <c r="J4022" t="s">
        <v>8221</v>
      </c>
      <c r="K4022" s="7">
        <v>600</v>
      </c>
      <c r="L4022" s="7">
        <v>100</v>
      </c>
    </row>
    <row r="4023" spans="10:12" x14ac:dyDescent="0.25">
      <c r="J4023" t="s">
        <v>8221</v>
      </c>
      <c r="K4023" s="7">
        <v>15000</v>
      </c>
      <c r="L4023" s="7">
        <v>125</v>
      </c>
    </row>
    <row r="4024" spans="10:12" x14ac:dyDescent="0.25">
      <c r="J4024" t="s">
        <v>8221</v>
      </c>
      <c r="K4024" s="7">
        <v>18000</v>
      </c>
      <c r="L4024" s="7">
        <v>12521</v>
      </c>
    </row>
    <row r="4025" spans="10:12" x14ac:dyDescent="0.25">
      <c r="J4025" t="s">
        <v>8221</v>
      </c>
      <c r="K4025" s="7">
        <v>7000</v>
      </c>
      <c r="L4025" s="7">
        <v>0</v>
      </c>
    </row>
    <row r="4026" spans="10:12" x14ac:dyDescent="0.25">
      <c r="J4026" t="s">
        <v>8221</v>
      </c>
      <c r="K4026" s="7">
        <v>800</v>
      </c>
      <c r="L4026" s="7">
        <v>10</v>
      </c>
    </row>
    <row r="4027" spans="10:12" x14ac:dyDescent="0.25">
      <c r="J4027" t="s">
        <v>8221</v>
      </c>
      <c r="K4027" s="7">
        <v>5000</v>
      </c>
      <c r="L4027" s="7">
        <v>250</v>
      </c>
    </row>
    <row r="4028" spans="10:12" x14ac:dyDescent="0.25">
      <c r="J4028" t="s">
        <v>8221</v>
      </c>
      <c r="K4028" s="7">
        <v>4000</v>
      </c>
      <c r="L4028" s="7">
        <v>0</v>
      </c>
    </row>
    <row r="4029" spans="10:12" x14ac:dyDescent="0.25">
      <c r="J4029" t="s">
        <v>8221</v>
      </c>
      <c r="K4029" s="7">
        <v>3000</v>
      </c>
      <c r="L4029" s="7">
        <v>215</v>
      </c>
    </row>
    <row r="4030" spans="10:12" x14ac:dyDescent="0.25">
      <c r="J4030" t="s">
        <v>8221</v>
      </c>
      <c r="K4030" s="7">
        <v>2000</v>
      </c>
      <c r="L4030" s="7">
        <v>561</v>
      </c>
    </row>
    <row r="4031" spans="10:12" x14ac:dyDescent="0.25">
      <c r="J4031" t="s">
        <v>8221</v>
      </c>
      <c r="K4031" s="7">
        <v>20000</v>
      </c>
      <c r="L4031" s="7">
        <v>0</v>
      </c>
    </row>
    <row r="4032" spans="10:12" x14ac:dyDescent="0.25">
      <c r="J4032" t="s">
        <v>8221</v>
      </c>
      <c r="K4032" s="7">
        <v>2500</v>
      </c>
      <c r="L4032" s="7">
        <v>400</v>
      </c>
    </row>
    <row r="4033" spans="10:12" x14ac:dyDescent="0.25">
      <c r="J4033" t="s">
        <v>8221</v>
      </c>
      <c r="K4033" s="7">
        <v>5000</v>
      </c>
      <c r="L4033" s="7">
        <v>0</v>
      </c>
    </row>
    <row r="4034" spans="10:12" x14ac:dyDescent="0.25">
      <c r="J4034" t="s">
        <v>8221</v>
      </c>
      <c r="K4034" s="7">
        <v>6048</v>
      </c>
      <c r="L4034" s="7">
        <v>413</v>
      </c>
    </row>
    <row r="4035" spans="10:12" x14ac:dyDescent="0.25">
      <c r="J4035" t="s">
        <v>8221</v>
      </c>
      <c r="K4035" s="7">
        <v>23900</v>
      </c>
      <c r="L4035" s="7">
        <v>6141.99</v>
      </c>
    </row>
    <row r="4036" spans="10:12" x14ac:dyDescent="0.25">
      <c r="J4036" t="s">
        <v>8221</v>
      </c>
      <c r="K4036" s="7">
        <v>13500</v>
      </c>
      <c r="L4036" s="7">
        <v>200</v>
      </c>
    </row>
    <row r="4037" spans="10:12" x14ac:dyDescent="0.25">
      <c r="J4037" t="s">
        <v>8221</v>
      </c>
      <c r="K4037" s="7">
        <v>10000</v>
      </c>
      <c r="L4037" s="7">
        <v>3685</v>
      </c>
    </row>
    <row r="4038" spans="10:12" x14ac:dyDescent="0.25">
      <c r="J4038" t="s">
        <v>8221</v>
      </c>
      <c r="K4038" s="7">
        <v>6000</v>
      </c>
      <c r="L4038" s="7">
        <v>2823</v>
      </c>
    </row>
    <row r="4039" spans="10:12" x14ac:dyDescent="0.25">
      <c r="J4039" t="s">
        <v>8221</v>
      </c>
      <c r="K4039" s="7">
        <v>700</v>
      </c>
      <c r="L4039" s="7">
        <v>80</v>
      </c>
    </row>
    <row r="4040" spans="10:12" x14ac:dyDescent="0.25">
      <c r="J4040" t="s">
        <v>8221</v>
      </c>
      <c r="K4040" s="7">
        <v>2500</v>
      </c>
      <c r="L4040" s="7">
        <v>301</v>
      </c>
    </row>
    <row r="4041" spans="10:12" x14ac:dyDescent="0.25">
      <c r="J4041" t="s">
        <v>8221</v>
      </c>
      <c r="K4041" s="7">
        <v>500</v>
      </c>
      <c r="L4041" s="7">
        <v>300</v>
      </c>
    </row>
    <row r="4042" spans="10:12" x14ac:dyDescent="0.25">
      <c r="J4042" t="s">
        <v>8221</v>
      </c>
      <c r="K4042" s="7">
        <v>8000</v>
      </c>
      <c r="L4042" s="7">
        <v>2500</v>
      </c>
    </row>
    <row r="4043" spans="10:12" x14ac:dyDescent="0.25">
      <c r="J4043" t="s">
        <v>8221</v>
      </c>
      <c r="K4043" s="7">
        <v>5000</v>
      </c>
      <c r="L4043" s="7">
        <v>21</v>
      </c>
    </row>
    <row r="4044" spans="10:12" x14ac:dyDescent="0.25">
      <c r="J4044" t="s">
        <v>8221</v>
      </c>
      <c r="K4044" s="7">
        <v>10000</v>
      </c>
      <c r="L4044" s="7">
        <v>21</v>
      </c>
    </row>
    <row r="4045" spans="10:12" x14ac:dyDescent="0.25">
      <c r="J4045" t="s">
        <v>8221</v>
      </c>
      <c r="K4045" s="7">
        <v>300</v>
      </c>
      <c r="L4045" s="7">
        <v>0</v>
      </c>
    </row>
    <row r="4046" spans="10:12" x14ac:dyDescent="0.25">
      <c r="J4046" t="s">
        <v>8221</v>
      </c>
      <c r="K4046" s="7">
        <v>600</v>
      </c>
      <c r="L4046" s="7">
        <v>225</v>
      </c>
    </row>
    <row r="4047" spans="10:12" x14ac:dyDescent="0.25">
      <c r="J4047" t="s">
        <v>8221</v>
      </c>
      <c r="K4047" s="7">
        <v>5000</v>
      </c>
      <c r="L4047" s="7">
        <v>1</v>
      </c>
    </row>
    <row r="4048" spans="10:12" x14ac:dyDescent="0.25">
      <c r="J4048" t="s">
        <v>8221</v>
      </c>
      <c r="K4048" s="7">
        <v>5600</v>
      </c>
      <c r="L4048" s="7">
        <v>460</v>
      </c>
    </row>
    <row r="4049" spans="10:12" x14ac:dyDescent="0.25">
      <c r="J4049" t="s">
        <v>8221</v>
      </c>
      <c r="K4049" s="7">
        <v>5000</v>
      </c>
      <c r="L4049" s="7">
        <v>110</v>
      </c>
    </row>
    <row r="4050" spans="10:12" x14ac:dyDescent="0.25">
      <c r="J4050" t="s">
        <v>8221</v>
      </c>
      <c r="K4050" s="7">
        <v>17000</v>
      </c>
      <c r="L4050" s="7">
        <v>3001</v>
      </c>
    </row>
    <row r="4051" spans="10:12" x14ac:dyDescent="0.25">
      <c r="J4051" t="s">
        <v>8221</v>
      </c>
      <c r="K4051" s="7">
        <v>20000</v>
      </c>
      <c r="L4051" s="7">
        <v>16</v>
      </c>
    </row>
    <row r="4052" spans="10:12" x14ac:dyDescent="0.25">
      <c r="J4052" t="s">
        <v>8221</v>
      </c>
      <c r="K4052" s="7">
        <v>1500</v>
      </c>
      <c r="L4052" s="7">
        <v>1</v>
      </c>
    </row>
    <row r="4053" spans="10:12" x14ac:dyDescent="0.25">
      <c r="J4053" t="s">
        <v>8221</v>
      </c>
      <c r="K4053" s="7">
        <v>500</v>
      </c>
      <c r="L4053" s="7">
        <v>0</v>
      </c>
    </row>
    <row r="4054" spans="10:12" x14ac:dyDescent="0.25">
      <c r="J4054" t="s">
        <v>8221</v>
      </c>
      <c r="K4054" s="7">
        <v>3000</v>
      </c>
      <c r="L4054" s="7">
        <v>1126</v>
      </c>
    </row>
    <row r="4055" spans="10:12" x14ac:dyDescent="0.25">
      <c r="J4055" t="s">
        <v>8221</v>
      </c>
      <c r="K4055" s="7">
        <v>500</v>
      </c>
      <c r="L4055" s="7">
        <v>110</v>
      </c>
    </row>
    <row r="4056" spans="10:12" x14ac:dyDescent="0.25">
      <c r="J4056" t="s">
        <v>8221</v>
      </c>
      <c r="K4056" s="7">
        <v>8880</v>
      </c>
      <c r="L4056" s="7">
        <v>0</v>
      </c>
    </row>
    <row r="4057" spans="10:12" x14ac:dyDescent="0.25">
      <c r="J4057" t="s">
        <v>8221</v>
      </c>
      <c r="K4057" s="7">
        <v>5000</v>
      </c>
      <c r="L4057" s="7">
        <v>881</v>
      </c>
    </row>
    <row r="4058" spans="10:12" x14ac:dyDescent="0.25">
      <c r="J4058" t="s">
        <v>8221</v>
      </c>
      <c r="K4058" s="7">
        <v>1500</v>
      </c>
      <c r="L4058" s="7">
        <v>795</v>
      </c>
    </row>
    <row r="4059" spans="10:12" x14ac:dyDescent="0.25">
      <c r="J4059" t="s">
        <v>8221</v>
      </c>
      <c r="K4059" s="7">
        <v>3500</v>
      </c>
      <c r="L4059" s="7">
        <v>775</v>
      </c>
    </row>
    <row r="4060" spans="10:12" x14ac:dyDescent="0.25">
      <c r="J4060" t="s">
        <v>8221</v>
      </c>
      <c r="K4060" s="7">
        <v>3750</v>
      </c>
      <c r="L4060" s="7">
        <v>95</v>
      </c>
    </row>
    <row r="4061" spans="10:12" x14ac:dyDescent="0.25">
      <c r="J4061" t="s">
        <v>8221</v>
      </c>
      <c r="K4061" s="7">
        <v>10000</v>
      </c>
      <c r="L4061" s="7">
        <v>250</v>
      </c>
    </row>
    <row r="4062" spans="10:12" x14ac:dyDescent="0.25">
      <c r="J4062" t="s">
        <v>8221</v>
      </c>
      <c r="K4062" s="7">
        <v>10000</v>
      </c>
      <c r="L4062" s="7">
        <v>285</v>
      </c>
    </row>
    <row r="4063" spans="10:12" x14ac:dyDescent="0.25">
      <c r="J4063" t="s">
        <v>8221</v>
      </c>
      <c r="K4063" s="7">
        <v>525</v>
      </c>
      <c r="L4063" s="7">
        <v>0</v>
      </c>
    </row>
    <row r="4064" spans="10:12" x14ac:dyDescent="0.25">
      <c r="J4064" t="s">
        <v>8221</v>
      </c>
      <c r="K4064" s="7">
        <v>20000</v>
      </c>
      <c r="L4064" s="7">
        <v>490</v>
      </c>
    </row>
    <row r="4065" spans="10:12" x14ac:dyDescent="0.25">
      <c r="J4065" t="s">
        <v>8221</v>
      </c>
      <c r="K4065" s="7">
        <v>9500</v>
      </c>
      <c r="L4065" s="7">
        <v>135</v>
      </c>
    </row>
    <row r="4066" spans="10:12" x14ac:dyDescent="0.25">
      <c r="J4066" t="s">
        <v>8221</v>
      </c>
      <c r="K4066" s="7">
        <v>2000</v>
      </c>
      <c r="L4066" s="7">
        <v>385</v>
      </c>
    </row>
    <row r="4067" spans="10:12" x14ac:dyDescent="0.25">
      <c r="J4067" t="s">
        <v>8221</v>
      </c>
      <c r="K4067" s="7">
        <v>4000</v>
      </c>
      <c r="L4067" s="7">
        <v>27</v>
      </c>
    </row>
    <row r="4068" spans="10:12" x14ac:dyDescent="0.25">
      <c r="J4068" t="s">
        <v>8221</v>
      </c>
      <c r="K4068" s="7">
        <v>15000</v>
      </c>
      <c r="L4068" s="7">
        <v>25</v>
      </c>
    </row>
    <row r="4069" spans="10:12" x14ac:dyDescent="0.25">
      <c r="J4069" t="s">
        <v>8221</v>
      </c>
      <c r="K4069" s="7">
        <v>5000</v>
      </c>
      <c r="L4069" s="7">
        <v>3045</v>
      </c>
    </row>
    <row r="4070" spans="10:12" x14ac:dyDescent="0.25">
      <c r="J4070" t="s">
        <v>8221</v>
      </c>
      <c r="K4070" s="7">
        <v>3495</v>
      </c>
      <c r="L4070" s="7">
        <v>34.950000000000003</v>
      </c>
    </row>
    <row r="4071" spans="10:12" x14ac:dyDescent="0.25">
      <c r="J4071" t="s">
        <v>8221</v>
      </c>
      <c r="K4071" s="7">
        <v>1250</v>
      </c>
      <c r="L4071" s="7">
        <v>430</v>
      </c>
    </row>
    <row r="4072" spans="10:12" x14ac:dyDescent="0.25">
      <c r="J4072" t="s">
        <v>8221</v>
      </c>
      <c r="K4072" s="7">
        <v>1000</v>
      </c>
      <c r="L4072" s="7">
        <v>165</v>
      </c>
    </row>
    <row r="4073" spans="10:12" x14ac:dyDescent="0.25">
      <c r="J4073" t="s">
        <v>8221</v>
      </c>
      <c r="K4073" s="7">
        <v>20000</v>
      </c>
      <c r="L4073" s="7">
        <v>0</v>
      </c>
    </row>
    <row r="4074" spans="10:12" x14ac:dyDescent="0.25">
      <c r="J4074" t="s">
        <v>8221</v>
      </c>
      <c r="K4074" s="7">
        <v>1000</v>
      </c>
      <c r="L4074" s="7">
        <v>4</v>
      </c>
    </row>
    <row r="4075" spans="10:12" x14ac:dyDescent="0.25">
      <c r="J4075" t="s">
        <v>8221</v>
      </c>
      <c r="K4075" s="7">
        <v>3500</v>
      </c>
      <c r="L4075" s="7">
        <v>37</v>
      </c>
    </row>
    <row r="4076" spans="10:12" x14ac:dyDescent="0.25">
      <c r="J4076" t="s">
        <v>8221</v>
      </c>
      <c r="K4076" s="7">
        <v>2750</v>
      </c>
      <c r="L4076" s="7">
        <v>735</v>
      </c>
    </row>
    <row r="4077" spans="10:12" x14ac:dyDescent="0.25">
      <c r="J4077" t="s">
        <v>8221</v>
      </c>
      <c r="K4077" s="7">
        <v>2000</v>
      </c>
      <c r="L4077" s="7">
        <v>576</v>
      </c>
    </row>
    <row r="4078" spans="10:12" x14ac:dyDescent="0.25">
      <c r="J4078" t="s">
        <v>8221</v>
      </c>
      <c r="K4078" s="7">
        <v>700</v>
      </c>
      <c r="L4078" s="7">
        <v>0</v>
      </c>
    </row>
    <row r="4079" spans="10:12" x14ac:dyDescent="0.25">
      <c r="J4079" t="s">
        <v>8221</v>
      </c>
      <c r="K4079" s="7">
        <v>15000</v>
      </c>
      <c r="L4079" s="7">
        <v>1335</v>
      </c>
    </row>
    <row r="4080" spans="10:12" x14ac:dyDescent="0.25">
      <c r="J4080" t="s">
        <v>8221</v>
      </c>
      <c r="K4080" s="7">
        <v>250</v>
      </c>
      <c r="L4080" s="7">
        <v>0</v>
      </c>
    </row>
    <row r="4081" spans="10:12" x14ac:dyDescent="0.25">
      <c r="J4081" t="s">
        <v>8221</v>
      </c>
      <c r="K4081" s="7">
        <v>3000</v>
      </c>
      <c r="L4081" s="7">
        <v>5</v>
      </c>
    </row>
    <row r="4082" spans="10:12" x14ac:dyDescent="0.25">
      <c r="J4082" t="s">
        <v>8221</v>
      </c>
      <c r="K4082" s="7">
        <v>3000</v>
      </c>
      <c r="L4082" s="7">
        <v>0</v>
      </c>
    </row>
    <row r="4083" spans="10:12" x14ac:dyDescent="0.25">
      <c r="J4083" t="s">
        <v>8221</v>
      </c>
      <c r="K4083" s="7">
        <v>2224</v>
      </c>
      <c r="L4083" s="7">
        <v>350</v>
      </c>
    </row>
    <row r="4084" spans="10:12" x14ac:dyDescent="0.25">
      <c r="J4084" t="s">
        <v>8221</v>
      </c>
      <c r="K4084" s="7">
        <v>150</v>
      </c>
      <c r="L4084" s="7">
        <v>3</v>
      </c>
    </row>
    <row r="4085" spans="10:12" x14ac:dyDescent="0.25">
      <c r="J4085" t="s">
        <v>8221</v>
      </c>
      <c r="K4085" s="7">
        <v>3500</v>
      </c>
      <c r="L4085" s="7">
        <v>759</v>
      </c>
    </row>
    <row r="4086" spans="10:12" x14ac:dyDescent="0.25">
      <c r="J4086" t="s">
        <v>8221</v>
      </c>
      <c r="K4086" s="7">
        <v>3000</v>
      </c>
      <c r="L4086" s="7">
        <v>10</v>
      </c>
    </row>
    <row r="4087" spans="10:12" x14ac:dyDescent="0.25">
      <c r="J4087" t="s">
        <v>8221</v>
      </c>
      <c r="K4087" s="7">
        <v>3500</v>
      </c>
      <c r="L4087" s="7">
        <v>10</v>
      </c>
    </row>
    <row r="4088" spans="10:12" x14ac:dyDescent="0.25">
      <c r="J4088" t="s">
        <v>8221</v>
      </c>
      <c r="K4088" s="7">
        <v>1000</v>
      </c>
      <c r="L4088" s="7">
        <v>47</v>
      </c>
    </row>
    <row r="4089" spans="10:12" x14ac:dyDescent="0.25">
      <c r="J4089" t="s">
        <v>8221</v>
      </c>
      <c r="K4089" s="7">
        <v>9600</v>
      </c>
      <c r="L4089" s="7">
        <v>0</v>
      </c>
    </row>
    <row r="4090" spans="10:12" x14ac:dyDescent="0.25">
      <c r="J4090" t="s">
        <v>8221</v>
      </c>
      <c r="K4090" s="7">
        <v>2000</v>
      </c>
      <c r="L4090" s="7">
        <v>216</v>
      </c>
    </row>
    <row r="4091" spans="10:12" x14ac:dyDescent="0.25">
      <c r="J4091" t="s">
        <v>8221</v>
      </c>
      <c r="K4091" s="7">
        <v>5000</v>
      </c>
      <c r="L4091" s="7">
        <v>240</v>
      </c>
    </row>
    <row r="4092" spans="10:12" x14ac:dyDescent="0.25">
      <c r="J4092" t="s">
        <v>8221</v>
      </c>
      <c r="K4092" s="7">
        <v>1000</v>
      </c>
      <c r="L4092" s="7">
        <v>32</v>
      </c>
    </row>
    <row r="4093" spans="10:12" x14ac:dyDescent="0.25">
      <c r="J4093" t="s">
        <v>8221</v>
      </c>
      <c r="K4093" s="7">
        <v>1600</v>
      </c>
      <c r="L4093" s="7">
        <v>204</v>
      </c>
    </row>
    <row r="4094" spans="10:12" x14ac:dyDescent="0.25">
      <c r="J4094" t="s">
        <v>8221</v>
      </c>
      <c r="K4094" s="7">
        <v>110000</v>
      </c>
      <c r="L4094" s="7">
        <v>20</v>
      </c>
    </row>
    <row r="4095" spans="10:12" x14ac:dyDescent="0.25">
      <c r="J4095" t="s">
        <v>8221</v>
      </c>
      <c r="K4095" s="7">
        <v>2500</v>
      </c>
      <c r="L4095" s="7">
        <v>60</v>
      </c>
    </row>
    <row r="4096" spans="10:12" x14ac:dyDescent="0.25">
      <c r="J4096" t="s">
        <v>8221</v>
      </c>
      <c r="K4096" s="7">
        <v>2000</v>
      </c>
      <c r="L4096" s="7">
        <v>730</v>
      </c>
    </row>
    <row r="4097" spans="10:12" x14ac:dyDescent="0.25">
      <c r="J4097" t="s">
        <v>8221</v>
      </c>
      <c r="K4097" s="7">
        <v>30000</v>
      </c>
      <c r="L4097" s="7">
        <v>800</v>
      </c>
    </row>
    <row r="4098" spans="10:12" x14ac:dyDescent="0.25">
      <c r="J4098" t="s">
        <v>8221</v>
      </c>
      <c r="K4098" s="7">
        <v>3500</v>
      </c>
      <c r="L4098" s="7">
        <v>400</v>
      </c>
    </row>
    <row r="4099" spans="10:12" x14ac:dyDescent="0.25">
      <c r="J4099" t="s">
        <v>8221</v>
      </c>
      <c r="K4099" s="7">
        <v>10000</v>
      </c>
      <c r="L4099" s="7">
        <v>0</v>
      </c>
    </row>
    <row r="4100" spans="10:12" x14ac:dyDescent="0.25">
      <c r="J4100" t="s">
        <v>8221</v>
      </c>
      <c r="K4100" s="7">
        <v>75000</v>
      </c>
      <c r="L4100" s="7">
        <v>0</v>
      </c>
    </row>
    <row r="4101" spans="10:12" x14ac:dyDescent="0.25">
      <c r="J4101" t="s">
        <v>8221</v>
      </c>
      <c r="K4101" s="7">
        <v>4500</v>
      </c>
      <c r="L4101" s="7">
        <v>50</v>
      </c>
    </row>
    <row r="4102" spans="10:12" x14ac:dyDescent="0.25">
      <c r="J4102" t="s">
        <v>8221</v>
      </c>
      <c r="K4102" s="7">
        <v>270</v>
      </c>
      <c r="L4102" s="7">
        <v>0</v>
      </c>
    </row>
    <row r="4103" spans="10:12" x14ac:dyDescent="0.25">
      <c r="J4103" t="s">
        <v>8221</v>
      </c>
      <c r="K4103" s="7">
        <v>600</v>
      </c>
      <c r="L4103" s="7">
        <v>0</v>
      </c>
    </row>
    <row r="4104" spans="10:12" x14ac:dyDescent="0.25">
      <c r="J4104" t="s">
        <v>8221</v>
      </c>
      <c r="K4104" s="7">
        <v>500</v>
      </c>
      <c r="L4104" s="7">
        <v>137</v>
      </c>
    </row>
    <row r="4105" spans="10:12" x14ac:dyDescent="0.25">
      <c r="J4105" t="s">
        <v>8221</v>
      </c>
      <c r="K4105" s="7">
        <v>1000</v>
      </c>
      <c r="L4105" s="7">
        <v>100</v>
      </c>
    </row>
    <row r="4106" spans="10:12" x14ac:dyDescent="0.25">
      <c r="J4106" t="s">
        <v>8221</v>
      </c>
      <c r="K4106" s="7">
        <v>3000</v>
      </c>
      <c r="L4106" s="7">
        <v>641</v>
      </c>
    </row>
    <row r="4107" spans="10:12" x14ac:dyDescent="0.25">
      <c r="J4107" t="s">
        <v>8221</v>
      </c>
      <c r="K4107" s="7">
        <v>33000</v>
      </c>
      <c r="L4107" s="7">
        <v>2300</v>
      </c>
    </row>
    <row r="4108" spans="10:12" x14ac:dyDescent="0.25">
      <c r="J4108" t="s">
        <v>8221</v>
      </c>
      <c r="K4108" s="7">
        <v>5000</v>
      </c>
      <c r="L4108" s="7">
        <v>3530</v>
      </c>
    </row>
    <row r="4109" spans="10:12" x14ac:dyDescent="0.25">
      <c r="J4109" t="s">
        <v>8221</v>
      </c>
      <c r="K4109" s="7">
        <v>2000</v>
      </c>
      <c r="L4109" s="7">
        <v>41</v>
      </c>
    </row>
    <row r="4110" spans="10:12" x14ac:dyDescent="0.25">
      <c r="J4110" t="s">
        <v>8221</v>
      </c>
      <c r="K4110" s="7">
        <v>3000</v>
      </c>
      <c r="L4110" s="7">
        <v>59</v>
      </c>
    </row>
    <row r="4111" spans="10:12" x14ac:dyDescent="0.25">
      <c r="J4111" t="s">
        <v>8221</v>
      </c>
      <c r="K4111" s="7">
        <v>500</v>
      </c>
      <c r="L4111" s="7">
        <v>0</v>
      </c>
    </row>
    <row r="4112" spans="10:12" x14ac:dyDescent="0.25">
      <c r="J4112" t="s">
        <v>8221</v>
      </c>
      <c r="K4112" s="7">
        <v>300</v>
      </c>
      <c r="L4112" s="7">
        <v>86</v>
      </c>
    </row>
    <row r="4113" spans="10:12" x14ac:dyDescent="0.25">
      <c r="J4113" t="s">
        <v>8221</v>
      </c>
      <c r="K4113" s="7">
        <v>3000</v>
      </c>
      <c r="L4113" s="7">
        <v>94</v>
      </c>
    </row>
    <row r="4114" spans="10:12" x14ac:dyDescent="0.25">
      <c r="J4114" t="s">
        <v>8221</v>
      </c>
      <c r="K4114" s="7">
        <v>2500</v>
      </c>
      <c r="L4114" s="7">
        <v>1</v>
      </c>
    </row>
    <row r="4115" spans="10:12" x14ac:dyDescent="0.25">
      <c r="J4115" t="s">
        <v>8221</v>
      </c>
      <c r="K4115" s="7">
        <v>1500</v>
      </c>
      <c r="L4115" s="7">
        <v>3</v>
      </c>
    </row>
  </sheetData>
  <conditionalFormatting sqref="J1:J4115">
    <cfRule type="containsText" dxfId="3" priority="1" operator="containsText" text="live">
      <formula>NOT(ISERROR(SEARCH("live",J1)))</formula>
    </cfRule>
    <cfRule type="containsText" dxfId="2" priority="2" operator="containsText" text="failed">
      <formula>NOT(ISERROR(SEARCH("failed",J1)))</formula>
    </cfRule>
    <cfRule type="containsText" dxfId="1" priority="3" operator="containsText" text="canceled">
      <formula>NOT(ISERROR(SEARCH("canceled",J1)))</formula>
    </cfRule>
    <cfRule type="containsText" dxfId="0" priority="4" operator="containsText" text="successful">
      <formula>NOT(ISERROR(SEARCH("successful",J1)))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C1BB2-5A3B-43BE-A4C2-6A3E28668C63}">
  <dimension ref="B1:G24"/>
  <sheetViews>
    <sheetView zoomScale="95" zoomScaleNormal="95" workbookViewId="0">
      <selection activeCell="H24" sqref="H24"/>
    </sheetView>
  </sheetViews>
  <sheetFormatPr defaultRowHeight="15" x14ac:dyDescent="0.25"/>
  <cols>
    <col min="2" max="2" width="17" customWidth="1"/>
    <col min="3" max="3" width="20.140625" customWidth="1"/>
    <col min="4" max="4" width="15.42578125" customWidth="1"/>
    <col min="5" max="5" width="12.5703125" customWidth="1"/>
    <col min="6" max="6" width="18.7109375" customWidth="1"/>
    <col min="7" max="7" width="19.140625" customWidth="1"/>
  </cols>
  <sheetData>
    <row r="1" spans="2:6" x14ac:dyDescent="0.25">
      <c r="B1" t="s">
        <v>8400</v>
      </c>
      <c r="C1" t="s">
        <v>8262</v>
      </c>
      <c r="E1" t="s">
        <v>8402</v>
      </c>
      <c r="F1" t="s">
        <v>8262</v>
      </c>
    </row>
    <row r="2" spans="2:6" x14ac:dyDescent="0.25">
      <c r="B2" s="15" t="s">
        <v>8401</v>
      </c>
      <c r="C2">
        <v>182</v>
      </c>
      <c r="E2" s="16" t="s">
        <v>8221</v>
      </c>
      <c r="F2">
        <v>0</v>
      </c>
    </row>
    <row r="3" spans="2:6" x14ac:dyDescent="0.25">
      <c r="B3" s="15" t="s">
        <v>8401</v>
      </c>
      <c r="C3">
        <v>79</v>
      </c>
      <c r="E3" s="16" t="s">
        <v>8221</v>
      </c>
      <c r="F3">
        <v>1</v>
      </c>
    </row>
    <row r="4" spans="2:6" x14ac:dyDescent="0.25">
      <c r="B4" s="15" t="s">
        <v>8401</v>
      </c>
      <c r="C4">
        <v>35</v>
      </c>
      <c r="E4" s="16" t="s">
        <v>8221</v>
      </c>
      <c r="F4">
        <v>10</v>
      </c>
    </row>
    <row r="5" spans="2:6" x14ac:dyDescent="0.25">
      <c r="B5" s="15" t="s">
        <v>8401</v>
      </c>
      <c r="C5">
        <v>150</v>
      </c>
      <c r="E5" s="16" t="s">
        <v>8221</v>
      </c>
      <c r="F5">
        <v>0</v>
      </c>
    </row>
    <row r="6" spans="2:6" x14ac:dyDescent="0.25">
      <c r="B6" s="15" t="s">
        <v>8401</v>
      </c>
      <c r="C6">
        <v>284</v>
      </c>
      <c r="E6" s="16" t="s">
        <v>8221</v>
      </c>
      <c r="F6">
        <v>7</v>
      </c>
    </row>
    <row r="7" spans="2:6" x14ac:dyDescent="0.25">
      <c r="B7" s="15" t="s">
        <v>8401</v>
      </c>
      <c r="C7">
        <v>47</v>
      </c>
      <c r="E7" s="16" t="s">
        <v>8221</v>
      </c>
      <c r="F7">
        <v>0</v>
      </c>
    </row>
    <row r="8" spans="2:6" x14ac:dyDescent="0.25">
      <c r="B8" s="15" t="s">
        <v>8401</v>
      </c>
      <c r="C8">
        <v>58</v>
      </c>
      <c r="E8" s="16" t="s">
        <v>8221</v>
      </c>
      <c r="F8">
        <v>1</v>
      </c>
    </row>
    <row r="9" spans="2:6" x14ac:dyDescent="0.25">
      <c r="B9" s="15" t="s">
        <v>8401</v>
      </c>
      <c r="C9">
        <v>57</v>
      </c>
      <c r="E9" s="16" t="s">
        <v>8221</v>
      </c>
      <c r="F9">
        <v>2</v>
      </c>
    </row>
    <row r="10" spans="2:6" x14ac:dyDescent="0.25">
      <c r="B10" s="15" t="s">
        <v>8401</v>
      </c>
      <c r="C10">
        <v>12</v>
      </c>
      <c r="E10" s="16" t="s">
        <v>8221</v>
      </c>
      <c r="F10">
        <v>4</v>
      </c>
    </row>
    <row r="11" spans="2:6" x14ac:dyDescent="0.25">
      <c r="B11" s="15" t="s">
        <v>8401</v>
      </c>
      <c r="C11">
        <v>20</v>
      </c>
      <c r="E11" s="16" t="s">
        <v>8221</v>
      </c>
      <c r="F11">
        <v>10</v>
      </c>
    </row>
    <row r="12" spans="2:6" x14ac:dyDescent="0.25">
      <c r="B12" s="15" t="s">
        <v>8401</v>
      </c>
      <c r="C12">
        <v>19</v>
      </c>
      <c r="E12" s="16" t="s">
        <v>8221</v>
      </c>
      <c r="F12">
        <v>10</v>
      </c>
    </row>
    <row r="13" spans="2:6" x14ac:dyDescent="0.25">
      <c r="B13" s="15" t="s">
        <v>8401</v>
      </c>
      <c r="C13">
        <v>75</v>
      </c>
      <c r="E13" s="16" t="s">
        <v>8221</v>
      </c>
      <c r="F13">
        <v>1</v>
      </c>
    </row>
    <row r="14" spans="2:6" x14ac:dyDescent="0.25">
      <c r="B14" s="15" t="s">
        <v>8401</v>
      </c>
      <c r="C14">
        <v>827</v>
      </c>
      <c r="E14" s="16" t="s">
        <v>8221</v>
      </c>
      <c r="F14">
        <v>0</v>
      </c>
    </row>
    <row r="15" spans="2:6" x14ac:dyDescent="0.25">
      <c r="B15" s="15" t="s">
        <v>8401</v>
      </c>
      <c r="C15">
        <v>51</v>
      </c>
      <c r="E15" s="16" t="s">
        <v>8221</v>
      </c>
      <c r="F15">
        <v>0</v>
      </c>
    </row>
    <row r="18" spans="2:7" x14ac:dyDescent="0.25">
      <c r="B18" s="17"/>
      <c r="C18" t="s">
        <v>8403</v>
      </c>
      <c r="D18" s="18">
        <f>AVERAGE(C2:C15)</f>
        <v>135.42857142857142</v>
      </c>
      <c r="F18" t="s">
        <v>8403</v>
      </c>
      <c r="G18" s="14">
        <f>AVERAGE(F2:F15)</f>
        <v>3.2857142857142856</v>
      </c>
    </row>
    <row r="19" spans="2:7" x14ac:dyDescent="0.25">
      <c r="C19" t="s">
        <v>8404</v>
      </c>
      <c r="D19" s="9">
        <f>MEDIAN(C2:C15)</f>
        <v>57.5</v>
      </c>
      <c r="F19" t="s">
        <v>8404</v>
      </c>
      <c r="G19">
        <f>MEDIAN(F2:F15)</f>
        <v>1</v>
      </c>
    </row>
    <row r="20" spans="2:7" x14ac:dyDescent="0.25">
      <c r="C20" t="s">
        <v>8405</v>
      </c>
      <c r="D20">
        <f>MIN(C2:C15)</f>
        <v>12</v>
      </c>
      <c r="F20" t="s">
        <v>8405</v>
      </c>
      <c r="G20">
        <f>MIN(F2:F15)</f>
        <v>0</v>
      </c>
    </row>
    <row r="22" spans="2:7" x14ac:dyDescent="0.25">
      <c r="C22" t="s">
        <v>8406</v>
      </c>
      <c r="D22">
        <f>MAX(C2:C15)</f>
        <v>827</v>
      </c>
      <c r="F22" t="s">
        <v>8406</v>
      </c>
      <c r="G22">
        <f>MAX(F2:F15)</f>
        <v>10</v>
      </c>
    </row>
    <row r="23" spans="2:7" x14ac:dyDescent="0.25">
      <c r="C23" t="s">
        <v>8407</v>
      </c>
      <c r="D23" s="14">
        <f>VAR(C2:C15)</f>
        <v>45296.571428571435</v>
      </c>
      <c r="F23" t="s">
        <v>8407</v>
      </c>
      <c r="G23" s="14">
        <f>VAR(F2:F15)</f>
        <v>16.989010989010989</v>
      </c>
    </row>
    <row r="24" spans="2:7" x14ac:dyDescent="0.25">
      <c r="C24" t="s">
        <v>8408</v>
      </c>
      <c r="D24" s="14">
        <f>STDEV(C2:C15)</f>
        <v>212.8299119686221</v>
      </c>
      <c r="F24" t="s">
        <v>8408</v>
      </c>
      <c r="G24" s="14">
        <f>STDEV(F2:F15)</f>
        <v>4.1217727968692053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Amos Johnson</cp:lastModifiedBy>
  <dcterms:created xsi:type="dcterms:W3CDTF">2017-04-20T15:17:24Z</dcterms:created>
  <dcterms:modified xsi:type="dcterms:W3CDTF">2020-05-15T10:24:33Z</dcterms:modified>
</cp:coreProperties>
</file>