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050" firstSheet="3" activeTab="6"/>
  </bookViews>
  <sheets>
    <sheet name="Data" sheetId="1" r:id="rId1"/>
    <sheet name="Quick Statistics " sheetId="2" r:id="rId2"/>
    <sheet name="Sales per Country" sheetId="3" r:id="rId3"/>
    <sheet name="Sales per Country 2" sheetId="4" r:id="rId4"/>
    <sheet name="Top 5 Products" sheetId="5" r:id="rId5"/>
    <sheet name="Anomalies" sheetId="6" r:id="rId6"/>
    <sheet name="Best &amp; worst performances " sheetId="7" r:id="rId7"/>
    <sheet name="Sheet8" sheetId="8" state="hidden" r:id="rId8"/>
  </sheets>
  <definedNames>
    <definedName name="_xlnm._FilterDatabase" localSheetId="0" hidden="1">Data!$A$1:$E$301</definedName>
    <definedName name="_xlnm._FilterDatabase" localSheetId="2" hidden="1">'Sales per Country'!$A$3:$D$10</definedName>
    <definedName name="_xlchart.0" hidden="1">Anomalies!$O$4:$O$303</definedName>
    <definedName name="_xlchart.1" hidden="1">Anomalies!$Q$4:$Q$303</definedName>
    <definedName name="_xlchart.2" hidden="1">Anomalies!$Q$3</definedName>
    <definedName name="_xlchart.3" hidden="1">Anomalies!$Q$4:$Q$303</definedName>
    <definedName name="_xlcn.WorksheetConnection_SalesAnalysis.xlsxdata1" hidden="1">data[]</definedName>
    <definedName name="Slicer_Sales_Person">#N/A</definedName>
  </definedNames>
  <calcPr calcId="162913"/>
  <pivotCaches>
    <pivotCache cacheId="0" r:id="rId9"/>
    <pivotCache cacheId="1" r:id="rId10"/>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Sales Analysis.xlsx!data"/>
        </x15:modelTables>
      </x15:dataModel>
    </ext>
  </extLst>
</workbook>
</file>

<file path=xl/calcChain.xml><?xml version="1.0" encoding="utf-8"?>
<calcChain xmlns="http://schemas.openxmlformats.org/spreadsheetml/2006/main">
  <c r="D11" i="8" l="1"/>
  <c r="C11" i="8"/>
  <c r="D10" i="8"/>
  <c r="C10" i="8"/>
  <c r="D8" i="8"/>
  <c r="D8" i="3" l="1"/>
  <c r="D5" i="3"/>
  <c r="D9" i="3"/>
  <c r="D10" i="3"/>
  <c r="D7" i="3"/>
  <c r="D4" i="3"/>
  <c r="D6" i="3"/>
  <c r="B8" i="3"/>
  <c r="C8" i="3" s="1"/>
  <c r="B5" i="3"/>
  <c r="C5" i="3" s="1"/>
  <c r="B9" i="3"/>
  <c r="C9" i="3" s="1"/>
  <c r="B10" i="3"/>
  <c r="C10" i="3" s="1"/>
  <c r="B7" i="3"/>
  <c r="C7" i="3" s="1"/>
  <c r="B4" i="3"/>
  <c r="C4" i="3" s="1"/>
  <c r="B6" i="3"/>
  <c r="C6" i="3" s="1"/>
  <c r="C9" i="2"/>
  <c r="B9" i="2"/>
  <c r="C8" i="2"/>
  <c r="B8" i="2"/>
  <c r="C7" i="2"/>
  <c r="B7" i="2"/>
  <c r="C6" i="2"/>
  <c r="C5" i="2"/>
  <c r="B6" i="2"/>
  <c r="B5" i="2"/>
  <c r="B4" i="2"/>
  <c r="C4" i="2"/>
  <c r="C3" i="2"/>
  <c r="B3"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les Analysis.xlsx!data" type="102" refreshedVersion="6" minRefreshableVersion="5">
    <extLst>
      <ext xmlns:x15="http://schemas.microsoft.com/office/spreadsheetml/2010/11/main" uri="{DE250136-89BD-433C-8126-D09CA5730AF9}">
        <x15:connection id="data" autoDelete="1">
          <x15:rangePr sourceName="_xlcn.WorksheetConnection_SalesAnalysis.xlsxdata1"/>
        </x15:connection>
      </ext>
    </extLst>
  </connection>
</connections>
</file>

<file path=xl/sharedStrings.xml><?xml version="1.0" encoding="utf-8"?>
<sst xmlns="http://schemas.openxmlformats.org/spreadsheetml/2006/main" count="1926" uniqueCount="72">
  <si>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</si>
  <si>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</si>
  <si>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</si>
  <si>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</si>
  <si>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</si>
  <si>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</si>
  <si>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</si>
  <si>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</si>
  <si>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</si>
  <si>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</si>
  <si>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</si>
  <si>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</si>
  <si>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</si>
  <si>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</si>
  <si>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</si>
  <si>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</si>
  <si>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</si>
  <si>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</si>
  <si>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</si>
  <si>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</si>
  <si>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</si>
  <si>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</si>
  <si>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</si>
  <si>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</si>
  <si>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</si>
  <si>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</si>
  <si>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</si>
  <si>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</si>
  <si>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</si>
  <si>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</si>
  <si>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</si>
  <si>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</si>
  <si>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</si>
  <si>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</si>
  <si>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</si>
  <si>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</si>
  <si>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</si>
  <si>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</si>
  <si>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</si>
  <si>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</si>
  <si>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</si>
  <si>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</si>
  <si>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</si>
  <si>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Amounts</t>
  </si>
  <si>
    <t xml:space="preserve">Average </t>
  </si>
  <si>
    <t>Median</t>
  </si>
  <si>
    <t>min</t>
  </si>
  <si>
    <t>max</t>
  </si>
  <si>
    <t xml:space="preserve">Range </t>
  </si>
  <si>
    <t>First Q</t>
  </si>
  <si>
    <t>Thrid Q</t>
  </si>
  <si>
    <t xml:space="preserve">QUICK STATISTICS </t>
  </si>
  <si>
    <t xml:space="preserve">SALES PER COUNTRY (with formulas) </t>
  </si>
  <si>
    <t>Country</t>
  </si>
  <si>
    <t xml:space="preserve"> </t>
  </si>
  <si>
    <t xml:space="preserve">SALES PER COUNTRY (with Pivot Table) </t>
  </si>
  <si>
    <t>Row Labels</t>
  </si>
  <si>
    <t>Grand Total</t>
  </si>
  <si>
    <t>Sum of Amount</t>
  </si>
  <si>
    <t>Sum of Units</t>
  </si>
  <si>
    <t xml:space="preserve">                     </t>
  </si>
  <si>
    <t>Top 5 Products by $ per Unit</t>
  </si>
  <si>
    <t xml:space="preserve">Sales per Unit </t>
  </si>
  <si>
    <t>Are there any anomalies in the Data</t>
  </si>
  <si>
    <t xml:space="preserve">Best Sales person by Country </t>
  </si>
  <si>
    <t xml:space="preserve">Best Performing Sales Person </t>
  </si>
  <si>
    <t xml:space="preserve">Worst performing sales person </t>
  </si>
  <si>
    <t>Dynamic country-level Sales report</t>
  </si>
  <si>
    <t>Total</t>
  </si>
  <si>
    <t xml:space="preserve">Number of transactions </t>
  </si>
  <si>
    <t>Sales</t>
  </si>
  <si>
    <t>Quick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</si>
</sst>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164" formatCode="_(&quot;$&quot;* #,##0_);_(&quot;$&quot;* \(#,##0\);_(&quot;$&quot;* &quot;-&quot;??_);_(@_)"/>
    <numFmt numFmtId="165" formatCode="&quot;$&quot;#,##0"/>
    <numFmt numFmtId="166" formatCode="\$#,##0.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20"/>
      <color theme="1"/>
      <name val="Calibri"/>
      <family val="2"/>
      <scheme val="minor"/>
    </font>
    <font>
      <b/>
      <sz val="24"/>
      <color theme="1"/>
      <name val="Calibri"/>
      <family val="2"/>
      <scheme val="minor"/>
    </font>
    <font>
      <sz val="11"/>
      <color theme="2" tint="-0.499984740745262"/>
      <name val="Calibri"/>
      <family val="2"/>
      <scheme val="minor"/>
    </font>
    <font>
      <sz val="28"/>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3" fontId="0" fillId="0" borderId="0" xfId="0" applyNumberFormat="1"/>
    <xf numFmtId="0" fontId="0" fillId="0" borderId="1" xfId="0" applyBorder="1"/>
    <xf numFmtId="6" fontId="0" fillId="0" borderId="1" xfId="0" applyNumberFormat="1" applyBorder="1"/>
    <xf numFmtId="0" fontId="0" fillId="0" borderId="2" xfId="0" applyBorder="1"/>
    <xf numFmtId="3" fontId="0" fillId="0" borderId="3" xfId="0" applyNumberFormat="1" applyBorder="1"/>
    <xf numFmtId="0" fontId="2" fillId="0" borderId="4" xfId="0" applyFont="1" applyBorder="1"/>
    <xf numFmtId="0" fontId="2" fillId="0" borderId="5" xfId="0" applyFont="1" applyBorder="1"/>
    <xf numFmtId="0" fontId="2" fillId="0" borderId="5" xfId="0" applyFont="1" applyBorder="1" applyAlignment="1">
      <alignment horizontal="right"/>
    </xf>
    <xf numFmtId="0" fontId="2" fillId="0" borderId="6" xfId="0" applyFont="1" applyBorder="1" applyAlignment="1">
      <alignment horizontal="right"/>
    </xf>
    <xf numFmtId="0" fontId="0" fillId="0" borderId="7" xfId="0" applyBorder="1"/>
    <xf numFmtId="0" fontId="0" fillId="0" borderId="8" xfId="0" applyBorder="1"/>
    <xf numFmtId="6" fontId="0" fillId="0" borderId="8" xfId="0" applyNumberFormat="1" applyBorder="1"/>
    <xf numFmtId="3" fontId="0" fillId="0" borderId="9" xfId="0" applyNumberFormat="1" applyBorder="1"/>
    <xf numFmtId="0" fontId="3" fillId="0" borderId="0" xfId="0" applyFont="1"/>
    <xf numFmtId="0" fontId="4" fillId="0" borderId="0" xfId="0" applyFont="1"/>
    <xf numFmtId="0" fontId="5" fillId="0" borderId="0" xfId="0" applyFont="1"/>
    <xf numFmtId="0" fontId="0" fillId="0" borderId="10" xfId="0" applyBorder="1"/>
    <xf numFmtId="164" fontId="0" fillId="0" borderId="11" xfId="0" applyNumberFormat="1" applyBorder="1"/>
    <xf numFmtId="164" fontId="0" fillId="0" borderId="12" xfId="0" applyNumberFormat="1" applyBorder="1"/>
    <xf numFmtId="0" fontId="0" fillId="2" borderId="10" xfId="0" applyFill="1" applyBorder="1"/>
    <xf numFmtId="0" fontId="0" fillId="2" borderId="10" xfId="0" applyFill="1" applyBorder="1" applyAlignment="1">
      <alignment horizontal="center"/>
    </xf>
    <xf numFmtId="0" fontId="0" fillId="0" borderId="11" xfId="0" applyFont="1" applyFill="1" applyBorder="1"/>
    <xf numFmtId="164" fontId="0" fillId="0" borderId="11" xfId="1" applyNumberFormat="1" applyFont="1" applyBorder="1"/>
    <xf numFmtId="0" fontId="0" fillId="0" borderId="12" xfId="0" applyFont="1" applyFill="1" applyBorder="1"/>
    <xf numFmtId="164" fontId="0" fillId="0" borderId="12" xfId="1" applyNumberFormat="1" applyFont="1" applyBorder="1"/>
    <xf numFmtId="3" fontId="6" fillId="0" borderId="11" xfId="0" applyNumberFormat="1" applyFont="1" applyBorder="1"/>
    <xf numFmtId="3" fontId="6" fillId="0" borderId="12" xfId="0" applyNumberFormat="1" applyFont="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7" fillId="0" borderId="0" xfId="0" applyFont="1"/>
    <xf numFmtId="0" fontId="0" fillId="0" borderId="1" xfId="0" pivotButton="1" applyBorder="1"/>
    <xf numFmtId="0" fontId="0" fillId="0" borderId="1" xfId="0" applyBorder="1" applyAlignment="1">
      <alignment horizontal="left"/>
    </xf>
    <xf numFmtId="166" fontId="0" fillId="0" borderId="1" xfId="0" applyNumberFormat="1" applyBorder="1"/>
    <xf numFmtId="0" fontId="0" fillId="0" borderId="0" xfId="0" applyAlignment="1">
      <alignment horizontal="left" indent="1"/>
    </xf>
    <xf numFmtId="0" fontId="8" fillId="0" borderId="0" xfId="0" applyFont="1"/>
    <xf numFmtId="0" fontId="0" fillId="0" borderId="0" xfId="0" applyAlignment="1">
      <alignment horizontal="center"/>
    </xf>
  </cellXfs>
  <cellStyles count="2">
    <cellStyle name="Currency" xfId="1" builtinId="4"/>
    <cellStyle name="Normal" xfId="0" builtinId="0"/>
  </cellStyles>
  <dxfs count="33">
    <dxf>
      <numFmt numFmtId="3" formatCode="#,##0"/>
      <border diagonalUp="0" diagonalDown="0">
        <left style="thin">
          <color indexed="64"/>
        </left>
        <right/>
        <top style="thin">
          <color indexed="64"/>
        </top>
        <bottom style="thin">
          <color indexed="64"/>
        </bottom>
        <vertical/>
        <horizontal/>
      </border>
    </dxf>
    <dxf>
      <numFmt numFmtId="10" formatCode="&quot;$&quot;#,##0_);[Red]\(&quot;$&quot;#,##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border diagonalUp="0" diagonalDown="0">
        <left style="thin">
          <color indexed="64"/>
        </left>
        <right/>
        <top style="thin">
          <color indexed="64"/>
        </top>
        <bottom style="thin">
          <color indexed="64"/>
        </bottom>
        <vertical/>
        <horizontal/>
      </border>
    </dxf>
    <dxf>
      <numFmt numFmtId="10" formatCode="&quot;$&quot;#,##0_);[Red]\(&quot;$&quot;#,##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plotArea>
      <cx:plotAreaRegion>
        <cx:series layoutId="boxWhisker" uniqueId="{546306FE-E05E-4201-962F-67FBBC5F8B91}">
          <cx:tx>
            <cx:txData>
              <cx:f>_xlchart.2</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_xlchart.1</cx:f>
      </cx:numDim>
    </cx:data>
  </cx:chartData>
  <cx:chart>
    <cx:title pos="t" align="ctr" overlay="0"/>
    <cx:plotArea>
      <cx:plotAreaRegion>
        <cx:series layoutId="boxWhisker" uniqueId="{F17826D7-91AE-4503-AEBB-7189F55917A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Anomalies!$Q$4:$Q$303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Anomalies!$R$4:$R$303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4508-4F22-A255-E537C943DEE0}"/>
            </c:ext>
          </c:extLst>
        </c:ser>
        <c:dLbls>
          <c:showLegendKey val="0"/>
          <c:showVal val="0"/>
          <c:showCatName val="0"/>
          <c:showSerName val="0"/>
          <c:showPercent val="0"/>
          <c:showBubbleSize val="0"/>
        </c:dLbls>
        <c:axId val="919408304"/>
        <c:axId val="919413712"/>
      </c:scatterChart>
      <c:valAx>
        <c:axId val="9194083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13712"/>
        <c:crosses val="autoZero"/>
        <c:crossBetween val="midCat"/>
      </c:valAx>
      <c:valAx>
        <c:axId val="91941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08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1</xdr:row>
      <xdr:rowOff>95250</xdr:rowOff>
    </xdr:from>
    <xdr:to>
      <xdr:col>13</xdr:col>
      <xdr:colOff>38100</xdr:colOff>
      <xdr:row>11</xdr:row>
      <xdr:rowOff>28575</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048500" y="390525"/>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609599</xdr:colOff>
      <xdr:row>6</xdr:row>
      <xdr:rowOff>0</xdr:rowOff>
    </xdr:from>
    <xdr:to>
      <xdr:col>4</xdr:col>
      <xdr:colOff>352424</xdr:colOff>
      <xdr:row>20</xdr:row>
      <xdr:rowOff>76200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152400</xdr:colOff>
      <xdr:row>3</xdr:row>
      <xdr:rowOff>161925</xdr:rowOff>
    </xdr:from>
    <xdr:to>
      <xdr:col>12</xdr:col>
      <xdr:colOff>457200</xdr:colOff>
      <xdr:row>18</xdr:row>
      <xdr:rowOff>47625</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428625</xdr:colOff>
      <xdr:row>19</xdr:row>
      <xdr:rowOff>76200</xdr:rowOff>
    </xdr:from>
    <xdr:to>
      <xdr:col>12</xdr:col>
      <xdr:colOff>123825</xdr:colOff>
      <xdr:row>33</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ckarios" refreshedDate="44607.470533564818" createdVersion="6" refreshedVersion="6"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Mckarios" refreshedDate="44607.53643738426" backgroundQuery="1" createdVersion="6" refreshedVersion="6" minRefreshableVersion="3" recordCount="0" supportSubquery="1" supportAdvancedDrill="1">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ales per Unit ]" caption="Sales per Unit "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 caption="Sales per Unit "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ckarios" refreshedDate="44607.537036805559" backgroundQuery="1" createdVersion="6" refreshedVersion="6"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 caption="Sales per Unit "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 caption="Sales per Unit "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E9"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5"/>
    <dataField name="                     " fld="3" baseField="0" baseItem="0"/>
    <dataField name="Sum of Units" fld="4" baseField="0" baseItem="0" numFmtId="3"/>
  </dataFields>
  <formats count="1">
    <format dxfId="23">
      <pivotArea outline="0" collapsedLevelsAreSubtotals="1" fieldPosition="0">
        <references count="1">
          <reference field="4294967294" count="1" selected="0">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9"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3"/>
    </i>
    <i>
      <x/>
    </i>
    <i>
      <x v="2"/>
    </i>
    <i>
      <x v="1"/>
    </i>
    <i t="grand">
      <x/>
    </i>
  </rowItems>
  <colItems count="1">
    <i/>
  </colItems>
  <dataFields count="1">
    <dataField fld="1" subtotal="count" baseField="0" baseItem="0"/>
  </dataFields>
  <formats count="7">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outline="0" axis="axisValues"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axis="axisValues" fieldPosition="0"/>
    </format>
  </format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xlsx!data">
        <x15:activeTabTopLevelEntity name="[data]"/>
      </x15:pivotTableUISettings>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26" firstHeaderRow="1" firstDataRow="1" firstDataCol="1"/>
  <pivotFields count="2">
    <pivotField axis="axisRow" allDrilled="1" showAll="0" measureFilter="1"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3">
    <i>
      <x v="18"/>
    </i>
    <i>
      <x v="17"/>
    </i>
    <i>
      <x v="2"/>
    </i>
    <i>
      <x v="6"/>
    </i>
    <i>
      <x v="4"/>
    </i>
    <i>
      <x v="8"/>
    </i>
    <i>
      <x v="11"/>
    </i>
    <i>
      <x v="9"/>
    </i>
    <i>
      <x v="20"/>
    </i>
    <i>
      <x v="14"/>
    </i>
    <i>
      <x v="10"/>
    </i>
    <i>
      <x v="21"/>
    </i>
    <i>
      <x v="13"/>
    </i>
    <i>
      <x v="15"/>
    </i>
    <i>
      <x v="1"/>
    </i>
    <i>
      <x v="19"/>
    </i>
    <i>
      <x v="16"/>
    </i>
    <i>
      <x v="3"/>
    </i>
    <i>
      <x v="7"/>
    </i>
    <i>
      <x v="5"/>
    </i>
    <i>
      <x/>
    </i>
    <i>
      <x v="12"/>
    </i>
    <i t="grand">
      <x/>
    </i>
  </rowItems>
  <colItems count="1">
    <i/>
  </colItems>
  <dataFields count="1">
    <dataField fld="1" subtotal="count" baseField="0" baseItem="0"/>
  </dataFields>
  <formats count="7">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outline="0" axis="axisValues"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axis="axisValues" fieldPosition="0"/>
    </format>
  </format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7">
      <autoFilter ref="A1">
        <filterColumn colId="0">
          <top10 val="562" filterVal="562"/>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xlsx!data">
        <x15:activeTabTopLevelEntity name="[data]"/>
      </x15:pivotTableUISettings>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4:C16"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2">
    <i>
      <x/>
    </i>
    <i r="1">
      <x v="5"/>
    </i>
    <i>
      <x v="1"/>
    </i>
    <i r="1">
      <x v="5"/>
    </i>
    <i>
      <x v="2"/>
    </i>
    <i r="1">
      <x v="5"/>
    </i>
    <i>
      <x v="3"/>
    </i>
    <i r="1">
      <x v="3"/>
    </i>
    <i>
      <x v="4"/>
    </i>
    <i r="1">
      <x/>
    </i>
    <i>
      <x v="5"/>
    </i>
    <i r="1">
      <x v="9"/>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4:H16"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2">
    <i>
      <x/>
    </i>
    <i r="1">
      <x v="2"/>
    </i>
    <i>
      <x v="1"/>
    </i>
    <i r="1">
      <x v="1"/>
    </i>
    <i>
      <x v="2"/>
    </i>
    <i r="1">
      <x v="1"/>
    </i>
    <i>
      <x v="3"/>
    </i>
    <i r="1">
      <x v="8"/>
    </i>
    <i>
      <x v="4"/>
    </i>
    <i r="1">
      <x v="2"/>
    </i>
    <i>
      <x v="5"/>
    </i>
    <i r="1">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4" name="PivotTable1"/>
  </pivotTables>
  <data>
    <tabular pivotCacheId="1">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tables/table1.xml><?xml version="1.0" encoding="utf-8"?>
<table xmlns="http://schemas.openxmlformats.org/spreadsheetml/2006/main" id="1" name="data" displayName="data" ref="A1:E301" totalsRowShown="0" headerRowDxfId="32" headerRowBorderDxfId="31" tableBorderDxfId="30" totalsRowBorderDxfId="29">
  <autoFilter ref="A1:E301"/>
  <tableColumns count="5">
    <tableColumn id="1" name="Sales Person" dataDxfId="28"/>
    <tableColumn id="2" name="Geography" dataDxfId="27"/>
    <tableColumn id="3" name="Product" dataDxfId="26"/>
    <tableColumn id="4" name="Amount" dataDxfId="25"/>
    <tableColumn id="5" name="Units" dataDxfId="24"/>
  </tableColumns>
  <tableStyleInfo name="TableStyleMedium2" showFirstColumn="0" showLastColumn="0" showRowStripes="1" showColumnStripes="0"/>
</table>
</file>

<file path=xl/tables/table2.xml><?xml version="1.0" encoding="utf-8"?>
<table xmlns="http://schemas.openxmlformats.org/spreadsheetml/2006/main" id="3" name="data4" displayName="data4" ref="N3:R303" totalsRowShown="0" headerRowDxfId="8" headerRowBorderDxfId="7" tableBorderDxfId="6" totalsRowBorderDxfId="5">
  <autoFilter ref="N3:R303"/>
  <tableColumns count="5">
    <tableColumn id="1" name="Sales Person" dataDxfId="4"/>
    <tableColumn id="2" name="Geography" dataDxfId="3"/>
    <tableColumn id="3" name="Product" dataDxfId="2"/>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topLeftCell="A281" workbookViewId="0">
      <selection activeCell="C300" sqref="C300"/>
    </sheetView>
  </sheetViews>
  <sheetFormatPr defaultRowHeight="15" x14ac:dyDescent="0.25"/>
  <cols>
    <col min="1" max="1" width="16" bestFit="1" customWidth="1"/>
    <col min="2" max="2" width="12.85546875" customWidth="1"/>
    <col min="3" max="3" width="21.85546875" bestFit="1" customWidth="1"/>
    <col min="4" max="4" width="10.28515625" customWidth="1"/>
    <col min="5" max="5" width="7.85546875" customWidth="1"/>
  </cols>
  <sheetData>
    <row r="1" spans="1:5" x14ac:dyDescent="0.25">
      <c r="A1" s="6" t="s">
        <v>0</v>
      </c>
      <c r="B1" s="7" t="s">
        <v>1</v>
      </c>
      <c r="C1" s="7" t="s">
        <v>2</v>
      </c>
      <c r="D1" s="8" t="s">
        <v>3</v>
      </c>
      <c r="E1" s="9" t="s">
        <v>4</v>
      </c>
    </row>
    <row r="2" spans="1:5" x14ac:dyDescent="0.25">
      <c r="A2" s="4" t="s">
        <v>5</v>
      </c>
      <c r="B2" s="2" t="s">
        <v>6</v>
      </c>
      <c r="C2" s="2" t="s">
        <v>7</v>
      </c>
      <c r="D2" s="3">
        <v>1624</v>
      </c>
      <c r="E2" s="5">
        <v>114</v>
      </c>
    </row>
    <row r="3" spans="1:5" x14ac:dyDescent="0.25">
      <c r="A3" s="4" t="s">
        <v>8</v>
      </c>
      <c r="B3" s="2" t="s">
        <v>9</v>
      </c>
      <c r="C3" s="2" t="s">
        <v>10</v>
      </c>
      <c r="D3" s="3">
        <v>6706</v>
      </c>
      <c r="E3" s="5">
        <v>459</v>
      </c>
    </row>
    <row r="4" spans="1:5" x14ac:dyDescent="0.25">
      <c r="A4" s="4" t="s">
        <v>11</v>
      </c>
      <c r="B4" s="2" t="s">
        <v>9</v>
      </c>
      <c r="C4" s="2" t="s">
        <v>12</v>
      </c>
      <c r="D4" s="3">
        <v>959</v>
      </c>
      <c r="E4" s="5">
        <v>147</v>
      </c>
    </row>
    <row r="5" spans="1:5" x14ac:dyDescent="0.25">
      <c r="A5" s="4" t="s">
        <v>13</v>
      </c>
      <c r="B5" s="2" t="s">
        <v>14</v>
      </c>
      <c r="C5" s="2" t="s">
        <v>15</v>
      </c>
      <c r="D5" s="3">
        <v>9632</v>
      </c>
      <c r="E5" s="5">
        <v>288</v>
      </c>
    </row>
    <row r="6" spans="1:5" x14ac:dyDescent="0.25">
      <c r="A6" s="4" t="s">
        <v>16</v>
      </c>
      <c r="B6" s="2" t="s">
        <v>17</v>
      </c>
      <c r="C6" s="2" t="s">
        <v>18</v>
      </c>
      <c r="D6" s="3">
        <v>2100</v>
      </c>
      <c r="E6" s="5">
        <v>414</v>
      </c>
    </row>
    <row r="7" spans="1:5" x14ac:dyDescent="0.25">
      <c r="A7" s="4" t="s">
        <v>5</v>
      </c>
      <c r="B7" s="2" t="s">
        <v>9</v>
      </c>
      <c r="C7" s="2" t="s">
        <v>19</v>
      </c>
      <c r="D7" s="3">
        <v>8869</v>
      </c>
      <c r="E7" s="5">
        <v>432</v>
      </c>
    </row>
    <row r="8" spans="1:5" x14ac:dyDescent="0.25">
      <c r="A8" s="4" t="s">
        <v>16</v>
      </c>
      <c r="B8" s="2" t="s">
        <v>20</v>
      </c>
      <c r="C8" s="2" t="s">
        <v>21</v>
      </c>
      <c r="D8" s="3">
        <v>2681</v>
      </c>
      <c r="E8" s="5">
        <v>54</v>
      </c>
    </row>
    <row r="9" spans="1:5" x14ac:dyDescent="0.25">
      <c r="A9" s="4" t="s">
        <v>8</v>
      </c>
      <c r="B9" s="2" t="s">
        <v>9</v>
      </c>
      <c r="C9" s="2" t="s">
        <v>22</v>
      </c>
      <c r="D9" s="3">
        <v>5012</v>
      </c>
      <c r="E9" s="5">
        <v>210</v>
      </c>
    </row>
    <row r="10" spans="1:5" x14ac:dyDescent="0.25">
      <c r="A10" s="4" t="s">
        <v>23</v>
      </c>
      <c r="B10" s="2" t="s">
        <v>20</v>
      </c>
      <c r="C10" s="2" t="s">
        <v>24</v>
      </c>
      <c r="D10" s="3">
        <v>1281</v>
      </c>
      <c r="E10" s="5">
        <v>75</v>
      </c>
    </row>
    <row r="11" spans="1:5" x14ac:dyDescent="0.25">
      <c r="A11" s="4" t="s">
        <v>25</v>
      </c>
      <c r="B11" s="2" t="s">
        <v>6</v>
      </c>
      <c r="C11" s="2" t="s">
        <v>24</v>
      </c>
      <c r="D11" s="3">
        <v>4991</v>
      </c>
      <c r="E11" s="5">
        <v>12</v>
      </c>
    </row>
    <row r="12" spans="1:5" x14ac:dyDescent="0.25">
      <c r="A12" s="4" t="s">
        <v>26</v>
      </c>
      <c r="B12" s="2" t="s">
        <v>17</v>
      </c>
      <c r="C12" s="2" t="s">
        <v>18</v>
      </c>
      <c r="D12" s="3">
        <v>1785</v>
      </c>
      <c r="E12" s="5">
        <v>462</v>
      </c>
    </row>
    <row r="13" spans="1:5" x14ac:dyDescent="0.25">
      <c r="A13" s="4" t="s">
        <v>27</v>
      </c>
      <c r="B13" s="2" t="s">
        <v>6</v>
      </c>
      <c r="C13" s="2" t="s">
        <v>28</v>
      </c>
      <c r="D13" s="3">
        <v>3983</v>
      </c>
      <c r="E13" s="5">
        <v>144</v>
      </c>
    </row>
    <row r="14" spans="1:5" x14ac:dyDescent="0.25">
      <c r="A14" s="4" t="s">
        <v>11</v>
      </c>
      <c r="B14" s="2" t="s">
        <v>20</v>
      </c>
      <c r="C14" s="2" t="s">
        <v>29</v>
      </c>
      <c r="D14" s="3">
        <v>2646</v>
      </c>
      <c r="E14" s="5">
        <v>120</v>
      </c>
    </row>
    <row r="15" spans="1:5" x14ac:dyDescent="0.25">
      <c r="A15" s="4" t="s">
        <v>26</v>
      </c>
      <c r="B15" s="2" t="s">
        <v>30</v>
      </c>
      <c r="C15" s="2" t="s">
        <v>31</v>
      </c>
      <c r="D15" s="3">
        <v>252</v>
      </c>
      <c r="E15" s="5">
        <v>54</v>
      </c>
    </row>
    <row r="16" spans="1:5" x14ac:dyDescent="0.25">
      <c r="A16" s="4" t="s">
        <v>27</v>
      </c>
      <c r="B16" s="2" t="s">
        <v>9</v>
      </c>
      <c r="C16" s="2" t="s">
        <v>18</v>
      </c>
      <c r="D16" s="3">
        <v>2464</v>
      </c>
      <c r="E16" s="5">
        <v>234</v>
      </c>
    </row>
    <row r="17" spans="1:5" x14ac:dyDescent="0.25">
      <c r="A17" s="4" t="s">
        <v>27</v>
      </c>
      <c r="B17" s="2" t="s">
        <v>9</v>
      </c>
      <c r="C17" s="2" t="s">
        <v>32</v>
      </c>
      <c r="D17" s="3">
        <v>2114</v>
      </c>
      <c r="E17" s="5">
        <v>66</v>
      </c>
    </row>
    <row r="18" spans="1:5" x14ac:dyDescent="0.25">
      <c r="A18" s="4" t="s">
        <v>16</v>
      </c>
      <c r="B18" s="2" t="s">
        <v>6</v>
      </c>
      <c r="C18" s="2" t="s">
        <v>21</v>
      </c>
      <c r="D18" s="3">
        <v>7693</v>
      </c>
      <c r="E18" s="5">
        <v>87</v>
      </c>
    </row>
    <row r="19" spans="1:5" x14ac:dyDescent="0.25">
      <c r="A19" s="4" t="s">
        <v>25</v>
      </c>
      <c r="B19" s="2" t="s">
        <v>30</v>
      </c>
      <c r="C19" s="2" t="s">
        <v>33</v>
      </c>
      <c r="D19" s="3">
        <v>15610</v>
      </c>
      <c r="E19" s="5">
        <v>339</v>
      </c>
    </row>
    <row r="20" spans="1:5" x14ac:dyDescent="0.25">
      <c r="A20" s="4" t="s">
        <v>13</v>
      </c>
      <c r="B20" s="2" t="s">
        <v>30</v>
      </c>
      <c r="C20" s="2" t="s">
        <v>22</v>
      </c>
      <c r="D20" s="3">
        <v>336</v>
      </c>
      <c r="E20" s="5">
        <v>144</v>
      </c>
    </row>
    <row r="21" spans="1:5" x14ac:dyDescent="0.25">
      <c r="A21" s="4" t="s">
        <v>26</v>
      </c>
      <c r="B21" s="2" t="s">
        <v>17</v>
      </c>
      <c r="C21" s="2" t="s">
        <v>33</v>
      </c>
      <c r="D21" s="3">
        <v>9443</v>
      </c>
      <c r="E21" s="5">
        <v>162</v>
      </c>
    </row>
    <row r="22" spans="1:5" x14ac:dyDescent="0.25">
      <c r="A22" s="4" t="s">
        <v>11</v>
      </c>
      <c r="B22" s="2" t="s">
        <v>30</v>
      </c>
      <c r="C22" s="2" t="s">
        <v>34</v>
      </c>
      <c r="D22" s="3">
        <v>8155</v>
      </c>
      <c r="E22" s="5">
        <v>90</v>
      </c>
    </row>
    <row r="23" spans="1:5" x14ac:dyDescent="0.25">
      <c r="A23" s="4" t="s">
        <v>8</v>
      </c>
      <c r="B23" s="2" t="s">
        <v>20</v>
      </c>
      <c r="C23" s="2" t="s">
        <v>34</v>
      </c>
      <c r="D23" s="3">
        <v>1701</v>
      </c>
      <c r="E23" s="5">
        <v>234</v>
      </c>
    </row>
    <row r="24" spans="1:5" x14ac:dyDescent="0.25">
      <c r="A24" s="4" t="s">
        <v>35</v>
      </c>
      <c r="B24" s="2" t="s">
        <v>20</v>
      </c>
      <c r="C24" s="2" t="s">
        <v>22</v>
      </c>
      <c r="D24" s="3">
        <v>2205</v>
      </c>
      <c r="E24" s="5">
        <v>141</v>
      </c>
    </row>
    <row r="25" spans="1:5" x14ac:dyDescent="0.25">
      <c r="A25" s="4" t="s">
        <v>8</v>
      </c>
      <c r="B25" s="2" t="s">
        <v>6</v>
      </c>
      <c r="C25" s="2" t="s">
        <v>36</v>
      </c>
      <c r="D25" s="3">
        <v>1771</v>
      </c>
      <c r="E25" s="5">
        <v>204</v>
      </c>
    </row>
    <row r="26" spans="1:5" x14ac:dyDescent="0.25">
      <c r="A26" s="4" t="s">
        <v>13</v>
      </c>
      <c r="B26" s="2" t="s">
        <v>9</v>
      </c>
      <c r="C26" s="2" t="s">
        <v>37</v>
      </c>
      <c r="D26" s="3">
        <v>2114</v>
      </c>
      <c r="E26" s="5">
        <v>186</v>
      </c>
    </row>
    <row r="27" spans="1:5" x14ac:dyDescent="0.25">
      <c r="A27" s="4" t="s">
        <v>13</v>
      </c>
      <c r="B27" s="2" t="s">
        <v>14</v>
      </c>
      <c r="C27" s="2" t="s">
        <v>31</v>
      </c>
      <c r="D27" s="3">
        <v>10311</v>
      </c>
      <c r="E27" s="5">
        <v>231</v>
      </c>
    </row>
    <row r="28" spans="1:5" x14ac:dyDescent="0.25">
      <c r="A28" s="4" t="s">
        <v>27</v>
      </c>
      <c r="B28" s="2" t="s">
        <v>17</v>
      </c>
      <c r="C28" s="2" t="s">
        <v>29</v>
      </c>
      <c r="D28" s="3">
        <v>21</v>
      </c>
      <c r="E28" s="5">
        <v>168</v>
      </c>
    </row>
    <row r="29" spans="1:5" x14ac:dyDescent="0.25">
      <c r="A29" s="4" t="s">
        <v>35</v>
      </c>
      <c r="B29" s="2" t="s">
        <v>9</v>
      </c>
      <c r="C29" s="2" t="s">
        <v>33</v>
      </c>
      <c r="D29" s="3">
        <v>1974</v>
      </c>
      <c r="E29" s="5">
        <v>195</v>
      </c>
    </row>
    <row r="30" spans="1:5" x14ac:dyDescent="0.25">
      <c r="A30" s="4" t="s">
        <v>25</v>
      </c>
      <c r="B30" s="2" t="s">
        <v>14</v>
      </c>
      <c r="C30" s="2" t="s">
        <v>34</v>
      </c>
      <c r="D30" s="3">
        <v>6314</v>
      </c>
      <c r="E30" s="5">
        <v>15</v>
      </c>
    </row>
    <row r="31" spans="1:5" x14ac:dyDescent="0.25">
      <c r="A31" s="4" t="s">
        <v>35</v>
      </c>
      <c r="B31" s="2" t="s">
        <v>6</v>
      </c>
      <c r="C31" s="2" t="s">
        <v>34</v>
      </c>
      <c r="D31" s="3">
        <v>4683</v>
      </c>
      <c r="E31" s="5">
        <v>30</v>
      </c>
    </row>
    <row r="32" spans="1:5" x14ac:dyDescent="0.25">
      <c r="A32" s="4" t="s">
        <v>13</v>
      </c>
      <c r="B32" s="2" t="s">
        <v>6</v>
      </c>
      <c r="C32" s="2" t="s">
        <v>38</v>
      </c>
      <c r="D32" s="3">
        <v>6398</v>
      </c>
      <c r="E32" s="5">
        <v>102</v>
      </c>
    </row>
    <row r="33" spans="1:5" x14ac:dyDescent="0.25">
      <c r="A33" s="4" t="s">
        <v>26</v>
      </c>
      <c r="B33" s="2" t="s">
        <v>9</v>
      </c>
      <c r="C33" s="2" t="s">
        <v>36</v>
      </c>
      <c r="D33" s="3">
        <v>553</v>
      </c>
      <c r="E33" s="5">
        <v>15</v>
      </c>
    </row>
    <row r="34" spans="1:5" x14ac:dyDescent="0.25">
      <c r="A34" s="4" t="s">
        <v>8</v>
      </c>
      <c r="B34" s="2" t="s">
        <v>17</v>
      </c>
      <c r="C34" s="2" t="s">
        <v>7</v>
      </c>
      <c r="D34" s="3">
        <v>7021</v>
      </c>
      <c r="E34" s="5">
        <v>183</v>
      </c>
    </row>
    <row r="35" spans="1:5" x14ac:dyDescent="0.25">
      <c r="A35" s="4" t="s">
        <v>5</v>
      </c>
      <c r="B35" s="2" t="s">
        <v>17</v>
      </c>
      <c r="C35" s="2" t="s">
        <v>22</v>
      </c>
      <c r="D35" s="3">
        <v>5817</v>
      </c>
      <c r="E35" s="5">
        <v>12</v>
      </c>
    </row>
    <row r="36" spans="1:5" x14ac:dyDescent="0.25">
      <c r="A36" s="4" t="s">
        <v>13</v>
      </c>
      <c r="B36" s="2" t="s">
        <v>17</v>
      </c>
      <c r="C36" s="2" t="s">
        <v>24</v>
      </c>
      <c r="D36" s="3">
        <v>3976</v>
      </c>
      <c r="E36" s="5">
        <v>72</v>
      </c>
    </row>
    <row r="37" spans="1:5" x14ac:dyDescent="0.25">
      <c r="A37" s="4" t="s">
        <v>16</v>
      </c>
      <c r="B37" s="2" t="s">
        <v>20</v>
      </c>
      <c r="C37" s="2" t="s">
        <v>39</v>
      </c>
      <c r="D37" s="3">
        <v>1134</v>
      </c>
      <c r="E37" s="5">
        <v>282</v>
      </c>
    </row>
    <row r="38" spans="1:5" x14ac:dyDescent="0.25">
      <c r="A38" s="4" t="s">
        <v>26</v>
      </c>
      <c r="B38" s="2" t="s">
        <v>17</v>
      </c>
      <c r="C38" s="2" t="s">
        <v>40</v>
      </c>
      <c r="D38" s="3">
        <v>6027</v>
      </c>
      <c r="E38" s="5">
        <v>144</v>
      </c>
    </row>
    <row r="39" spans="1:5" x14ac:dyDescent="0.25">
      <c r="A39" s="4" t="s">
        <v>16</v>
      </c>
      <c r="B39" s="2" t="s">
        <v>6</v>
      </c>
      <c r="C39" s="2" t="s">
        <v>29</v>
      </c>
      <c r="D39" s="3">
        <v>1904</v>
      </c>
      <c r="E39" s="5">
        <v>405</v>
      </c>
    </row>
    <row r="40" spans="1:5" x14ac:dyDescent="0.25">
      <c r="A40" s="4" t="s">
        <v>23</v>
      </c>
      <c r="B40" s="2" t="s">
        <v>30</v>
      </c>
      <c r="C40" s="2" t="s">
        <v>10</v>
      </c>
      <c r="D40" s="3">
        <v>3262</v>
      </c>
      <c r="E40" s="5">
        <v>75</v>
      </c>
    </row>
    <row r="41" spans="1:5" x14ac:dyDescent="0.25">
      <c r="A41" s="4" t="s">
        <v>5</v>
      </c>
      <c r="B41" s="2" t="s">
        <v>30</v>
      </c>
      <c r="C41" s="2" t="s">
        <v>39</v>
      </c>
      <c r="D41" s="3">
        <v>2289</v>
      </c>
      <c r="E41" s="5">
        <v>135</v>
      </c>
    </row>
    <row r="42" spans="1:5" x14ac:dyDescent="0.25">
      <c r="A42" s="4" t="s">
        <v>25</v>
      </c>
      <c r="B42" s="2" t="s">
        <v>30</v>
      </c>
      <c r="C42" s="2" t="s">
        <v>39</v>
      </c>
      <c r="D42" s="3">
        <v>6986</v>
      </c>
      <c r="E42" s="5">
        <v>21</v>
      </c>
    </row>
    <row r="43" spans="1:5" x14ac:dyDescent="0.25">
      <c r="A43" s="4" t="s">
        <v>26</v>
      </c>
      <c r="B43" s="2" t="s">
        <v>20</v>
      </c>
      <c r="C43" s="2" t="s">
        <v>34</v>
      </c>
      <c r="D43" s="3">
        <v>4417</v>
      </c>
      <c r="E43" s="5">
        <v>153</v>
      </c>
    </row>
    <row r="44" spans="1:5" x14ac:dyDescent="0.25">
      <c r="A44" s="4" t="s">
        <v>16</v>
      </c>
      <c r="B44" s="2" t="s">
        <v>30</v>
      </c>
      <c r="C44" s="2" t="s">
        <v>37</v>
      </c>
      <c r="D44" s="3">
        <v>1442</v>
      </c>
      <c r="E44" s="5">
        <v>15</v>
      </c>
    </row>
    <row r="45" spans="1:5" x14ac:dyDescent="0.25">
      <c r="A45" s="4" t="s">
        <v>27</v>
      </c>
      <c r="B45" s="2" t="s">
        <v>9</v>
      </c>
      <c r="C45" s="2" t="s">
        <v>24</v>
      </c>
      <c r="D45" s="3">
        <v>2415</v>
      </c>
      <c r="E45" s="5">
        <v>255</v>
      </c>
    </row>
    <row r="46" spans="1:5" x14ac:dyDescent="0.25">
      <c r="A46" s="4" t="s">
        <v>26</v>
      </c>
      <c r="B46" s="2" t="s">
        <v>6</v>
      </c>
      <c r="C46" s="2" t="s">
        <v>36</v>
      </c>
      <c r="D46" s="3">
        <v>238</v>
      </c>
      <c r="E46" s="5">
        <v>18</v>
      </c>
    </row>
    <row r="47" spans="1:5" x14ac:dyDescent="0.25">
      <c r="A47" s="4" t="s">
        <v>16</v>
      </c>
      <c r="B47" s="2" t="s">
        <v>6</v>
      </c>
      <c r="C47" s="2" t="s">
        <v>34</v>
      </c>
      <c r="D47" s="3">
        <v>4949</v>
      </c>
      <c r="E47" s="5">
        <v>189</v>
      </c>
    </row>
    <row r="48" spans="1:5" x14ac:dyDescent="0.25">
      <c r="A48" s="4" t="s">
        <v>25</v>
      </c>
      <c r="B48" s="2" t="s">
        <v>20</v>
      </c>
      <c r="C48" s="2" t="s">
        <v>10</v>
      </c>
      <c r="D48" s="3">
        <v>5075</v>
      </c>
      <c r="E48" s="5">
        <v>21</v>
      </c>
    </row>
    <row r="49" spans="1:5" x14ac:dyDescent="0.25">
      <c r="A49" s="4" t="s">
        <v>27</v>
      </c>
      <c r="B49" s="2" t="s">
        <v>14</v>
      </c>
      <c r="C49" s="2" t="s">
        <v>29</v>
      </c>
      <c r="D49" s="3">
        <v>9198</v>
      </c>
      <c r="E49" s="5">
        <v>36</v>
      </c>
    </row>
    <row r="50" spans="1:5" x14ac:dyDescent="0.25">
      <c r="A50" s="4" t="s">
        <v>16</v>
      </c>
      <c r="B50" s="2" t="s">
        <v>30</v>
      </c>
      <c r="C50" s="2" t="s">
        <v>32</v>
      </c>
      <c r="D50" s="3">
        <v>3339</v>
      </c>
      <c r="E50" s="5">
        <v>75</v>
      </c>
    </row>
    <row r="51" spans="1:5" x14ac:dyDescent="0.25">
      <c r="A51" s="4" t="s">
        <v>5</v>
      </c>
      <c r="B51" s="2" t="s">
        <v>30</v>
      </c>
      <c r="C51" s="2" t="s">
        <v>28</v>
      </c>
      <c r="D51" s="3">
        <v>5019</v>
      </c>
      <c r="E51" s="5">
        <v>156</v>
      </c>
    </row>
    <row r="52" spans="1:5" x14ac:dyDescent="0.25">
      <c r="A52" s="4" t="s">
        <v>25</v>
      </c>
      <c r="B52" s="2" t="s">
        <v>14</v>
      </c>
      <c r="C52" s="2" t="s">
        <v>29</v>
      </c>
      <c r="D52" s="3">
        <v>16184</v>
      </c>
      <c r="E52" s="5">
        <v>39</v>
      </c>
    </row>
    <row r="53" spans="1:5" x14ac:dyDescent="0.25">
      <c r="A53" s="4" t="s">
        <v>16</v>
      </c>
      <c r="B53" s="2" t="s">
        <v>14</v>
      </c>
      <c r="C53" s="2" t="s">
        <v>41</v>
      </c>
      <c r="D53" s="3">
        <v>497</v>
      </c>
      <c r="E53" s="5">
        <v>63</v>
      </c>
    </row>
    <row r="54" spans="1:5" x14ac:dyDescent="0.25">
      <c r="A54" s="4" t="s">
        <v>26</v>
      </c>
      <c r="B54" s="2" t="s">
        <v>14</v>
      </c>
      <c r="C54" s="2" t="s">
        <v>32</v>
      </c>
      <c r="D54" s="3">
        <v>8211</v>
      </c>
      <c r="E54" s="5">
        <v>75</v>
      </c>
    </row>
    <row r="55" spans="1:5" x14ac:dyDescent="0.25">
      <c r="A55" s="4" t="s">
        <v>26</v>
      </c>
      <c r="B55" s="2" t="s">
        <v>20</v>
      </c>
      <c r="C55" s="2" t="s">
        <v>40</v>
      </c>
      <c r="D55" s="3">
        <v>6580</v>
      </c>
      <c r="E55" s="5">
        <v>183</v>
      </c>
    </row>
    <row r="56" spans="1:5" x14ac:dyDescent="0.25">
      <c r="A56" s="4" t="s">
        <v>13</v>
      </c>
      <c r="B56" s="2" t="s">
        <v>9</v>
      </c>
      <c r="C56" s="2" t="s">
        <v>31</v>
      </c>
      <c r="D56" s="3">
        <v>4760</v>
      </c>
      <c r="E56" s="5">
        <v>69</v>
      </c>
    </row>
    <row r="57" spans="1:5" x14ac:dyDescent="0.25">
      <c r="A57" s="4" t="s">
        <v>5</v>
      </c>
      <c r="B57" s="2" t="s">
        <v>14</v>
      </c>
      <c r="C57" s="2" t="s">
        <v>18</v>
      </c>
      <c r="D57" s="3">
        <v>5439</v>
      </c>
      <c r="E57" s="5">
        <v>30</v>
      </c>
    </row>
    <row r="58" spans="1:5" x14ac:dyDescent="0.25">
      <c r="A58" s="4" t="s">
        <v>13</v>
      </c>
      <c r="B58" s="2" t="s">
        <v>30</v>
      </c>
      <c r="C58" s="2" t="s">
        <v>28</v>
      </c>
      <c r="D58" s="3">
        <v>1463</v>
      </c>
      <c r="E58" s="5">
        <v>39</v>
      </c>
    </row>
    <row r="59" spans="1:5" x14ac:dyDescent="0.25">
      <c r="A59" s="4" t="s">
        <v>27</v>
      </c>
      <c r="B59" s="2" t="s">
        <v>30</v>
      </c>
      <c r="C59" s="2" t="s">
        <v>10</v>
      </c>
      <c r="D59" s="3">
        <v>7777</v>
      </c>
      <c r="E59" s="5">
        <v>504</v>
      </c>
    </row>
    <row r="60" spans="1:5" x14ac:dyDescent="0.25">
      <c r="A60" s="4" t="s">
        <v>11</v>
      </c>
      <c r="B60" s="2" t="s">
        <v>6</v>
      </c>
      <c r="C60" s="2" t="s">
        <v>32</v>
      </c>
      <c r="D60" s="3">
        <v>1085</v>
      </c>
      <c r="E60" s="5">
        <v>273</v>
      </c>
    </row>
    <row r="61" spans="1:5" x14ac:dyDescent="0.25">
      <c r="A61" s="4" t="s">
        <v>25</v>
      </c>
      <c r="B61" s="2" t="s">
        <v>6</v>
      </c>
      <c r="C61" s="2" t="s">
        <v>21</v>
      </c>
      <c r="D61" s="3">
        <v>182</v>
      </c>
      <c r="E61" s="5">
        <v>48</v>
      </c>
    </row>
    <row r="62" spans="1:5" x14ac:dyDescent="0.25">
      <c r="A62" s="4" t="s">
        <v>16</v>
      </c>
      <c r="B62" s="2" t="s">
        <v>30</v>
      </c>
      <c r="C62" s="2" t="s">
        <v>39</v>
      </c>
      <c r="D62" s="3">
        <v>4242</v>
      </c>
      <c r="E62" s="5">
        <v>207</v>
      </c>
    </row>
    <row r="63" spans="1:5" x14ac:dyDescent="0.25">
      <c r="A63" s="4" t="s">
        <v>16</v>
      </c>
      <c r="B63" s="2" t="s">
        <v>14</v>
      </c>
      <c r="C63" s="2" t="s">
        <v>10</v>
      </c>
      <c r="D63" s="3">
        <v>6118</v>
      </c>
      <c r="E63" s="5">
        <v>9</v>
      </c>
    </row>
    <row r="64" spans="1:5" x14ac:dyDescent="0.25">
      <c r="A64" s="4" t="s">
        <v>35</v>
      </c>
      <c r="B64" s="2" t="s">
        <v>14</v>
      </c>
      <c r="C64" s="2" t="s">
        <v>34</v>
      </c>
      <c r="D64" s="3">
        <v>2317</v>
      </c>
      <c r="E64" s="5">
        <v>261</v>
      </c>
    </row>
    <row r="65" spans="1:5" x14ac:dyDescent="0.25">
      <c r="A65" s="4" t="s">
        <v>16</v>
      </c>
      <c r="B65" s="2" t="s">
        <v>20</v>
      </c>
      <c r="C65" s="2" t="s">
        <v>29</v>
      </c>
      <c r="D65" s="3">
        <v>938</v>
      </c>
      <c r="E65" s="5">
        <v>6</v>
      </c>
    </row>
    <row r="66" spans="1:5" x14ac:dyDescent="0.25">
      <c r="A66" s="4" t="s">
        <v>8</v>
      </c>
      <c r="B66" s="2" t="s">
        <v>6</v>
      </c>
      <c r="C66" s="2" t="s">
        <v>37</v>
      </c>
      <c r="D66" s="3">
        <v>9709</v>
      </c>
      <c r="E66" s="5">
        <v>30</v>
      </c>
    </row>
    <row r="67" spans="1:5" x14ac:dyDescent="0.25">
      <c r="A67" s="4" t="s">
        <v>23</v>
      </c>
      <c r="B67" s="2" t="s">
        <v>30</v>
      </c>
      <c r="C67" s="2" t="s">
        <v>33</v>
      </c>
      <c r="D67" s="3">
        <v>2205</v>
      </c>
      <c r="E67" s="5">
        <v>138</v>
      </c>
    </row>
    <row r="68" spans="1:5" x14ac:dyDescent="0.25">
      <c r="A68" s="4" t="s">
        <v>23</v>
      </c>
      <c r="B68" s="2" t="s">
        <v>6</v>
      </c>
      <c r="C68" s="2" t="s">
        <v>28</v>
      </c>
      <c r="D68" s="3">
        <v>4487</v>
      </c>
      <c r="E68" s="5">
        <v>111</v>
      </c>
    </row>
    <row r="69" spans="1:5" x14ac:dyDescent="0.25">
      <c r="A69" s="4" t="s">
        <v>25</v>
      </c>
      <c r="B69" s="2" t="s">
        <v>9</v>
      </c>
      <c r="C69" s="2" t="s">
        <v>15</v>
      </c>
      <c r="D69" s="3">
        <v>2415</v>
      </c>
      <c r="E69" s="5">
        <v>15</v>
      </c>
    </row>
    <row r="70" spans="1:5" x14ac:dyDescent="0.25">
      <c r="A70" s="4" t="s">
        <v>5</v>
      </c>
      <c r="B70" s="2" t="s">
        <v>30</v>
      </c>
      <c r="C70" s="2" t="s">
        <v>36</v>
      </c>
      <c r="D70" s="3">
        <v>4018</v>
      </c>
      <c r="E70" s="5">
        <v>162</v>
      </c>
    </row>
    <row r="71" spans="1:5" x14ac:dyDescent="0.25">
      <c r="A71" s="4" t="s">
        <v>25</v>
      </c>
      <c r="B71" s="2" t="s">
        <v>30</v>
      </c>
      <c r="C71" s="2" t="s">
        <v>36</v>
      </c>
      <c r="D71" s="3">
        <v>861</v>
      </c>
      <c r="E71" s="5">
        <v>195</v>
      </c>
    </row>
    <row r="72" spans="1:5" x14ac:dyDescent="0.25">
      <c r="A72" s="4" t="s">
        <v>35</v>
      </c>
      <c r="B72" s="2" t="s">
        <v>20</v>
      </c>
      <c r="C72" s="2" t="s">
        <v>24</v>
      </c>
      <c r="D72" s="3">
        <v>5586</v>
      </c>
      <c r="E72" s="5">
        <v>525</v>
      </c>
    </row>
    <row r="73" spans="1:5" x14ac:dyDescent="0.25">
      <c r="A73" s="4" t="s">
        <v>23</v>
      </c>
      <c r="B73" s="2" t="s">
        <v>30</v>
      </c>
      <c r="C73" s="2" t="s">
        <v>19</v>
      </c>
      <c r="D73" s="3">
        <v>2226</v>
      </c>
      <c r="E73" s="5">
        <v>48</v>
      </c>
    </row>
    <row r="74" spans="1:5" x14ac:dyDescent="0.25">
      <c r="A74" s="4" t="s">
        <v>11</v>
      </c>
      <c r="B74" s="2" t="s">
        <v>30</v>
      </c>
      <c r="C74" s="2" t="s">
        <v>40</v>
      </c>
      <c r="D74" s="3">
        <v>14329</v>
      </c>
      <c r="E74" s="5">
        <v>150</v>
      </c>
    </row>
    <row r="75" spans="1:5" x14ac:dyDescent="0.25">
      <c r="A75" s="4" t="s">
        <v>11</v>
      </c>
      <c r="B75" s="2" t="s">
        <v>30</v>
      </c>
      <c r="C75" s="2" t="s">
        <v>33</v>
      </c>
      <c r="D75" s="3">
        <v>8463</v>
      </c>
      <c r="E75" s="5">
        <v>492</v>
      </c>
    </row>
    <row r="76" spans="1:5" x14ac:dyDescent="0.25">
      <c r="A76" s="4" t="s">
        <v>25</v>
      </c>
      <c r="B76" s="2" t="s">
        <v>30</v>
      </c>
      <c r="C76" s="2" t="s">
        <v>32</v>
      </c>
      <c r="D76" s="3">
        <v>2891</v>
      </c>
      <c r="E76" s="5">
        <v>102</v>
      </c>
    </row>
    <row r="77" spans="1:5" x14ac:dyDescent="0.25">
      <c r="A77" s="4" t="s">
        <v>27</v>
      </c>
      <c r="B77" s="2" t="s">
        <v>14</v>
      </c>
      <c r="C77" s="2" t="s">
        <v>34</v>
      </c>
      <c r="D77" s="3">
        <v>3773</v>
      </c>
      <c r="E77" s="5">
        <v>165</v>
      </c>
    </row>
    <row r="78" spans="1:5" x14ac:dyDescent="0.25">
      <c r="A78" s="4" t="s">
        <v>13</v>
      </c>
      <c r="B78" s="2" t="s">
        <v>14</v>
      </c>
      <c r="C78" s="2" t="s">
        <v>40</v>
      </c>
      <c r="D78" s="3">
        <v>854</v>
      </c>
      <c r="E78" s="5">
        <v>309</v>
      </c>
    </row>
    <row r="79" spans="1:5" x14ac:dyDescent="0.25">
      <c r="A79" s="4" t="s">
        <v>16</v>
      </c>
      <c r="B79" s="2" t="s">
        <v>14</v>
      </c>
      <c r="C79" s="2" t="s">
        <v>28</v>
      </c>
      <c r="D79" s="3">
        <v>4970</v>
      </c>
      <c r="E79" s="5">
        <v>156</v>
      </c>
    </row>
    <row r="80" spans="1:5" x14ac:dyDescent="0.25">
      <c r="A80" s="4" t="s">
        <v>11</v>
      </c>
      <c r="B80" s="2" t="s">
        <v>9</v>
      </c>
      <c r="C80" s="2" t="s">
        <v>42</v>
      </c>
      <c r="D80" s="3">
        <v>98</v>
      </c>
      <c r="E80" s="5">
        <v>159</v>
      </c>
    </row>
    <row r="81" spans="1:5" x14ac:dyDescent="0.25">
      <c r="A81" s="4" t="s">
        <v>25</v>
      </c>
      <c r="B81" s="2" t="s">
        <v>9</v>
      </c>
      <c r="C81" s="2" t="s">
        <v>37</v>
      </c>
      <c r="D81" s="3">
        <v>13391</v>
      </c>
      <c r="E81" s="5">
        <v>201</v>
      </c>
    </row>
    <row r="82" spans="1:5" x14ac:dyDescent="0.25">
      <c r="A82" s="4" t="s">
        <v>8</v>
      </c>
      <c r="B82" s="2" t="s">
        <v>17</v>
      </c>
      <c r="C82" s="2" t="s">
        <v>21</v>
      </c>
      <c r="D82" s="3">
        <v>8890</v>
      </c>
      <c r="E82" s="5">
        <v>210</v>
      </c>
    </row>
    <row r="83" spans="1:5" x14ac:dyDescent="0.25">
      <c r="A83" s="4" t="s">
        <v>26</v>
      </c>
      <c r="B83" s="2" t="s">
        <v>20</v>
      </c>
      <c r="C83" s="2" t="s">
        <v>31</v>
      </c>
      <c r="D83" s="3">
        <v>56</v>
      </c>
      <c r="E83" s="5">
        <v>51</v>
      </c>
    </row>
    <row r="84" spans="1:5" x14ac:dyDescent="0.25">
      <c r="A84" s="4" t="s">
        <v>27</v>
      </c>
      <c r="B84" s="2" t="s">
        <v>14</v>
      </c>
      <c r="C84" s="2" t="s">
        <v>18</v>
      </c>
      <c r="D84" s="3">
        <v>3339</v>
      </c>
      <c r="E84" s="5">
        <v>39</v>
      </c>
    </row>
    <row r="85" spans="1:5" x14ac:dyDescent="0.25">
      <c r="A85" s="4" t="s">
        <v>35</v>
      </c>
      <c r="B85" s="2" t="s">
        <v>9</v>
      </c>
      <c r="C85" s="2" t="s">
        <v>15</v>
      </c>
      <c r="D85" s="3">
        <v>3808</v>
      </c>
      <c r="E85" s="5">
        <v>279</v>
      </c>
    </row>
    <row r="86" spans="1:5" x14ac:dyDescent="0.25">
      <c r="A86" s="4" t="s">
        <v>35</v>
      </c>
      <c r="B86" s="2" t="s">
        <v>20</v>
      </c>
      <c r="C86" s="2" t="s">
        <v>31</v>
      </c>
      <c r="D86" s="3">
        <v>63</v>
      </c>
      <c r="E86" s="5">
        <v>123</v>
      </c>
    </row>
    <row r="87" spans="1:5" x14ac:dyDescent="0.25">
      <c r="A87" s="4" t="s">
        <v>26</v>
      </c>
      <c r="B87" s="2" t="s">
        <v>17</v>
      </c>
      <c r="C87" s="2" t="s">
        <v>39</v>
      </c>
      <c r="D87" s="3">
        <v>7812</v>
      </c>
      <c r="E87" s="5">
        <v>81</v>
      </c>
    </row>
    <row r="88" spans="1:5" x14ac:dyDescent="0.25">
      <c r="A88" s="4" t="s">
        <v>5</v>
      </c>
      <c r="B88" s="2" t="s">
        <v>6</v>
      </c>
      <c r="C88" s="2" t="s">
        <v>36</v>
      </c>
      <c r="D88" s="3">
        <v>7693</v>
      </c>
      <c r="E88" s="5">
        <v>21</v>
      </c>
    </row>
    <row r="89" spans="1:5" x14ac:dyDescent="0.25">
      <c r="A89" s="4" t="s">
        <v>27</v>
      </c>
      <c r="B89" s="2" t="s">
        <v>14</v>
      </c>
      <c r="C89" s="2" t="s">
        <v>40</v>
      </c>
      <c r="D89" s="3">
        <v>973</v>
      </c>
      <c r="E89" s="5">
        <v>162</v>
      </c>
    </row>
    <row r="90" spans="1:5" x14ac:dyDescent="0.25">
      <c r="A90" s="4" t="s">
        <v>35</v>
      </c>
      <c r="B90" s="2" t="s">
        <v>9</v>
      </c>
      <c r="C90" s="2" t="s">
        <v>41</v>
      </c>
      <c r="D90" s="3">
        <v>567</v>
      </c>
      <c r="E90" s="5">
        <v>228</v>
      </c>
    </row>
    <row r="91" spans="1:5" x14ac:dyDescent="0.25">
      <c r="A91" s="4" t="s">
        <v>35</v>
      </c>
      <c r="B91" s="2" t="s">
        <v>14</v>
      </c>
      <c r="C91" s="2" t="s">
        <v>32</v>
      </c>
      <c r="D91" s="3">
        <v>2471</v>
      </c>
      <c r="E91" s="5">
        <v>342</v>
      </c>
    </row>
    <row r="92" spans="1:5" x14ac:dyDescent="0.25">
      <c r="A92" s="4" t="s">
        <v>25</v>
      </c>
      <c r="B92" s="2" t="s">
        <v>20</v>
      </c>
      <c r="C92" s="2" t="s">
        <v>31</v>
      </c>
      <c r="D92" s="3">
        <v>7189</v>
      </c>
      <c r="E92" s="5">
        <v>54</v>
      </c>
    </row>
    <row r="93" spans="1:5" x14ac:dyDescent="0.25">
      <c r="A93" s="4" t="s">
        <v>13</v>
      </c>
      <c r="B93" s="2" t="s">
        <v>9</v>
      </c>
      <c r="C93" s="2" t="s">
        <v>40</v>
      </c>
      <c r="D93" s="3">
        <v>7455</v>
      </c>
      <c r="E93" s="5">
        <v>216</v>
      </c>
    </row>
    <row r="94" spans="1:5" x14ac:dyDescent="0.25">
      <c r="A94" s="4" t="s">
        <v>27</v>
      </c>
      <c r="B94" s="2" t="s">
        <v>30</v>
      </c>
      <c r="C94" s="2" t="s">
        <v>42</v>
      </c>
      <c r="D94" s="3">
        <v>3108</v>
      </c>
      <c r="E94" s="5">
        <v>54</v>
      </c>
    </row>
    <row r="95" spans="1:5" x14ac:dyDescent="0.25">
      <c r="A95" s="4" t="s">
        <v>16</v>
      </c>
      <c r="B95" s="2" t="s">
        <v>20</v>
      </c>
      <c r="C95" s="2" t="s">
        <v>18</v>
      </c>
      <c r="D95" s="3">
        <v>469</v>
      </c>
      <c r="E95" s="5">
        <v>75</v>
      </c>
    </row>
    <row r="96" spans="1:5" x14ac:dyDescent="0.25">
      <c r="A96" s="4" t="s">
        <v>11</v>
      </c>
      <c r="B96" s="2" t="s">
        <v>6</v>
      </c>
      <c r="C96" s="2" t="s">
        <v>34</v>
      </c>
      <c r="D96" s="3">
        <v>2737</v>
      </c>
      <c r="E96" s="5">
        <v>93</v>
      </c>
    </row>
    <row r="97" spans="1:5" x14ac:dyDescent="0.25">
      <c r="A97" s="4" t="s">
        <v>11</v>
      </c>
      <c r="B97" s="2" t="s">
        <v>6</v>
      </c>
      <c r="C97" s="2" t="s">
        <v>18</v>
      </c>
      <c r="D97" s="3">
        <v>4305</v>
      </c>
      <c r="E97" s="5">
        <v>156</v>
      </c>
    </row>
    <row r="98" spans="1:5" x14ac:dyDescent="0.25">
      <c r="A98" s="4" t="s">
        <v>11</v>
      </c>
      <c r="B98" s="2" t="s">
        <v>20</v>
      </c>
      <c r="C98" s="2" t="s">
        <v>28</v>
      </c>
      <c r="D98" s="3">
        <v>2408</v>
      </c>
      <c r="E98" s="5">
        <v>9</v>
      </c>
    </row>
    <row r="99" spans="1:5" x14ac:dyDescent="0.25">
      <c r="A99" s="4" t="s">
        <v>27</v>
      </c>
      <c r="B99" s="2" t="s">
        <v>14</v>
      </c>
      <c r="C99" s="2" t="s">
        <v>36</v>
      </c>
      <c r="D99" s="3">
        <v>1281</v>
      </c>
      <c r="E99" s="5">
        <v>18</v>
      </c>
    </row>
    <row r="100" spans="1:5" x14ac:dyDescent="0.25">
      <c r="A100" s="4" t="s">
        <v>5</v>
      </c>
      <c r="B100" s="2" t="s">
        <v>9</v>
      </c>
      <c r="C100" s="2" t="s">
        <v>10</v>
      </c>
      <c r="D100" s="3">
        <v>12348</v>
      </c>
      <c r="E100" s="5">
        <v>234</v>
      </c>
    </row>
    <row r="101" spans="1:5" x14ac:dyDescent="0.25">
      <c r="A101" s="4" t="s">
        <v>27</v>
      </c>
      <c r="B101" s="2" t="s">
        <v>30</v>
      </c>
      <c r="C101" s="2" t="s">
        <v>40</v>
      </c>
      <c r="D101" s="3">
        <v>3689</v>
      </c>
      <c r="E101" s="5">
        <v>312</v>
      </c>
    </row>
    <row r="102" spans="1:5" x14ac:dyDescent="0.25">
      <c r="A102" s="4" t="s">
        <v>23</v>
      </c>
      <c r="B102" s="2" t="s">
        <v>14</v>
      </c>
      <c r="C102" s="2" t="s">
        <v>36</v>
      </c>
      <c r="D102" s="3">
        <v>2870</v>
      </c>
      <c r="E102" s="5">
        <v>300</v>
      </c>
    </row>
    <row r="103" spans="1:5" x14ac:dyDescent="0.25">
      <c r="A103" s="4" t="s">
        <v>26</v>
      </c>
      <c r="B103" s="2" t="s">
        <v>14</v>
      </c>
      <c r="C103" s="2" t="s">
        <v>39</v>
      </c>
      <c r="D103" s="3">
        <v>798</v>
      </c>
      <c r="E103" s="5">
        <v>519</v>
      </c>
    </row>
    <row r="104" spans="1:5" x14ac:dyDescent="0.25">
      <c r="A104" s="4" t="s">
        <v>13</v>
      </c>
      <c r="B104" s="2" t="s">
        <v>6</v>
      </c>
      <c r="C104" s="2" t="s">
        <v>41</v>
      </c>
      <c r="D104" s="3">
        <v>2933</v>
      </c>
      <c r="E104" s="5">
        <v>9</v>
      </c>
    </row>
    <row r="105" spans="1:5" x14ac:dyDescent="0.25">
      <c r="A105" s="4" t="s">
        <v>25</v>
      </c>
      <c r="B105" s="2" t="s">
        <v>9</v>
      </c>
      <c r="C105" s="2" t="s">
        <v>12</v>
      </c>
      <c r="D105" s="3">
        <v>2744</v>
      </c>
      <c r="E105" s="5">
        <v>9</v>
      </c>
    </row>
    <row r="106" spans="1:5" x14ac:dyDescent="0.25">
      <c r="A106" s="4" t="s">
        <v>5</v>
      </c>
      <c r="B106" s="2" t="s">
        <v>14</v>
      </c>
      <c r="C106" s="2" t="s">
        <v>19</v>
      </c>
      <c r="D106" s="3">
        <v>9772</v>
      </c>
      <c r="E106" s="5">
        <v>90</v>
      </c>
    </row>
    <row r="107" spans="1:5" x14ac:dyDescent="0.25">
      <c r="A107" s="4" t="s">
        <v>23</v>
      </c>
      <c r="B107" s="2" t="s">
        <v>30</v>
      </c>
      <c r="C107" s="2" t="s">
        <v>18</v>
      </c>
      <c r="D107" s="3">
        <v>1568</v>
      </c>
      <c r="E107" s="5">
        <v>96</v>
      </c>
    </row>
    <row r="108" spans="1:5" x14ac:dyDescent="0.25">
      <c r="A108" s="4" t="s">
        <v>26</v>
      </c>
      <c r="B108" s="2" t="s">
        <v>14</v>
      </c>
      <c r="C108" s="2" t="s">
        <v>29</v>
      </c>
      <c r="D108" s="3">
        <v>11417</v>
      </c>
      <c r="E108" s="5">
        <v>21</v>
      </c>
    </row>
    <row r="109" spans="1:5" x14ac:dyDescent="0.25">
      <c r="A109" s="4" t="s">
        <v>5</v>
      </c>
      <c r="B109" s="2" t="s">
        <v>30</v>
      </c>
      <c r="C109" s="2" t="s">
        <v>42</v>
      </c>
      <c r="D109" s="3">
        <v>6748</v>
      </c>
      <c r="E109" s="5">
        <v>48</v>
      </c>
    </row>
    <row r="110" spans="1:5" x14ac:dyDescent="0.25">
      <c r="A110" s="4" t="s">
        <v>35</v>
      </c>
      <c r="B110" s="2" t="s">
        <v>14</v>
      </c>
      <c r="C110" s="2" t="s">
        <v>39</v>
      </c>
      <c r="D110" s="3">
        <v>1407</v>
      </c>
      <c r="E110" s="5">
        <v>72</v>
      </c>
    </row>
    <row r="111" spans="1:5" x14ac:dyDescent="0.25">
      <c r="A111" s="4" t="s">
        <v>8</v>
      </c>
      <c r="B111" s="2" t="s">
        <v>9</v>
      </c>
      <c r="C111" s="2" t="s">
        <v>32</v>
      </c>
      <c r="D111" s="3">
        <v>2023</v>
      </c>
      <c r="E111" s="5">
        <v>168</v>
      </c>
    </row>
    <row r="112" spans="1:5" x14ac:dyDescent="0.25">
      <c r="A112" s="4" t="s">
        <v>25</v>
      </c>
      <c r="B112" s="2" t="s">
        <v>17</v>
      </c>
      <c r="C112" s="2" t="s">
        <v>42</v>
      </c>
      <c r="D112" s="3">
        <v>5236</v>
      </c>
      <c r="E112" s="5">
        <v>51</v>
      </c>
    </row>
    <row r="113" spans="1:5" x14ac:dyDescent="0.25">
      <c r="A113" s="4" t="s">
        <v>13</v>
      </c>
      <c r="B113" s="2" t="s">
        <v>14</v>
      </c>
      <c r="C113" s="2" t="s">
        <v>36</v>
      </c>
      <c r="D113" s="3">
        <v>1925</v>
      </c>
      <c r="E113" s="5">
        <v>192</v>
      </c>
    </row>
    <row r="114" spans="1:5" x14ac:dyDescent="0.25">
      <c r="A114" s="4" t="s">
        <v>23</v>
      </c>
      <c r="B114" s="2" t="s">
        <v>6</v>
      </c>
      <c r="C114" s="2" t="s">
        <v>24</v>
      </c>
      <c r="D114" s="3">
        <v>6608</v>
      </c>
      <c r="E114" s="5">
        <v>225</v>
      </c>
    </row>
    <row r="115" spans="1:5" x14ac:dyDescent="0.25">
      <c r="A115" s="4" t="s">
        <v>16</v>
      </c>
      <c r="B115" s="2" t="s">
        <v>30</v>
      </c>
      <c r="C115" s="2" t="s">
        <v>42</v>
      </c>
      <c r="D115" s="3">
        <v>8008</v>
      </c>
      <c r="E115" s="5">
        <v>456</v>
      </c>
    </row>
    <row r="116" spans="1:5" x14ac:dyDescent="0.25">
      <c r="A116" s="4" t="s">
        <v>35</v>
      </c>
      <c r="B116" s="2" t="s">
        <v>30</v>
      </c>
      <c r="C116" s="2" t="s">
        <v>18</v>
      </c>
      <c r="D116" s="3">
        <v>1428</v>
      </c>
      <c r="E116" s="5">
        <v>93</v>
      </c>
    </row>
    <row r="117" spans="1:5" x14ac:dyDescent="0.25">
      <c r="A117" s="4" t="s">
        <v>16</v>
      </c>
      <c r="B117" s="2" t="s">
        <v>30</v>
      </c>
      <c r="C117" s="2" t="s">
        <v>12</v>
      </c>
      <c r="D117" s="3">
        <v>525</v>
      </c>
      <c r="E117" s="5">
        <v>48</v>
      </c>
    </row>
    <row r="118" spans="1:5" x14ac:dyDescent="0.25">
      <c r="A118" s="4" t="s">
        <v>16</v>
      </c>
      <c r="B118" s="2" t="s">
        <v>6</v>
      </c>
      <c r="C118" s="2" t="s">
        <v>15</v>
      </c>
      <c r="D118" s="3">
        <v>1505</v>
      </c>
      <c r="E118" s="5">
        <v>102</v>
      </c>
    </row>
    <row r="119" spans="1:5" x14ac:dyDescent="0.25">
      <c r="A119" s="4" t="s">
        <v>23</v>
      </c>
      <c r="B119" s="2" t="s">
        <v>9</v>
      </c>
      <c r="C119" s="2" t="s">
        <v>7</v>
      </c>
      <c r="D119" s="3">
        <v>6755</v>
      </c>
      <c r="E119" s="5">
        <v>252</v>
      </c>
    </row>
    <row r="120" spans="1:5" x14ac:dyDescent="0.25">
      <c r="A120" s="4" t="s">
        <v>26</v>
      </c>
      <c r="B120" s="2" t="s">
        <v>6</v>
      </c>
      <c r="C120" s="2" t="s">
        <v>15</v>
      </c>
      <c r="D120" s="3">
        <v>11571</v>
      </c>
      <c r="E120" s="5">
        <v>138</v>
      </c>
    </row>
    <row r="121" spans="1:5" x14ac:dyDescent="0.25">
      <c r="A121" s="4" t="s">
        <v>5</v>
      </c>
      <c r="B121" s="2" t="s">
        <v>20</v>
      </c>
      <c r="C121" s="2" t="s">
        <v>18</v>
      </c>
      <c r="D121" s="3">
        <v>2541</v>
      </c>
      <c r="E121" s="5">
        <v>90</v>
      </c>
    </row>
    <row r="122" spans="1:5" x14ac:dyDescent="0.25">
      <c r="A122" s="4" t="s">
        <v>13</v>
      </c>
      <c r="B122" s="2" t="s">
        <v>6</v>
      </c>
      <c r="C122" s="2" t="s">
        <v>7</v>
      </c>
      <c r="D122" s="3">
        <v>1526</v>
      </c>
      <c r="E122" s="5">
        <v>240</v>
      </c>
    </row>
    <row r="123" spans="1:5" x14ac:dyDescent="0.25">
      <c r="A123" s="4" t="s">
        <v>5</v>
      </c>
      <c r="B123" s="2" t="s">
        <v>20</v>
      </c>
      <c r="C123" s="2" t="s">
        <v>12</v>
      </c>
      <c r="D123" s="3">
        <v>6125</v>
      </c>
      <c r="E123" s="5">
        <v>102</v>
      </c>
    </row>
    <row r="124" spans="1:5" x14ac:dyDescent="0.25">
      <c r="A124" s="4" t="s">
        <v>13</v>
      </c>
      <c r="B124" s="2" t="s">
        <v>9</v>
      </c>
      <c r="C124" s="2" t="s">
        <v>39</v>
      </c>
      <c r="D124" s="3">
        <v>847</v>
      </c>
      <c r="E124" s="5">
        <v>129</v>
      </c>
    </row>
    <row r="125" spans="1:5" x14ac:dyDescent="0.25">
      <c r="A125" s="4" t="s">
        <v>8</v>
      </c>
      <c r="B125" s="2" t="s">
        <v>9</v>
      </c>
      <c r="C125" s="2" t="s">
        <v>39</v>
      </c>
      <c r="D125" s="3">
        <v>4753</v>
      </c>
      <c r="E125" s="5">
        <v>300</v>
      </c>
    </row>
    <row r="126" spans="1:5" x14ac:dyDescent="0.25">
      <c r="A126" s="4" t="s">
        <v>16</v>
      </c>
      <c r="B126" s="2" t="s">
        <v>20</v>
      </c>
      <c r="C126" s="2" t="s">
        <v>19</v>
      </c>
      <c r="D126" s="3">
        <v>959</v>
      </c>
      <c r="E126" s="5">
        <v>135</v>
      </c>
    </row>
    <row r="127" spans="1:5" x14ac:dyDescent="0.25">
      <c r="A127" s="4" t="s">
        <v>23</v>
      </c>
      <c r="B127" s="2" t="s">
        <v>9</v>
      </c>
      <c r="C127" s="2" t="s">
        <v>38</v>
      </c>
      <c r="D127" s="3">
        <v>2793</v>
      </c>
      <c r="E127" s="5">
        <v>114</v>
      </c>
    </row>
    <row r="128" spans="1:5" x14ac:dyDescent="0.25">
      <c r="A128" s="4" t="s">
        <v>23</v>
      </c>
      <c r="B128" s="2" t="s">
        <v>9</v>
      </c>
      <c r="C128" s="2" t="s">
        <v>24</v>
      </c>
      <c r="D128" s="3">
        <v>4606</v>
      </c>
      <c r="E128" s="5">
        <v>63</v>
      </c>
    </row>
    <row r="129" spans="1:5" x14ac:dyDescent="0.25">
      <c r="A129" s="4" t="s">
        <v>23</v>
      </c>
      <c r="B129" s="2" t="s">
        <v>14</v>
      </c>
      <c r="C129" s="2" t="s">
        <v>32</v>
      </c>
      <c r="D129" s="3">
        <v>5551</v>
      </c>
      <c r="E129" s="5">
        <v>252</v>
      </c>
    </row>
    <row r="130" spans="1:5" x14ac:dyDescent="0.25">
      <c r="A130" s="4" t="s">
        <v>35</v>
      </c>
      <c r="B130" s="2" t="s">
        <v>14</v>
      </c>
      <c r="C130" s="2" t="s">
        <v>10</v>
      </c>
      <c r="D130" s="3">
        <v>6657</v>
      </c>
      <c r="E130" s="5">
        <v>303</v>
      </c>
    </row>
    <row r="131" spans="1:5" x14ac:dyDescent="0.25">
      <c r="A131" s="4" t="s">
        <v>23</v>
      </c>
      <c r="B131" s="2" t="s">
        <v>17</v>
      </c>
      <c r="C131" s="2" t="s">
        <v>28</v>
      </c>
      <c r="D131" s="3">
        <v>4438</v>
      </c>
      <c r="E131" s="5">
        <v>246</v>
      </c>
    </row>
    <row r="132" spans="1:5" x14ac:dyDescent="0.25">
      <c r="A132" s="4" t="s">
        <v>8</v>
      </c>
      <c r="B132" s="2" t="s">
        <v>20</v>
      </c>
      <c r="C132" s="2" t="s">
        <v>22</v>
      </c>
      <c r="D132" s="3">
        <v>168</v>
      </c>
      <c r="E132" s="5">
        <v>84</v>
      </c>
    </row>
    <row r="133" spans="1:5" x14ac:dyDescent="0.25">
      <c r="A133" s="4" t="s">
        <v>23</v>
      </c>
      <c r="B133" s="2" t="s">
        <v>30</v>
      </c>
      <c r="C133" s="2" t="s">
        <v>28</v>
      </c>
      <c r="D133" s="3">
        <v>7777</v>
      </c>
      <c r="E133" s="5">
        <v>39</v>
      </c>
    </row>
    <row r="134" spans="1:5" x14ac:dyDescent="0.25">
      <c r="A134" s="4" t="s">
        <v>25</v>
      </c>
      <c r="B134" s="2" t="s">
        <v>14</v>
      </c>
      <c r="C134" s="2" t="s">
        <v>28</v>
      </c>
      <c r="D134" s="3">
        <v>3339</v>
      </c>
      <c r="E134" s="5">
        <v>348</v>
      </c>
    </row>
    <row r="135" spans="1:5" x14ac:dyDescent="0.25">
      <c r="A135" s="4" t="s">
        <v>23</v>
      </c>
      <c r="B135" s="2" t="s">
        <v>6</v>
      </c>
      <c r="C135" s="2" t="s">
        <v>19</v>
      </c>
      <c r="D135" s="3">
        <v>6391</v>
      </c>
      <c r="E135" s="5">
        <v>48</v>
      </c>
    </row>
    <row r="136" spans="1:5" x14ac:dyDescent="0.25">
      <c r="A136" s="4" t="s">
        <v>25</v>
      </c>
      <c r="B136" s="2" t="s">
        <v>6</v>
      </c>
      <c r="C136" s="2" t="s">
        <v>22</v>
      </c>
      <c r="D136" s="3">
        <v>518</v>
      </c>
      <c r="E136" s="5">
        <v>75</v>
      </c>
    </row>
    <row r="137" spans="1:5" x14ac:dyDescent="0.25">
      <c r="A137" s="4" t="s">
        <v>23</v>
      </c>
      <c r="B137" s="2" t="s">
        <v>20</v>
      </c>
      <c r="C137" s="2" t="s">
        <v>40</v>
      </c>
      <c r="D137" s="3">
        <v>5677</v>
      </c>
      <c r="E137" s="5">
        <v>258</v>
      </c>
    </row>
    <row r="138" spans="1:5" x14ac:dyDescent="0.25">
      <c r="A138" s="4" t="s">
        <v>16</v>
      </c>
      <c r="B138" s="2" t="s">
        <v>17</v>
      </c>
      <c r="C138" s="2" t="s">
        <v>28</v>
      </c>
      <c r="D138" s="3">
        <v>6048</v>
      </c>
      <c r="E138" s="5">
        <v>27</v>
      </c>
    </row>
    <row r="139" spans="1:5" x14ac:dyDescent="0.25">
      <c r="A139" s="4" t="s">
        <v>8</v>
      </c>
      <c r="B139" s="2" t="s">
        <v>20</v>
      </c>
      <c r="C139" s="2" t="s">
        <v>10</v>
      </c>
      <c r="D139" s="3">
        <v>3752</v>
      </c>
      <c r="E139" s="5">
        <v>213</v>
      </c>
    </row>
    <row r="140" spans="1:5" x14ac:dyDescent="0.25">
      <c r="A140" s="4" t="s">
        <v>25</v>
      </c>
      <c r="B140" s="2" t="s">
        <v>9</v>
      </c>
      <c r="C140" s="2" t="s">
        <v>32</v>
      </c>
      <c r="D140" s="3">
        <v>4480</v>
      </c>
      <c r="E140" s="5">
        <v>357</v>
      </c>
    </row>
    <row r="141" spans="1:5" x14ac:dyDescent="0.25">
      <c r="A141" s="4" t="s">
        <v>11</v>
      </c>
      <c r="B141" s="2" t="s">
        <v>6</v>
      </c>
      <c r="C141" s="2" t="s">
        <v>12</v>
      </c>
      <c r="D141" s="3">
        <v>259</v>
      </c>
      <c r="E141" s="5">
        <v>207</v>
      </c>
    </row>
    <row r="142" spans="1:5" x14ac:dyDescent="0.25">
      <c r="A142" s="4" t="s">
        <v>8</v>
      </c>
      <c r="B142" s="2" t="s">
        <v>6</v>
      </c>
      <c r="C142" s="2" t="s">
        <v>7</v>
      </c>
      <c r="D142" s="3">
        <v>42</v>
      </c>
      <c r="E142" s="5">
        <v>150</v>
      </c>
    </row>
    <row r="143" spans="1:5" x14ac:dyDescent="0.25">
      <c r="A143" s="4" t="s">
        <v>13</v>
      </c>
      <c r="B143" s="2" t="s">
        <v>14</v>
      </c>
      <c r="C143" s="2" t="s">
        <v>42</v>
      </c>
      <c r="D143" s="3">
        <v>98</v>
      </c>
      <c r="E143" s="5">
        <v>204</v>
      </c>
    </row>
    <row r="144" spans="1:5" x14ac:dyDescent="0.25">
      <c r="A144" s="4" t="s">
        <v>23</v>
      </c>
      <c r="B144" s="2" t="s">
        <v>9</v>
      </c>
      <c r="C144" s="2" t="s">
        <v>39</v>
      </c>
      <c r="D144" s="3">
        <v>2478</v>
      </c>
      <c r="E144" s="5">
        <v>21</v>
      </c>
    </row>
    <row r="145" spans="1:5" x14ac:dyDescent="0.25">
      <c r="A145" s="4" t="s">
        <v>13</v>
      </c>
      <c r="B145" s="2" t="s">
        <v>30</v>
      </c>
      <c r="C145" s="2" t="s">
        <v>19</v>
      </c>
      <c r="D145" s="3">
        <v>7847</v>
      </c>
      <c r="E145" s="5">
        <v>174</v>
      </c>
    </row>
    <row r="146" spans="1:5" x14ac:dyDescent="0.25">
      <c r="A146" s="4" t="s">
        <v>26</v>
      </c>
      <c r="B146" s="2" t="s">
        <v>6</v>
      </c>
      <c r="C146" s="2" t="s">
        <v>28</v>
      </c>
      <c r="D146" s="3">
        <v>9926</v>
      </c>
      <c r="E146" s="5">
        <v>201</v>
      </c>
    </row>
    <row r="147" spans="1:5" x14ac:dyDescent="0.25">
      <c r="A147" s="4" t="s">
        <v>8</v>
      </c>
      <c r="B147" s="2" t="s">
        <v>20</v>
      </c>
      <c r="C147" s="2" t="s">
        <v>31</v>
      </c>
      <c r="D147" s="3">
        <v>819</v>
      </c>
      <c r="E147" s="5">
        <v>510</v>
      </c>
    </row>
    <row r="148" spans="1:5" x14ac:dyDescent="0.25">
      <c r="A148" s="4" t="s">
        <v>16</v>
      </c>
      <c r="B148" s="2" t="s">
        <v>17</v>
      </c>
      <c r="C148" s="2" t="s">
        <v>32</v>
      </c>
      <c r="D148" s="3">
        <v>3052</v>
      </c>
      <c r="E148" s="5">
        <v>378</v>
      </c>
    </row>
    <row r="149" spans="1:5" x14ac:dyDescent="0.25">
      <c r="A149" s="4" t="s">
        <v>11</v>
      </c>
      <c r="B149" s="2" t="s">
        <v>30</v>
      </c>
      <c r="C149" s="2" t="s">
        <v>41</v>
      </c>
      <c r="D149" s="3">
        <v>6832</v>
      </c>
      <c r="E149" s="5">
        <v>27</v>
      </c>
    </row>
    <row r="150" spans="1:5" x14ac:dyDescent="0.25">
      <c r="A150" s="4" t="s">
        <v>26</v>
      </c>
      <c r="B150" s="2" t="s">
        <v>17</v>
      </c>
      <c r="C150" s="2" t="s">
        <v>29</v>
      </c>
      <c r="D150" s="3">
        <v>2016</v>
      </c>
      <c r="E150" s="5">
        <v>117</v>
      </c>
    </row>
    <row r="151" spans="1:5" x14ac:dyDescent="0.25">
      <c r="A151" s="4" t="s">
        <v>16</v>
      </c>
      <c r="B151" s="2" t="s">
        <v>20</v>
      </c>
      <c r="C151" s="2" t="s">
        <v>41</v>
      </c>
      <c r="D151" s="3">
        <v>7322</v>
      </c>
      <c r="E151" s="5">
        <v>36</v>
      </c>
    </row>
    <row r="152" spans="1:5" x14ac:dyDescent="0.25">
      <c r="A152" s="4" t="s">
        <v>8</v>
      </c>
      <c r="B152" s="2" t="s">
        <v>9</v>
      </c>
      <c r="C152" s="2" t="s">
        <v>19</v>
      </c>
      <c r="D152" s="3">
        <v>357</v>
      </c>
      <c r="E152" s="5">
        <v>126</v>
      </c>
    </row>
    <row r="153" spans="1:5" x14ac:dyDescent="0.25">
      <c r="A153" s="4" t="s">
        <v>11</v>
      </c>
      <c r="B153" s="2" t="s">
        <v>17</v>
      </c>
      <c r="C153" s="2" t="s">
        <v>18</v>
      </c>
      <c r="D153" s="3">
        <v>3192</v>
      </c>
      <c r="E153" s="5">
        <v>72</v>
      </c>
    </row>
    <row r="154" spans="1:5" x14ac:dyDescent="0.25">
      <c r="A154" s="4" t="s">
        <v>23</v>
      </c>
      <c r="B154" s="2" t="s">
        <v>14</v>
      </c>
      <c r="C154" s="2" t="s">
        <v>22</v>
      </c>
      <c r="D154" s="3">
        <v>8435</v>
      </c>
      <c r="E154" s="5">
        <v>42</v>
      </c>
    </row>
    <row r="155" spans="1:5" x14ac:dyDescent="0.25">
      <c r="A155" s="4" t="s">
        <v>5</v>
      </c>
      <c r="B155" s="2" t="s">
        <v>17</v>
      </c>
      <c r="C155" s="2" t="s">
        <v>32</v>
      </c>
      <c r="D155" s="3">
        <v>0</v>
      </c>
      <c r="E155" s="5">
        <v>135</v>
      </c>
    </row>
    <row r="156" spans="1:5" x14ac:dyDescent="0.25">
      <c r="A156" s="4" t="s">
        <v>23</v>
      </c>
      <c r="B156" s="2" t="s">
        <v>30</v>
      </c>
      <c r="C156" s="2" t="s">
        <v>38</v>
      </c>
      <c r="D156" s="3">
        <v>8862</v>
      </c>
      <c r="E156" s="5">
        <v>189</v>
      </c>
    </row>
    <row r="157" spans="1:5" x14ac:dyDescent="0.25">
      <c r="A157" s="4" t="s">
        <v>16</v>
      </c>
      <c r="B157" s="2" t="s">
        <v>6</v>
      </c>
      <c r="C157" s="2" t="s">
        <v>40</v>
      </c>
      <c r="D157" s="3">
        <v>3556</v>
      </c>
      <c r="E157" s="5">
        <v>459</v>
      </c>
    </row>
    <row r="158" spans="1:5" x14ac:dyDescent="0.25">
      <c r="A158" s="4" t="s">
        <v>25</v>
      </c>
      <c r="B158" s="2" t="s">
        <v>30</v>
      </c>
      <c r="C158" s="2" t="s">
        <v>37</v>
      </c>
      <c r="D158" s="3">
        <v>7280</v>
      </c>
      <c r="E158" s="5">
        <v>201</v>
      </c>
    </row>
    <row r="159" spans="1:5" x14ac:dyDescent="0.25">
      <c r="A159" s="4" t="s">
        <v>16</v>
      </c>
      <c r="B159" s="2" t="s">
        <v>30</v>
      </c>
      <c r="C159" s="2" t="s">
        <v>7</v>
      </c>
      <c r="D159" s="3">
        <v>3402</v>
      </c>
      <c r="E159" s="5">
        <v>366</v>
      </c>
    </row>
    <row r="160" spans="1:5" x14ac:dyDescent="0.25">
      <c r="A160" s="4" t="s">
        <v>27</v>
      </c>
      <c r="B160" s="2" t="s">
        <v>6</v>
      </c>
      <c r="C160" s="2" t="s">
        <v>32</v>
      </c>
      <c r="D160" s="3">
        <v>4592</v>
      </c>
      <c r="E160" s="5">
        <v>324</v>
      </c>
    </row>
    <row r="161" spans="1:5" x14ac:dyDescent="0.25">
      <c r="A161" s="4" t="s">
        <v>11</v>
      </c>
      <c r="B161" s="2" t="s">
        <v>9</v>
      </c>
      <c r="C161" s="2" t="s">
        <v>37</v>
      </c>
      <c r="D161" s="3">
        <v>7833</v>
      </c>
      <c r="E161" s="5">
        <v>243</v>
      </c>
    </row>
    <row r="162" spans="1:5" x14ac:dyDescent="0.25">
      <c r="A162" s="4" t="s">
        <v>26</v>
      </c>
      <c r="B162" s="2" t="s">
        <v>17</v>
      </c>
      <c r="C162" s="2" t="s">
        <v>41</v>
      </c>
      <c r="D162" s="3">
        <v>7651</v>
      </c>
      <c r="E162" s="5">
        <v>213</v>
      </c>
    </row>
    <row r="163" spans="1:5" x14ac:dyDescent="0.25">
      <c r="A163" s="4" t="s">
        <v>5</v>
      </c>
      <c r="B163" s="2" t="s">
        <v>9</v>
      </c>
      <c r="C163" s="2" t="s">
        <v>7</v>
      </c>
      <c r="D163" s="3">
        <v>2275</v>
      </c>
      <c r="E163" s="5">
        <v>447</v>
      </c>
    </row>
    <row r="164" spans="1:5" x14ac:dyDescent="0.25">
      <c r="A164" s="4" t="s">
        <v>5</v>
      </c>
      <c r="B164" s="2" t="s">
        <v>20</v>
      </c>
      <c r="C164" s="2" t="s">
        <v>31</v>
      </c>
      <c r="D164" s="3">
        <v>5670</v>
      </c>
      <c r="E164" s="5">
        <v>297</v>
      </c>
    </row>
    <row r="165" spans="1:5" x14ac:dyDescent="0.25">
      <c r="A165" s="4" t="s">
        <v>23</v>
      </c>
      <c r="B165" s="2" t="s">
        <v>9</v>
      </c>
      <c r="C165" s="2" t="s">
        <v>29</v>
      </c>
      <c r="D165" s="3">
        <v>2135</v>
      </c>
      <c r="E165" s="5">
        <v>27</v>
      </c>
    </row>
    <row r="166" spans="1:5" x14ac:dyDescent="0.25">
      <c r="A166" s="4" t="s">
        <v>5</v>
      </c>
      <c r="B166" s="2" t="s">
        <v>30</v>
      </c>
      <c r="C166" s="2" t="s">
        <v>34</v>
      </c>
      <c r="D166" s="3">
        <v>2779</v>
      </c>
      <c r="E166" s="5">
        <v>75</v>
      </c>
    </row>
    <row r="167" spans="1:5" x14ac:dyDescent="0.25">
      <c r="A167" s="4" t="s">
        <v>35</v>
      </c>
      <c r="B167" s="2" t="s">
        <v>17</v>
      </c>
      <c r="C167" s="2" t="s">
        <v>19</v>
      </c>
      <c r="D167" s="3">
        <v>12950</v>
      </c>
      <c r="E167" s="5">
        <v>30</v>
      </c>
    </row>
    <row r="168" spans="1:5" x14ac:dyDescent="0.25">
      <c r="A168" s="4" t="s">
        <v>23</v>
      </c>
      <c r="B168" s="2" t="s">
        <v>14</v>
      </c>
      <c r="C168" s="2" t="s">
        <v>15</v>
      </c>
      <c r="D168" s="3">
        <v>2646</v>
      </c>
      <c r="E168" s="5">
        <v>177</v>
      </c>
    </row>
    <row r="169" spans="1:5" x14ac:dyDescent="0.25">
      <c r="A169" s="4" t="s">
        <v>5</v>
      </c>
      <c r="B169" s="2" t="s">
        <v>30</v>
      </c>
      <c r="C169" s="2" t="s">
        <v>19</v>
      </c>
      <c r="D169" s="3">
        <v>3794</v>
      </c>
      <c r="E169" s="5">
        <v>159</v>
      </c>
    </row>
    <row r="170" spans="1:5" x14ac:dyDescent="0.25">
      <c r="A170" s="4" t="s">
        <v>27</v>
      </c>
      <c r="B170" s="2" t="s">
        <v>9</v>
      </c>
      <c r="C170" s="2" t="s">
        <v>19</v>
      </c>
      <c r="D170" s="3">
        <v>819</v>
      </c>
      <c r="E170" s="5">
        <v>306</v>
      </c>
    </row>
    <row r="171" spans="1:5" x14ac:dyDescent="0.25">
      <c r="A171" s="4" t="s">
        <v>27</v>
      </c>
      <c r="B171" s="2" t="s">
        <v>30</v>
      </c>
      <c r="C171" s="2" t="s">
        <v>33</v>
      </c>
      <c r="D171" s="3">
        <v>2583</v>
      </c>
      <c r="E171" s="5">
        <v>18</v>
      </c>
    </row>
    <row r="172" spans="1:5" x14ac:dyDescent="0.25">
      <c r="A172" s="4" t="s">
        <v>23</v>
      </c>
      <c r="B172" s="2" t="s">
        <v>9</v>
      </c>
      <c r="C172" s="2" t="s">
        <v>36</v>
      </c>
      <c r="D172" s="3">
        <v>4585</v>
      </c>
      <c r="E172" s="5">
        <v>240</v>
      </c>
    </row>
    <row r="173" spans="1:5" x14ac:dyDescent="0.25">
      <c r="A173" s="4" t="s">
        <v>25</v>
      </c>
      <c r="B173" s="2" t="s">
        <v>30</v>
      </c>
      <c r="C173" s="2" t="s">
        <v>19</v>
      </c>
      <c r="D173" s="3">
        <v>1652</v>
      </c>
      <c r="E173" s="5">
        <v>93</v>
      </c>
    </row>
    <row r="174" spans="1:5" x14ac:dyDescent="0.25">
      <c r="A174" s="4" t="s">
        <v>35</v>
      </c>
      <c r="B174" s="2" t="s">
        <v>30</v>
      </c>
      <c r="C174" s="2" t="s">
        <v>42</v>
      </c>
      <c r="D174" s="3">
        <v>4991</v>
      </c>
      <c r="E174" s="5">
        <v>9</v>
      </c>
    </row>
    <row r="175" spans="1:5" x14ac:dyDescent="0.25">
      <c r="A175" s="4" t="s">
        <v>8</v>
      </c>
      <c r="B175" s="2" t="s">
        <v>30</v>
      </c>
      <c r="C175" s="2" t="s">
        <v>29</v>
      </c>
      <c r="D175" s="3">
        <v>2009</v>
      </c>
      <c r="E175" s="5">
        <v>219</v>
      </c>
    </row>
    <row r="176" spans="1:5" x14ac:dyDescent="0.25">
      <c r="A176" s="4" t="s">
        <v>26</v>
      </c>
      <c r="B176" s="2" t="s">
        <v>17</v>
      </c>
      <c r="C176" s="2" t="s">
        <v>22</v>
      </c>
      <c r="D176" s="3">
        <v>1568</v>
      </c>
      <c r="E176" s="5">
        <v>141</v>
      </c>
    </row>
    <row r="177" spans="1:5" x14ac:dyDescent="0.25">
      <c r="A177" s="4" t="s">
        <v>13</v>
      </c>
      <c r="B177" s="2" t="s">
        <v>6</v>
      </c>
      <c r="C177" s="2" t="s">
        <v>33</v>
      </c>
      <c r="D177" s="3">
        <v>3388</v>
      </c>
      <c r="E177" s="5">
        <v>123</v>
      </c>
    </row>
    <row r="178" spans="1:5" x14ac:dyDescent="0.25">
      <c r="A178" s="4" t="s">
        <v>5</v>
      </c>
      <c r="B178" s="2" t="s">
        <v>20</v>
      </c>
      <c r="C178" s="2" t="s">
        <v>38</v>
      </c>
      <c r="D178" s="3">
        <v>623</v>
      </c>
      <c r="E178" s="5">
        <v>51</v>
      </c>
    </row>
    <row r="179" spans="1:5" x14ac:dyDescent="0.25">
      <c r="A179" s="4" t="s">
        <v>16</v>
      </c>
      <c r="B179" s="2" t="s">
        <v>14</v>
      </c>
      <c r="C179" s="2" t="s">
        <v>12</v>
      </c>
      <c r="D179" s="3">
        <v>10073</v>
      </c>
      <c r="E179" s="5">
        <v>120</v>
      </c>
    </row>
    <row r="180" spans="1:5" x14ac:dyDescent="0.25">
      <c r="A180" s="4" t="s">
        <v>8</v>
      </c>
      <c r="B180" s="2" t="s">
        <v>17</v>
      </c>
      <c r="C180" s="2" t="s">
        <v>42</v>
      </c>
      <c r="D180" s="3">
        <v>1561</v>
      </c>
      <c r="E180" s="5">
        <v>27</v>
      </c>
    </row>
    <row r="181" spans="1:5" x14ac:dyDescent="0.25">
      <c r="A181" s="4" t="s">
        <v>11</v>
      </c>
      <c r="B181" s="2" t="s">
        <v>14</v>
      </c>
      <c r="C181" s="2" t="s">
        <v>39</v>
      </c>
      <c r="D181" s="3">
        <v>11522</v>
      </c>
      <c r="E181" s="5">
        <v>204</v>
      </c>
    </row>
    <row r="182" spans="1:5" x14ac:dyDescent="0.25">
      <c r="A182" s="4" t="s">
        <v>16</v>
      </c>
      <c r="B182" s="2" t="s">
        <v>20</v>
      </c>
      <c r="C182" s="2" t="s">
        <v>31</v>
      </c>
      <c r="D182" s="3">
        <v>2317</v>
      </c>
      <c r="E182" s="5">
        <v>123</v>
      </c>
    </row>
    <row r="183" spans="1:5" x14ac:dyDescent="0.25">
      <c r="A183" s="4" t="s">
        <v>35</v>
      </c>
      <c r="B183" s="2" t="s">
        <v>6</v>
      </c>
      <c r="C183" s="2" t="s">
        <v>40</v>
      </c>
      <c r="D183" s="3">
        <v>3059</v>
      </c>
      <c r="E183" s="5">
        <v>27</v>
      </c>
    </row>
    <row r="184" spans="1:5" x14ac:dyDescent="0.25">
      <c r="A184" s="4" t="s">
        <v>13</v>
      </c>
      <c r="B184" s="2" t="s">
        <v>6</v>
      </c>
      <c r="C184" s="2" t="s">
        <v>42</v>
      </c>
      <c r="D184" s="3">
        <v>2324</v>
      </c>
      <c r="E184" s="5">
        <v>177</v>
      </c>
    </row>
    <row r="185" spans="1:5" x14ac:dyDescent="0.25">
      <c r="A185" s="4" t="s">
        <v>27</v>
      </c>
      <c r="B185" s="2" t="s">
        <v>17</v>
      </c>
      <c r="C185" s="2" t="s">
        <v>42</v>
      </c>
      <c r="D185" s="3">
        <v>4956</v>
      </c>
      <c r="E185" s="5">
        <v>171</v>
      </c>
    </row>
    <row r="186" spans="1:5" x14ac:dyDescent="0.25">
      <c r="A186" s="4" t="s">
        <v>35</v>
      </c>
      <c r="B186" s="2" t="s">
        <v>30</v>
      </c>
      <c r="C186" s="2" t="s">
        <v>36</v>
      </c>
      <c r="D186" s="3">
        <v>5355</v>
      </c>
      <c r="E186" s="5">
        <v>204</v>
      </c>
    </row>
    <row r="187" spans="1:5" x14ac:dyDescent="0.25">
      <c r="A187" s="4" t="s">
        <v>27</v>
      </c>
      <c r="B187" s="2" t="s">
        <v>30</v>
      </c>
      <c r="C187" s="2" t="s">
        <v>24</v>
      </c>
      <c r="D187" s="3">
        <v>7259</v>
      </c>
      <c r="E187" s="5">
        <v>276</v>
      </c>
    </row>
    <row r="188" spans="1:5" x14ac:dyDescent="0.25">
      <c r="A188" s="4" t="s">
        <v>8</v>
      </c>
      <c r="B188" s="2" t="s">
        <v>6</v>
      </c>
      <c r="C188" s="2" t="s">
        <v>42</v>
      </c>
      <c r="D188" s="3">
        <v>6279</v>
      </c>
      <c r="E188" s="5">
        <v>45</v>
      </c>
    </row>
    <row r="189" spans="1:5" x14ac:dyDescent="0.25">
      <c r="A189" s="4" t="s">
        <v>5</v>
      </c>
      <c r="B189" s="2" t="s">
        <v>20</v>
      </c>
      <c r="C189" s="2" t="s">
        <v>32</v>
      </c>
      <c r="D189" s="3">
        <v>2541</v>
      </c>
      <c r="E189" s="5">
        <v>45</v>
      </c>
    </row>
    <row r="190" spans="1:5" x14ac:dyDescent="0.25">
      <c r="A190" s="4" t="s">
        <v>16</v>
      </c>
      <c r="B190" s="2" t="s">
        <v>9</v>
      </c>
      <c r="C190" s="2" t="s">
        <v>39</v>
      </c>
      <c r="D190" s="3">
        <v>3864</v>
      </c>
      <c r="E190" s="5">
        <v>177</v>
      </c>
    </row>
    <row r="191" spans="1:5" x14ac:dyDescent="0.25">
      <c r="A191" s="4" t="s">
        <v>25</v>
      </c>
      <c r="B191" s="2" t="s">
        <v>14</v>
      </c>
      <c r="C191" s="2" t="s">
        <v>31</v>
      </c>
      <c r="D191" s="3">
        <v>6146</v>
      </c>
      <c r="E191" s="5">
        <v>63</v>
      </c>
    </row>
    <row r="192" spans="1:5" x14ac:dyDescent="0.25">
      <c r="A192" s="4" t="s">
        <v>11</v>
      </c>
      <c r="B192" s="2" t="s">
        <v>17</v>
      </c>
      <c r="C192" s="2" t="s">
        <v>15</v>
      </c>
      <c r="D192" s="3">
        <v>2639</v>
      </c>
      <c r="E192" s="5">
        <v>204</v>
      </c>
    </row>
    <row r="193" spans="1:5" x14ac:dyDescent="0.25">
      <c r="A193" s="4" t="s">
        <v>8</v>
      </c>
      <c r="B193" s="2" t="s">
        <v>6</v>
      </c>
      <c r="C193" s="2" t="s">
        <v>22</v>
      </c>
      <c r="D193" s="3">
        <v>1890</v>
      </c>
      <c r="E193" s="5">
        <v>195</v>
      </c>
    </row>
    <row r="194" spans="1:5" x14ac:dyDescent="0.25">
      <c r="A194" s="4" t="s">
        <v>23</v>
      </c>
      <c r="B194" s="2" t="s">
        <v>30</v>
      </c>
      <c r="C194" s="2" t="s">
        <v>24</v>
      </c>
      <c r="D194" s="3">
        <v>1932</v>
      </c>
      <c r="E194" s="5">
        <v>369</v>
      </c>
    </row>
    <row r="195" spans="1:5" x14ac:dyDescent="0.25">
      <c r="A195" s="4" t="s">
        <v>27</v>
      </c>
      <c r="B195" s="2" t="s">
        <v>30</v>
      </c>
      <c r="C195" s="2" t="s">
        <v>18</v>
      </c>
      <c r="D195" s="3">
        <v>6300</v>
      </c>
      <c r="E195" s="5">
        <v>42</v>
      </c>
    </row>
    <row r="196" spans="1:5" x14ac:dyDescent="0.25">
      <c r="A196" s="4" t="s">
        <v>16</v>
      </c>
      <c r="B196" s="2" t="s">
        <v>6</v>
      </c>
      <c r="C196" s="2" t="s">
        <v>7</v>
      </c>
      <c r="D196" s="3">
        <v>560</v>
      </c>
      <c r="E196" s="5">
        <v>81</v>
      </c>
    </row>
    <row r="197" spans="1:5" x14ac:dyDescent="0.25">
      <c r="A197" s="4" t="s">
        <v>11</v>
      </c>
      <c r="B197" s="2" t="s">
        <v>6</v>
      </c>
      <c r="C197" s="2" t="s">
        <v>42</v>
      </c>
      <c r="D197" s="3">
        <v>2856</v>
      </c>
      <c r="E197" s="5">
        <v>246</v>
      </c>
    </row>
    <row r="198" spans="1:5" x14ac:dyDescent="0.25">
      <c r="A198" s="4" t="s">
        <v>11</v>
      </c>
      <c r="B198" s="2" t="s">
        <v>30</v>
      </c>
      <c r="C198" s="2" t="s">
        <v>28</v>
      </c>
      <c r="D198" s="3">
        <v>707</v>
      </c>
      <c r="E198" s="5">
        <v>174</v>
      </c>
    </row>
    <row r="199" spans="1:5" x14ac:dyDescent="0.25">
      <c r="A199" s="4" t="s">
        <v>8</v>
      </c>
      <c r="B199" s="2" t="s">
        <v>9</v>
      </c>
      <c r="C199" s="2" t="s">
        <v>7</v>
      </c>
      <c r="D199" s="3">
        <v>3598</v>
      </c>
      <c r="E199" s="5">
        <v>81</v>
      </c>
    </row>
    <row r="200" spans="1:5" x14ac:dyDescent="0.25">
      <c r="A200" s="4" t="s">
        <v>5</v>
      </c>
      <c r="B200" s="2" t="s">
        <v>9</v>
      </c>
      <c r="C200" s="2" t="s">
        <v>22</v>
      </c>
      <c r="D200" s="3">
        <v>6853</v>
      </c>
      <c r="E200" s="5">
        <v>372</v>
      </c>
    </row>
    <row r="201" spans="1:5" x14ac:dyDescent="0.25">
      <c r="A201" s="4" t="s">
        <v>5</v>
      </c>
      <c r="B201" s="2" t="s">
        <v>9</v>
      </c>
      <c r="C201" s="2" t="s">
        <v>29</v>
      </c>
      <c r="D201" s="3">
        <v>4725</v>
      </c>
      <c r="E201" s="5">
        <v>174</v>
      </c>
    </row>
    <row r="202" spans="1:5" x14ac:dyDescent="0.25">
      <c r="A202" s="4" t="s">
        <v>13</v>
      </c>
      <c r="B202" s="2" t="s">
        <v>14</v>
      </c>
      <c r="C202" s="2" t="s">
        <v>10</v>
      </c>
      <c r="D202" s="3">
        <v>10304</v>
      </c>
      <c r="E202" s="5">
        <v>84</v>
      </c>
    </row>
    <row r="203" spans="1:5" x14ac:dyDescent="0.25">
      <c r="A203" s="4" t="s">
        <v>13</v>
      </c>
      <c r="B203" s="2" t="s">
        <v>30</v>
      </c>
      <c r="C203" s="2" t="s">
        <v>29</v>
      </c>
      <c r="D203" s="3">
        <v>1274</v>
      </c>
      <c r="E203" s="5">
        <v>225</v>
      </c>
    </row>
    <row r="204" spans="1:5" x14ac:dyDescent="0.25">
      <c r="A204" s="4" t="s">
        <v>25</v>
      </c>
      <c r="B204" s="2" t="s">
        <v>14</v>
      </c>
      <c r="C204" s="2" t="s">
        <v>7</v>
      </c>
      <c r="D204" s="3">
        <v>1526</v>
      </c>
      <c r="E204" s="5">
        <v>105</v>
      </c>
    </row>
    <row r="205" spans="1:5" x14ac:dyDescent="0.25">
      <c r="A205" s="4" t="s">
        <v>5</v>
      </c>
      <c r="B205" s="2" t="s">
        <v>17</v>
      </c>
      <c r="C205" s="2" t="s">
        <v>40</v>
      </c>
      <c r="D205" s="3">
        <v>3101</v>
      </c>
      <c r="E205" s="5">
        <v>225</v>
      </c>
    </row>
    <row r="206" spans="1:5" x14ac:dyDescent="0.25">
      <c r="A206" s="4" t="s">
        <v>26</v>
      </c>
      <c r="B206" s="2" t="s">
        <v>6</v>
      </c>
      <c r="C206" s="2" t="s">
        <v>24</v>
      </c>
      <c r="D206" s="3">
        <v>1057</v>
      </c>
      <c r="E206" s="5">
        <v>54</v>
      </c>
    </row>
    <row r="207" spans="1:5" x14ac:dyDescent="0.25">
      <c r="A207" s="4" t="s">
        <v>23</v>
      </c>
      <c r="B207" s="2" t="s">
        <v>6</v>
      </c>
      <c r="C207" s="2" t="s">
        <v>42</v>
      </c>
      <c r="D207" s="3">
        <v>5306</v>
      </c>
      <c r="E207" s="5">
        <v>0</v>
      </c>
    </row>
    <row r="208" spans="1:5" x14ac:dyDescent="0.25">
      <c r="A208" s="4" t="s">
        <v>25</v>
      </c>
      <c r="B208" s="2" t="s">
        <v>17</v>
      </c>
      <c r="C208" s="2" t="s">
        <v>38</v>
      </c>
      <c r="D208" s="3">
        <v>4018</v>
      </c>
      <c r="E208" s="5">
        <v>171</v>
      </c>
    </row>
    <row r="209" spans="1:5" x14ac:dyDescent="0.25">
      <c r="A209" s="4" t="s">
        <v>11</v>
      </c>
      <c r="B209" s="2" t="s">
        <v>30</v>
      </c>
      <c r="C209" s="2" t="s">
        <v>29</v>
      </c>
      <c r="D209" s="3">
        <v>938</v>
      </c>
      <c r="E209" s="5">
        <v>189</v>
      </c>
    </row>
    <row r="210" spans="1:5" x14ac:dyDescent="0.25">
      <c r="A210" s="4" t="s">
        <v>23</v>
      </c>
      <c r="B210" s="2" t="s">
        <v>20</v>
      </c>
      <c r="C210" s="2" t="s">
        <v>15</v>
      </c>
      <c r="D210" s="3">
        <v>1778</v>
      </c>
      <c r="E210" s="5">
        <v>270</v>
      </c>
    </row>
    <row r="211" spans="1:5" x14ac:dyDescent="0.25">
      <c r="A211" s="4" t="s">
        <v>16</v>
      </c>
      <c r="B211" s="2" t="s">
        <v>17</v>
      </c>
      <c r="C211" s="2" t="s">
        <v>7</v>
      </c>
      <c r="D211" s="3">
        <v>1638</v>
      </c>
      <c r="E211" s="5">
        <v>63</v>
      </c>
    </row>
    <row r="212" spans="1:5" x14ac:dyDescent="0.25">
      <c r="A212" s="4" t="s">
        <v>13</v>
      </c>
      <c r="B212" s="2" t="s">
        <v>20</v>
      </c>
      <c r="C212" s="2" t="s">
        <v>18</v>
      </c>
      <c r="D212" s="3">
        <v>154</v>
      </c>
      <c r="E212" s="5">
        <v>21</v>
      </c>
    </row>
    <row r="213" spans="1:5" x14ac:dyDescent="0.25">
      <c r="A213" s="4" t="s">
        <v>23</v>
      </c>
      <c r="B213" s="2" t="s">
        <v>6</v>
      </c>
      <c r="C213" s="2" t="s">
        <v>22</v>
      </c>
      <c r="D213" s="3">
        <v>9835</v>
      </c>
      <c r="E213" s="5">
        <v>207</v>
      </c>
    </row>
    <row r="214" spans="1:5" x14ac:dyDescent="0.25">
      <c r="A214" s="4" t="s">
        <v>11</v>
      </c>
      <c r="B214" s="2" t="s">
        <v>6</v>
      </c>
      <c r="C214" s="2" t="s">
        <v>33</v>
      </c>
      <c r="D214" s="3">
        <v>7273</v>
      </c>
      <c r="E214" s="5">
        <v>96</v>
      </c>
    </row>
    <row r="215" spans="1:5" x14ac:dyDescent="0.25">
      <c r="A215" s="4" t="s">
        <v>25</v>
      </c>
      <c r="B215" s="2" t="s">
        <v>17</v>
      </c>
      <c r="C215" s="2" t="s">
        <v>22</v>
      </c>
      <c r="D215" s="3">
        <v>6909</v>
      </c>
      <c r="E215" s="5">
        <v>81</v>
      </c>
    </row>
    <row r="216" spans="1:5" x14ac:dyDescent="0.25">
      <c r="A216" s="4" t="s">
        <v>11</v>
      </c>
      <c r="B216" s="2" t="s">
        <v>17</v>
      </c>
      <c r="C216" s="2" t="s">
        <v>38</v>
      </c>
      <c r="D216" s="3">
        <v>3920</v>
      </c>
      <c r="E216" s="5">
        <v>306</v>
      </c>
    </row>
    <row r="217" spans="1:5" x14ac:dyDescent="0.25">
      <c r="A217" s="4" t="s">
        <v>35</v>
      </c>
      <c r="B217" s="2" t="s">
        <v>17</v>
      </c>
      <c r="C217" s="2" t="s">
        <v>41</v>
      </c>
      <c r="D217" s="3">
        <v>4858</v>
      </c>
      <c r="E217" s="5">
        <v>279</v>
      </c>
    </row>
    <row r="218" spans="1:5" x14ac:dyDescent="0.25">
      <c r="A218" s="4" t="s">
        <v>26</v>
      </c>
      <c r="B218" s="2" t="s">
        <v>20</v>
      </c>
      <c r="C218" s="2" t="s">
        <v>12</v>
      </c>
      <c r="D218" s="3">
        <v>3549</v>
      </c>
      <c r="E218" s="5">
        <v>3</v>
      </c>
    </row>
    <row r="219" spans="1:5" x14ac:dyDescent="0.25">
      <c r="A219" s="4" t="s">
        <v>23</v>
      </c>
      <c r="B219" s="2" t="s">
        <v>17</v>
      </c>
      <c r="C219" s="2" t="s">
        <v>39</v>
      </c>
      <c r="D219" s="3">
        <v>966</v>
      </c>
      <c r="E219" s="5">
        <v>198</v>
      </c>
    </row>
    <row r="220" spans="1:5" x14ac:dyDescent="0.25">
      <c r="A220" s="4" t="s">
        <v>25</v>
      </c>
      <c r="B220" s="2" t="s">
        <v>17</v>
      </c>
      <c r="C220" s="2" t="s">
        <v>15</v>
      </c>
      <c r="D220" s="3">
        <v>385</v>
      </c>
      <c r="E220" s="5">
        <v>249</v>
      </c>
    </row>
    <row r="221" spans="1:5" x14ac:dyDescent="0.25">
      <c r="A221" s="4" t="s">
        <v>16</v>
      </c>
      <c r="B221" s="2" t="s">
        <v>30</v>
      </c>
      <c r="C221" s="2" t="s">
        <v>29</v>
      </c>
      <c r="D221" s="3">
        <v>2219</v>
      </c>
      <c r="E221" s="5">
        <v>75</v>
      </c>
    </row>
    <row r="222" spans="1:5" x14ac:dyDescent="0.25">
      <c r="A222" s="4" t="s">
        <v>11</v>
      </c>
      <c r="B222" s="2" t="s">
        <v>14</v>
      </c>
      <c r="C222" s="2" t="s">
        <v>10</v>
      </c>
      <c r="D222" s="3">
        <v>2954</v>
      </c>
      <c r="E222" s="5">
        <v>189</v>
      </c>
    </row>
    <row r="223" spans="1:5" x14ac:dyDescent="0.25">
      <c r="A223" s="4" t="s">
        <v>23</v>
      </c>
      <c r="B223" s="2" t="s">
        <v>14</v>
      </c>
      <c r="C223" s="2" t="s">
        <v>10</v>
      </c>
      <c r="D223" s="3">
        <v>280</v>
      </c>
      <c r="E223" s="5">
        <v>87</v>
      </c>
    </row>
    <row r="224" spans="1:5" x14ac:dyDescent="0.25">
      <c r="A224" s="4" t="s">
        <v>13</v>
      </c>
      <c r="B224" s="2" t="s">
        <v>14</v>
      </c>
      <c r="C224" s="2" t="s">
        <v>7</v>
      </c>
      <c r="D224" s="3">
        <v>6118</v>
      </c>
      <c r="E224" s="5">
        <v>174</v>
      </c>
    </row>
    <row r="225" spans="1:5" x14ac:dyDescent="0.25">
      <c r="A225" s="4" t="s">
        <v>26</v>
      </c>
      <c r="B225" s="2" t="s">
        <v>17</v>
      </c>
      <c r="C225" s="2" t="s">
        <v>37</v>
      </c>
      <c r="D225" s="3">
        <v>4802</v>
      </c>
      <c r="E225" s="5">
        <v>36</v>
      </c>
    </row>
    <row r="226" spans="1:5" x14ac:dyDescent="0.25">
      <c r="A226" s="4" t="s">
        <v>11</v>
      </c>
      <c r="B226" s="2" t="s">
        <v>20</v>
      </c>
      <c r="C226" s="2" t="s">
        <v>38</v>
      </c>
      <c r="D226" s="3">
        <v>4137</v>
      </c>
      <c r="E226" s="5">
        <v>60</v>
      </c>
    </row>
    <row r="227" spans="1:5" x14ac:dyDescent="0.25">
      <c r="A227" s="4" t="s">
        <v>27</v>
      </c>
      <c r="B227" s="2" t="s">
        <v>9</v>
      </c>
      <c r="C227" s="2" t="s">
        <v>34</v>
      </c>
      <c r="D227" s="3">
        <v>2023</v>
      </c>
      <c r="E227" s="5">
        <v>78</v>
      </c>
    </row>
    <row r="228" spans="1:5" x14ac:dyDescent="0.25">
      <c r="A228" s="4" t="s">
        <v>11</v>
      </c>
      <c r="B228" s="2" t="s">
        <v>14</v>
      </c>
      <c r="C228" s="2" t="s">
        <v>7</v>
      </c>
      <c r="D228" s="3">
        <v>9051</v>
      </c>
      <c r="E228" s="5">
        <v>57</v>
      </c>
    </row>
    <row r="229" spans="1:5" x14ac:dyDescent="0.25">
      <c r="A229" s="4" t="s">
        <v>11</v>
      </c>
      <c r="B229" s="2" t="s">
        <v>6</v>
      </c>
      <c r="C229" s="2" t="s">
        <v>40</v>
      </c>
      <c r="D229" s="3">
        <v>2919</v>
      </c>
      <c r="E229" s="5">
        <v>45</v>
      </c>
    </row>
    <row r="230" spans="1:5" x14ac:dyDescent="0.25">
      <c r="A230" s="4" t="s">
        <v>13</v>
      </c>
      <c r="B230" s="2" t="s">
        <v>20</v>
      </c>
      <c r="C230" s="2" t="s">
        <v>22</v>
      </c>
      <c r="D230" s="3">
        <v>5915</v>
      </c>
      <c r="E230" s="5">
        <v>3</v>
      </c>
    </row>
    <row r="231" spans="1:5" x14ac:dyDescent="0.25">
      <c r="A231" s="4" t="s">
        <v>35</v>
      </c>
      <c r="B231" s="2" t="s">
        <v>9</v>
      </c>
      <c r="C231" s="2" t="s">
        <v>37</v>
      </c>
      <c r="D231" s="3">
        <v>2562</v>
      </c>
      <c r="E231" s="5">
        <v>6</v>
      </c>
    </row>
    <row r="232" spans="1:5" x14ac:dyDescent="0.25">
      <c r="A232" s="4" t="s">
        <v>25</v>
      </c>
      <c r="B232" s="2" t="s">
        <v>6</v>
      </c>
      <c r="C232" s="2" t="s">
        <v>18</v>
      </c>
      <c r="D232" s="3">
        <v>8813</v>
      </c>
      <c r="E232" s="5">
        <v>21</v>
      </c>
    </row>
    <row r="233" spans="1:5" x14ac:dyDescent="0.25">
      <c r="A233" s="4" t="s">
        <v>25</v>
      </c>
      <c r="B233" s="2" t="s">
        <v>14</v>
      </c>
      <c r="C233" s="2" t="s">
        <v>15</v>
      </c>
      <c r="D233" s="3">
        <v>6111</v>
      </c>
      <c r="E233" s="5">
        <v>3</v>
      </c>
    </row>
    <row r="234" spans="1:5" x14ac:dyDescent="0.25">
      <c r="A234" s="4" t="s">
        <v>8</v>
      </c>
      <c r="B234" s="2" t="s">
        <v>30</v>
      </c>
      <c r="C234" s="2" t="s">
        <v>21</v>
      </c>
      <c r="D234" s="3">
        <v>3507</v>
      </c>
      <c r="E234" s="5">
        <v>288</v>
      </c>
    </row>
    <row r="235" spans="1:5" x14ac:dyDescent="0.25">
      <c r="A235" s="4" t="s">
        <v>16</v>
      </c>
      <c r="B235" s="2" t="s">
        <v>14</v>
      </c>
      <c r="C235" s="2" t="s">
        <v>31</v>
      </c>
      <c r="D235" s="3">
        <v>4319</v>
      </c>
      <c r="E235" s="5">
        <v>30</v>
      </c>
    </row>
    <row r="236" spans="1:5" x14ac:dyDescent="0.25">
      <c r="A236" s="4" t="s">
        <v>5</v>
      </c>
      <c r="B236" s="2" t="s">
        <v>20</v>
      </c>
      <c r="C236" s="2" t="s">
        <v>42</v>
      </c>
      <c r="D236" s="3">
        <v>609</v>
      </c>
      <c r="E236" s="5">
        <v>87</v>
      </c>
    </row>
    <row r="237" spans="1:5" x14ac:dyDescent="0.25">
      <c r="A237" s="4" t="s">
        <v>5</v>
      </c>
      <c r="B237" s="2" t="s">
        <v>17</v>
      </c>
      <c r="C237" s="2" t="s">
        <v>39</v>
      </c>
      <c r="D237" s="3">
        <v>6370</v>
      </c>
      <c r="E237" s="5">
        <v>30</v>
      </c>
    </row>
    <row r="238" spans="1:5" x14ac:dyDescent="0.25">
      <c r="A238" s="4" t="s">
        <v>25</v>
      </c>
      <c r="B238" s="2" t="s">
        <v>20</v>
      </c>
      <c r="C238" s="2" t="s">
        <v>36</v>
      </c>
      <c r="D238" s="3">
        <v>5474</v>
      </c>
      <c r="E238" s="5">
        <v>168</v>
      </c>
    </row>
    <row r="239" spans="1:5" x14ac:dyDescent="0.25">
      <c r="A239" s="4" t="s">
        <v>5</v>
      </c>
      <c r="B239" s="2" t="s">
        <v>14</v>
      </c>
      <c r="C239" s="2" t="s">
        <v>39</v>
      </c>
      <c r="D239" s="3">
        <v>3164</v>
      </c>
      <c r="E239" s="5">
        <v>306</v>
      </c>
    </row>
    <row r="240" spans="1:5" x14ac:dyDescent="0.25">
      <c r="A240" s="4" t="s">
        <v>16</v>
      </c>
      <c r="B240" s="2" t="s">
        <v>9</v>
      </c>
      <c r="C240" s="2" t="s">
        <v>12</v>
      </c>
      <c r="D240" s="3">
        <v>1302</v>
      </c>
      <c r="E240" s="5">
        <v>402</v>
      </c>
    </row>
    <row r="241" spans="1:5" x14ac:dyDescent="0.25">
      <c r="A241" s="4" t="s">
        <v>27</v>
      </c>
      <c r="B241" s="2" t="s">
        <v>6</v>
      </c>
      <c r="C241" s="2" t="s">
        <v>40</v>
      </c>
      <c r="D241" s="3">
        <v>7308</v>
      </c>
      <c r="E241" s="5">
        <v>327</v>
      </c>
    </row>
    <row r="242" spans="1:5" x14ac:dyDescent="0.25">
      <c r="A242" s="4" t="s">
        <v>5</v>
      </c>
      <c r="B242" s="2" t="s">
        <v>6</v>
      </c>
      <c r="C242" s="2" t="s">
        <v>39</v>
      </c>
      <c r="D242" s="3">
        <v>6132</v>
      </c>
      <c r="E242" s="5">
        <v>93</v>
      </c>
    </row>
    <row r="243" spans="1:5" x14ac:dyDescent="0.25">
      <c r="A243" s="4" t="s">
        <v>35</v>
      </c>
      <c r="B243" s="2" t="s">
        <v>9</v>
      </c>
      <c r="C243" s="2" t="s">
        <v>24</v>
      </c>
      <c r="D243" s="3">
        <v>3472</v>
      </c>
      <c r="E243" s="5">
        <v>96</v>
      </c>
    </row>
    <row r="244" spans="1:5" x14ac:dyDescent="0.25">
      <c r="A244" s="4" t="s">
        <v>8</v>
      </c>
      <c r="B244" s="2" t="s">
        <v>17</v>
      </c>
      <c r="C244" s="2" t="s">
        <v>15</v>
      </c>
      <c r="D244" s="3">
        <v>9660</v>
      </c>
      <c r="E244" s="5">
        <v>27</v>
      </c>
    </row>
    <row r="245" spans="1:5" x14ac:dyDescent="0.25">
      <c r="A245" s="4" t="s">
        <v>11</v>
      </c>
      <c r="B245" s="2" t="s">
        <v>20</v>
      </c>
      <c r="C245" s="2" t="s">
        <v>42</v>
      </c>
      <c r="D245" s="3">
        <v>2436</v>
      </c>
      <c r="E245" s="5">
        <v>99</v>
      </c>
    </row>
    <row r="246" spans="1:5" x14ac:dyDescent="0.25">
      <c r="A246" s="4" t="s">
        <v>11</v>
      </c>
      <c r="B246" s="2" t="s">
        <v>20</v>
      </c>
      <c r="C246" s="2" t="s">
        <v>19</v>
      </c>
      <c r="D246" s="3">
        <v>9506</v>
      </c>
      <c r="E246" s="5">
        <v>87</v>
      </c>
    </row>
    <row r="247" spans="1:5" x14ac:dyDescent="0.25">
      <c r="A247" s="4" t="s">
        <v>35</v>
      </c>
      <c r="B247" s="2" t="s">
        <v>6</v>
      </c>
      <c r="C247" s="2" t="s">
        <v>41</v>
      </c>
      <c r="D247" s="3">
        <v>245</v>
      </c>
      <c r="E247" s="5">
        <v>288</v>
      </c>
    </row>
    <row r="248" spans="1:5" x14ac:dyDescent="0.25">
      <c r="A248" s="4" t="s">
        <v>8</v>
      </c>
      <c r="B248" s="2" t="s">
        <v>9</v>
      </c>
      <c r="C248" s="2" t="s">
        <v>33</v>
      </c>
      <c r="D248" s="3">
        <v>2702</v>
      </c>
      <c r="E248" s="5">
        <v>363</v>
      </c>
    </row>
    <row r="249" spans="1:5" x14ac:dyDescent="0.25">
      <c r="A249" s="4" t="s">
        <v>35</v>
      </c>
      <c r="B249" s="2" t="s">
        <v>30</v>
      </c>
      <c r="C249" s="2" t="s">
        <v>28</v>
      </c>
      <c r="D249" s="3">
        <v>700</v>
      </c>
      <c r="E249" s="5">
        <v>87</v>
      </c>
    </row>
    <row r="250" spans="1:5" x14ac:dyDescent="0.25">
      <c r="A250" s="4" t="s">
        <v>16</v>
      </c>
      <c r="B250" s="2" t="s">
        <v>30</v>
      </c>
      <c r="C250" s="2" t="s">
        <v>28</v>
      </c>
      <c r="D250" s="3">
        <v>3759</v>
      </c>
      <c r="E250" s="5">
        <v>150</v>
      </c>
    </row>
    <row r="251" spans="1:5" x14ac:dyDescent="0.25">
      <c r="A251" s="4" t="s">
        <v>26</v>
      </c>
      <c r="B251" s="2" t="s">
        <v>9</v>
      </c>
      <c r="C251" s="2" t="s">
        <v>28</v>
      </c>
      <c r="D251" s="3">
        <v>1589</v>
      </c>
      <c r="E251" s="5">
        <v>303</v>
      </c>
    </row>
    <row r="252" spans="1:5" x14ac:dyDescent="0.25">
      <c r="A252" s="4" t="s">
        <v>23</v>
      </c>
      <c r="B252" s="2" t="s">
        <v>9</v>
      </c>
      <c r="C252" s="2" t="s">
        <v>40</v>
      </c>
      <c r="D252" s="3">
        <v>5194</v>
      </c>
      <c r="E252" s="5">
        <v>288</v>
      </c>
    </row>
    <row r="253" spans="1:5" x14ac:dyDescent="0.25">
      <c r="A253" s="4" t="s">
        <v>35</v>
      </c>
      <c r="B253" s="2" t="s">
        <v>14</v>
      </c>
      <c r="C253" s="2" t="s">
        <v>31</v>
      </c>
      <c r="D253" s="3">
        <v>945</v>
      </c>
      <c r="E253" s="5">
        <v>75</v>
      </c>
    </row>
    <row r="254" spans="1:5" x14ac:dyDescent="0.25">
      <c r="A254" s="4" t="s">
        <v>5</v>
      </c>
      <c r="B254" s="2" t="s">
        <v>20</v>
      </c>
      <c r="C254" s="2" t="s">
        <v>21</v>
      </c>
      <c r="D254" s="3">
        <v>1988</v>
      </c>
      <c r="E254" s="5">
        <v>39</v>
      </c>
    </row>
    <row r="255" spans="1:5" x14ac:dyDescent="0.25">
      <c r="A255" s="4" t="s">
        <v>16</v>
      </c>
      <c r="B255" s="2" t="s">
        <v>30</v>
      </c>
      <c r="C255" s="2" t="s">
        <v>10</v>
      </c>
      <c r="D255" s="3">
        <v>6734</v>
      </c>
      <c r="E255" s="5">
        <v>123</v>
      </c>
    </row>
    <row r="256" spans="1:5" x14ac:dyDescent="0.25">
      <c r="A256" s="4" t="s">
        <v>5</v>
      </c>
      <c r="B256" s="2" t="s">
        <v>14</v>
      </c>
      <c r="C256" s="2" t="s">
        <v>12</v>
      </c>
      <c r="D256" s="3">
        <v>217</v>
      </c>
      <c r="E256" s="5">
        <v>36</v>
      </c>
    </row>
    <row r="257" spans="1:5" x14ac:dyDescent="0.25">
      <c r="A257" s="4" t="s">
        <v>25</v>
      </c>
      <c r="B257" s="2" t="s">
        <v>30</v>
      </c>
      <c r="C257" s="2" t="s">
        <v>22</v>
      </c>
      <c r="D257" s="3">
        <v>6279</v>
      </c>
      <c r="E257" s="5">
        <v>237</v>
      </c>
    </row>
    <row r="258" spans="1:5" x14ac:dyDescent="0.25">
      <c r="A258" s="4" t="s">
        <v>5</v>
      </c>
      <c r="B258" s="2" t="s">
        <v>14</v>
      </c>
      <c r="C258" s="2" t="s">
        <v>31</v>
      </c>
      <c r="D258" s="3">
        <v>4424</v>
      </c>
      <c r="E258" s="5">
        <v>201</v>
      </c>
    </row>
    <row r="259" spans="1:5" x14ac:dyDescent="0.25">
      <c r="A259" s="4" t="s">
        <v>26</v>
      </c>
      <c r="B259" s="2" t="s">
        <v>14</v>
      </c>
      <c r="C259" s="2" t="s">
        <v>28</v>
      </c>
      <c r="D259" s="3">
        <v>189</v>
      </c>
      <c r="E259" s="5">
        <v>48</v>
      </c>
    </row>
    <row r="260" spans="1:5" x14ac:dyDescent="0.25">
      <c r="A260" s="4" t="s">
        <v>25</v>
      </c>
      <c r="B260" s="2" t="s">
        <v>9</v>
      </c>
      <c r="C260" s="2" t="s">
        <v>22</v>
      </c>
      <c r="D260" s="3">
        <v>490</v>
      </c>
      <c r="E260" s="5">
        <v>84</v>
      </c>
    </row>
    <row r="261" spans="1:5" x14ac:dyDescent="0.25">
      <c r="A261" s="4" t="s">
        <v>8</v>
      </c>
      <c r="B261" s="2" t="s">
        <v>6</v>
      </c>
      <c r="C261" s="2" t="s">
        <v>41</v>
      </c>
      <c r="D261" s="3">
        <v>434</v>
      </c>
      <c r="E261" s="5">
        <v>87</v>
      </c>
    </row>
    <row r="262" spans="1:5" x14ac:dyDescent="0.25">
      <c r="A262" s="4" t="s">
        <v>23</v>
      </c>
      <c r="B262" s="2" t="s">
        <v>20</v>
      </c>
      <c r="C262" s="2" t="s">
        <v>7</v>
      </c>
      <c r="D262" s="3">
        <v>10129</v>
      </c>
      <c r="E262" s="5">
        <v>312</v>
      </c>
    </row>
    <row r="263" spans="1:5" x14ac:dyDescent="0.25">
      <c r="A263" s="4" t="s">
        <v>27</v>
      </c>
      <c r="B263" s="2" t="s">
        <v>17</v>
      </c>
      <c r="C263" s="2" t="s">
        <v>40</v>
      </c>
      <c r="D263" s="3">
        <v>1652</v>
      </c>
      <c r="E263" s="5">
        <v>102</v>
      </c>
    </row>
    <row r="264" spans="1:5" x14ac:dyDescent="0.25">
      <c r="A264" s="4" t="s">
        <v>8</v>
      </c>
      <c r="B264" s="2" t="s">
        <v>20</v>
      </c>
      <c r="C264" s="2" t="s">
        <v>41</v>
      </c>
      <c r="D264" s="3">
        <v>6433</v>
      </c>
      <c r="E264" s="5">
        <v>78</v>
      </c>
    </row>
    <row r="265" spans="1:5" x14ac:dyDescent="0.25">
      <c r="A265" s="4" t="s">
        <v>27</v>
      </c>
      <c r="B265" s="2" t="s">
        <v>30</v>
      </c>
      <c r="C265" s="2" t="s">
        <v>34</v>
      </c>
      <c r="D265" s="3">
        <v>2212</v>
      </c>
      <c r="E265" s="5">
        <v>117</v>
      </c>
    </row>
    <row r="266" spans="1:5" x14ac:dyDescent="0.25">
      <c r="A266" s="4" t="s">
        <v>13</v>
      </c>
      <c r="B266" s="2" t="s">
        <v>9</v>
      </c>
      <c r="C266" s="2" t="s">
        <v>36</v>
      </c>
      <c r="D266" s="3">
        <v>609</v>
      </c>
      <c r="E266" s="5">
        <v>99</v>
      </c>
    </row>
    <row r="267" spans="1:5" x14ac:dyDescent="0.25">
      <c r="A267" s="4" t="s">
        <v>5</v>
      </c>
      <c r="B267" s="2" t="s">
        <v>9</v>
      </c>
      <c r="C267" s="2" t="s">
        <v>38</v>
      </c>
      <c r="D267" s="3">
        <v>1638</v>
      </c>
      <c r="E267" s="5">
        <v>48</v>
      </c>
    </row>
    <row r="268" spans="1:5" x14ac:dyDescent="0.25">
      <c r="A268" s="4" t="s">
        <v>23</v>
      </c>
      <c r="B268" s="2" t="s">
        <v>30</v>
      </c>
      <c r="C268" s="2" t="s">
        <v>37</v>
      </c>
      <c r="D268" s="3">
        <v>3829</v>
      </c>
      <c r="E268" s="5">
        <v>24</v>
      </c>
    </row>
    <row r="269" spans="1:5" x14ac:dyDescent="0.25">
      <c r="A269" s="4" t="s">
        <v>5</v>
      </c>
      <c r="B269" s="2" t="s">
        <v>17</v>
      </c>
      <c r="C269" s="2" t="s">
        <v>37</v>
      </c>
      <c r="D269" s="3">
        <v>5775</v>
      </c>
      <c r="E269" s="5">
        <v>42</v>
      </c>
    </row>
    <row r="270" spans="1:5" x14ac:dyDescent="0.25">
      <c r="A270" s="4" t="s">
        <v>16</v>
      </c>
      <c r="B270" s="2" t="s">
        <v>9</v>
      </c>
      <c r="C270" s="2" t="s">
        <v>33</v>
      </c>
      <c r="D270" s="3">
        <v>1071</v>
      </c>
      <c r="E270" s="5">
        <v>270</v>
      </c>
    </row>
    <row r="271" spans="1:5" x14ac:dyDescent="0.25">
      <c r="A271" s="4" t="s">
        <v>8</v>
      </c>
      <c r="B271" s="2" t="s">
        <v>14</v>
      </c>
      <c r="C271" s="2" t="s">
        <v>34</v>
      </c>
      <c r="D271" s="3">
        <v>5019</v>
      </c>
      <c r="E271" s="5">
        <v>150</v>
      </c>
    </row>
    <row r="272" spans="1:5" x14ac:dyDescent="0.25">
      <c r="A272" s="4" t="s">
        <v>26</v>
      </c>
      <c r="B272" s="2" t="s">
        <v>6</v>
      </c>
      <c r="C272" s="2" t="s">
        <v>37</v>
      </c>
      <c r="D272" s="3">
        <v>2863</v>
      </c>
      <c r="E272" s="5">
        <v>42</v>
      </c>
    </row>
    <row r="273" spans="1:5" x14ac:dyDescent="0.25">
      <c r="A273" s="4" t="s">
        <v>5</v>
      </c>
      <c r="B273" s="2" t="s">
        <v>9</v>
      </c>
      <c r="C273" s="2" t="s">
        <v>32</v>
      </c>
      <c r="D273" s="3">
        <v>1617</v>
      </c>
      <c r="E273" s="5">
        <v>126</v>
      </c>
    </row>
    <row r="274" spans="1:5" x14ac:dyDescent="0.25">
      <c r="A274" s="4" t="s">
        <v>16</v>
      </c>
      <c r="B274" s="2" t="s">
        <v>6</v>
      </c>
      <c r="C274" s="2" t="s">
        <v>42</v>
      </c>
      <c r="D274" s="3">
        <v>6818</v>
      </c>
      <c r="E274" s="5">
        <v>6</v>
      </c>
    </row>
    <row r="275" spans="1:5" x14ac:dyDescent="0.25">
      <c r="A275" s="4" t="s">
        <v>27</v>
      </c>
      <c r="B275" s="2" t="s">
        <v>9</v>
      </c>
      <c r="C275" s="2" t="s">
        <v>37</v>
      </c>
      <c r="D275" s="3">
        <v>6657</v>
      </c>
      <c r="E275" s="5">
        <v>276</v>
      </c>
    </row>
    <row r="276" spans="1:5" x14ac:dyDescent="0.25">
      <c r="A276" s="4" t="s">
        <v>27</v>
      </c>
      <c r="B276" s="2" t="s">
        <v>30</v>
      </c>
      <c r="C276" s="2" t="s">
        <v>28</v>
      </c>
      <c r="D276" s="3">
        <v>2919</v>
      </c>
      <c r="E276" s="5">
        <v>93</v>
      </c>
    </row>
    <row r="277" spans="1:5" x14ac:dyDescent="0.25">
      <c r="A277" s="4" t="s">
        <v>26</v>
      </c>
      <c r="B277" s="2" t="s">
        <v>14</v>
      </c>
      <c r="C277" s="2" t="s">
        <v>21</v>
      </c>
      <c r="D277" s="3">
        <v>3094</v>
      </c>
      <c r="E277" s="5">
        <v>246</v>
      </c>
    </row>
    <row r="278" spans="1:5" x14ac:dyDescent="0.25">
      <c r="A278" s="4" t="s">
        <v>16</v>
      </c>
      <c r="B278" s="2" t="s">
        <v>17</v>
      </c>
      <c r="C278" s="2" t="s">
        <v>38</v>
      </c>
      <c r="D278" s="3">
        <v>2989</v>
      </c>
      <c r="E278" s="5">
        <v>3</v>
      </c>
    </row>
    <row r="279" spans="1:5" x14ac:dyDescent="0.25">
      <c r="A279" s="4" t="s">
        <v>8</v>
      </c>
      <c r="B279" s="2" t="s">
        <v>20</v>
      </c>
      <c r="C279" s="2" t="s">
        <v>39</v>
      </c>
      <c r="D279" s="3">
        <v>2268</v>
      </c>
      <c r="E279" s="5">
        <v>63</v>
      </c>
    </row>
    <row r="280" spans="1:5" x14ac:dyDescent="0.25">
      <c r="A280" s="4" t="s">
        <v>25</v>
      </c>
      <c r="B280" s="2" t="s">
        <v>9</v>
      </c>
      <c r="C280" s="2" t="s">
        <v>21</v>
      </c>
      <c r="D280" s="3">
        <v>4753</v>
      </c>
      <c r="E280" s="5">
        <v>246</v>
      </c>
    </row>
    <row r="281" spans="1:5" x14ac:dyDescent="0.25">
      <c r="A281" s="4" t="s">
        <v>26</v>
      </c>
      <c r="B281" s="2" t="s">
        <v>30</v>
      </c>
      <c r="C281" s="2" t="s">
        <v>36</v>
      </c>
      <c r="D281" s="3">
        <v>7511</v>
      </c>
      <c r="E281" s="5">
        <v>120</v>
      </c>
    </row>
    <row r="282" spans="1:5" x14ac:dyDescent="0.25">
      <c r="A282" s="4" t="s">
        <v>26</v>
      </c>
      <c r="B282" s="2" t="s">
        <v>20</v>
      </c>
      <c r="C282" s="2" t="s">
        <v>21</v>
      </c>
      <c r="D282" s="3">
        <v>4326</v>
      </c>
      <c r="E282" s="5">
        <v>348</v>
      </c>
    </row>
    <row r="283" spans="1:5" x14ac:dyDescent="0.25">
      <c r="A283" s="4" t="s">
        <v>13</v>
      </c>
      <c r="B283" s="2" t="s">
        <v>30</v>
      </c>
      <c r="C283" s="2" t="s">
        <v>34</v>
      </c>
      <c r="D283" s="3">
        <v>4935</v>
      </c>
      <c r="E283" s="5">
        <v>126</v>
      </c>
    </row>
    <row r="284" spans="1:5" x14ac:dyDescent="0.25">
      <c r="A284" s="4" t="s">
        <v>16</v>
      </c>
      <c r="B284" s="2" t="s">
        <v>9</v>
      </c>
      <c r="C284" s="2" t="s">
        <v>7</v>
      </c>
      <c r="D284" s="3">
        <v>4781</v>
      </c>
      <c r="E284" s="5">
        <v>123</v>
      </c>
    </row>
    <row r="285" spans="1:5" x14ac:dyDescent="0.25">
      <c r="A285" s="4" t="s">
        <v>25</v>
      </c>
      <c r="B285" s="2" t="s">
        <v>20</v>
      </c>
      <c r="C285" s="2" t="s">
        <v>18</v>
      </c>
      <c r="D285" s="3">
        <v>7483</v>
      </c>
      <c r="E285" s="5">
        <v>45</v>
      </c>
    </row>
    <row r="286" spans="1:5" x14ac:dyDescent="0.25">
      <c r="A286" s="4" t="s">
        <v>35</v>
      </c>
      <c r="B286" s="2" t="s">
        <v>20</v>
      </c>
      <c r="C286" s="2" t="s">
        <v>12</v>
      </c>
      <c r="D286" s="3">
        <v>6860</v>
      </c>
      <c r="E286" s="5">
        <v>126</v>
      </c>
    </row>
    <row r="287" spans="1:5" x14ac:dyDescent="0.25">
      <c r="A287" s="4" t="s">
        <v>5</v>
      </c>
      <c r="B287" s="2" t="s">
        <v>6</v>
      </c>
      <c r="C287" s="2" t="s">
        <v>32</v>
      </c>
      <c r="D287" s="3">
        <v>9002</v>
      </c>
      <c r="E287" s="5">
        <v>72</v>
      </c>
    </row>
    <row r="288" spans="1:5" x14ac:dyDescent="0.25">
      <c r="A288" s="4" t="s">
        <v>16</v>
      </c>
      <c r="B288" s="2" t="s">
        <v>14</v>
      </c>
      <c r="C288" s="2" t="s">
        <v>32</v>
      </c>
      <c r="D288" s="3">
        <v>1400</v>
      </c>
      <c r="E288" s="5">
        <v>135</v>
      </c>
    </row>
    <row r="289" spans="1:5" x14ac:dyDescent="0.25">
      <c r="A289" s="4" t="s">
        <v>35</v>
      </c>
      <c r="B289" s="2" t="s">
        <v>30</v>
      </c>
      <c r="C289" s="2" t="s">
        <v>22</v>
      </c>
      <c r="D289" s="3">
        <v>4053</v>
      </c>
      <c r="E289" s="5">
        <v>24</v>
      </c>
    </row>
    <row r="290" spans="1:5" x14ac:dyDescent="0.25">
      <c r="A290" s="4" t="s">
        <v>23</v>
      </c>
      <c r="B290" s="2" t="s">
        <v>14</v>
      </c>
      <c r="C290" s="2" t="s">
        <v>21</v>
      </c>
      <c r="D290" s="3">
        <v>2149</v>
      </c>
      <c r="E290" s="5">
        <v>117</v>
      </c>
    </row>
    <row r="291" spans="1:5" x14ac:dyDescent="0.25">
      <c r="A291" s="4" t="s">
        <v>27</v>
      </c>
      <c r="B291" s="2" t="s">
        <v>17</v>
      </c>
      <c r="C291" s="2" t="s">
        <v>32</v>
      </c>
      <c r="D291" s="3">
        <v>3640</v>
      </c>
      <c r="E291" s="5">
        <v>51</v>
      </c>
    </row>
    <row r="292" spans="1:5" x14ac:dyDescent="0.25">
      <c r="A292" s="4" t="s">
        <v>26</v>
      </c>
      <c r="B292" s="2" t="s">
        <v>17</v>
      </c>
      <c r="C292" s="2" t="s">
        <v>34</v>
      </c>
      <c r="D292" s="3">
        <v>630</v>
      </c>
      <c r="E292" s="5">
        <v>36</v>
      </c>
    </row>
    <row r="293" spans="1:5" x14ac:dyDescent="0.25">
      <c r="A293" s="4" t="s">
        <v>11</v>
      </c>
      <c r="B293" s="2" t="s">
        <v>9</v>
      </c>
      <c r="C293" s="2" t="s">
        <v>39</v>
      </c>
      <c r="D293" s="3">
        <v>2429</v>
      </c>
      <c r="E293" s="5">
        <v>144</v>
      </c>
    </row>
    <row r="294" spans="1:5" x14ac:dyDescent="0.25">
      <c r="A294" s="4" t="s">
        <v>11</v>
      </c>
      <c r="B294" s="2" t="s">
        <v>14</v>
      </c>
      <c r="C294" s="2" t="s">
        <v>18</v>
      </c>
      <c r="D294" s="3">
        <v>2142</v>
      </c>
      <c r="E294" s="5">
        <v>114</v>
      </c>
    </row>
    <row r="295" spans="1:5" x14ac:dyDescent="0.25">
      <c r="A295" s="4" t="s">
        <v>23</v>
      </c>
      <c r="B295" s="2" t="s">
        <v>6</v>
      </c>
      <c r="C295" s="2" t="s">
        <v>7</v>
      </c>
      <c r="D295" s="3">
        <v>6454</v>
      </c>
      <c r="E295" s="5">
        <v>54</v>
      </c>
    </row>
    <row r="296" spans="1:5" x14ac:dyDescent="0.25">
      <c r="A296" s="4" t="s">
        <v>23</v>
      </c>
      <c r="B296" s="2" t="s">
        <v>6</v>
      </c>
      <c r="C296" s="2" t="s">
        <v>29</v>
      </c>
      <c r="D296" s="3">
        <v>4487</v>
      </c>
      <c r="E296" s="5">
        <v>333</v>
      </c>
    </row>
    <row r="297" spans="1:5" x14ac:dyDescent="0.25">
      <c r="A297" s="4" t="s">
        <v>27</v>
      </c>
      <c r="B297" s="2" t="s">
        <v>6</v>
      </c>
      <c r="C297" s="2" t="s">
        <v>12</v>
      </c>
      <c r="D297" s="3">
        <v>938</v>
      </c>
      <c r="E297" s="5">
        <v>366</v>
      </c>
    </row>
    <row r="298" spans="1:5" x14ac:dyDescent="0.25">
      <c r="A298" s="4" t="s">
        <v>27</v>
      </c>
      <c r="B298" s="2" t="s">
        <v>20</v>
      </c>
      <c r="C298" s="2" t="s">
        <v>42</v>
      </c>
      <c r="D298" s="3">
        <v>8841</v>
      </c>
      <c r="E298" s="5">
        <v>303</v>
      </c>
    </row>
    <row r="299" spans="1:5" x14ac:dyDescent="0.25">
      <c r="A299" s="4" t="s">
        <v>26</v>
      </c>
      <c r="B299" s="2" t="s">
        <v>17</v>
      </c>
      <c r="C299" s="2" t="s">
        <v>19</v>
      </c>
      <c r="D299" s="3">
        <v>4018</v>
      </c>
      <c r="E299" s="5">
        <v>126</v>
      </c>
    </row>
    <row r="300" spans="1:5" x14ac:dyDescent="0.25">
      <c r="A300" s="4" t="s">
        <v>13</v>
      </c>
      <c r="B300" s="2" t="s">
        <v>6</v>
      </c>
      <c r="C300" s="2" t="s">
        <v>37</v>
      </c>
      <c r="D300" s="3">
        <v>714</v>
      </c>
      <c r="E300" s="5">
        <v>231</v>
      </c>
    </row>
    <row r="301" spans="1:5" x14ac:dyDescent="0.25">
      <c r="A301" s="10" t="s">
        <v>11</v>
      </c>
      <c r="B301" s="11" t="s">
        <v>20</v>
      </c>
      <c r="C301" s="11" t="s">
        <v>18</v>
      </c>
      <c r="D301" s="12">
        <v>3850</v>
      </c>
      <c r="E301" s="13">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workbookViewId="0">
      <selection activeCell="B4" sqref="B4"/>
    </sheetView>
  </sheetViews>
  <sheetFormatPr defaultRowHeight="15" x14ac:dyDescent="0.25"/>
  <cols>
    <col min="1" max="1" width="10.28515625" customWidth="1"/>
  </cols>
  <sheetData>
    <row r="1" spans="1:3" ht="31.5" x14ac:dyDescent="0.5">
      <c r="A1" s="16" t="s">
        <v>51</v>
      </c>
    </row>
    <row r="2" spans="1:3" x14ac:dyDescent="0.25">
      <c r="A2" s="2"/>
      <c r="B2" s="2" t="s">
        <v>43</v>
      </c>
      <c r="C2" s="2" t="s">
        <v>4</v>
      </c>
    </row>
    <row r="3" spans="1:3" x14ac:dyDescent="0.25">
      <c r="A3" s="2" t="s">
        <v>44</v>
      </c>
      <c r="B3" s="2">
        <f>AVERAGE(data[Amount])</f>
        <v>4136.2299999999996</v>
      </c>
      <c r="C3" s="2">
        <f>AVERAGE(data[Units])</f>
        <v>152.19999999999999</v>
      </c>
    </row>
    <row r="4" spans="1:3" x14ac:dyDescent="0.25">
      <c r="A4" s="2" t="s">
        <v>45</v>
      </c>
      <c r="B4" s="2">
        <f>AVERAGE(data[Amount])</f>
        <v>4136.2299999999996</v>
      </c>
      <c r="C4" s="2">
        <f>MEDIAN(data[Units])</f>
        <v>124.5</v>
      </c>
    </row>
    <row r="5" spans="1:3" x14ac:dyDescent="0.25">
      <c r="A5" s="2" t="s">
        <v>46</v>
      </c>
      <c r="B5" s="2">
        <f>MIN(data[Amount])</f>
        <v>0</v>
      </c>
      <c r="C5" s="2">
        <f>MIN(data[Units])</f>
        <v>0</v>
      </c>
    </row>
    <row r="6" spans="1:3" x14ac:dyDescent="0.25">
      <c r="A6" s="2" t="s">
        <v>47</v>
      </c>
      <c r="B6" s="2">
        <f>MAX(data[Amount])</f>
        <v>16184</v>
      </c>
      <c r="C6" s="2">
        <f>MAX(data[Units])</f>
        <v>525</v>
      </c>
    </row>
    <row r="7" spans="1:3" x14ac:dyDescent="0.25">
      <c r="A7" s="2" t="s">
        <v>48</v>
      </c>
      <c r="B7" s="2">
        <f>B6-B5</f>
        <v>16184</v>
      </c>
      <c r="C7" s="2">
        <f>C6-C5</f>
        <v>525</v>
      </c>
    </row>
    <row r="8" spans="1:3" x14ac:dyDescent="0.25">
      <c r="A8" s="2" t="s">
        <v>49</v>
      </c>
      <c r="B8" s="2">
        <f>_xlfn.QUARTILE.EXC(data[Amount],1)</f>
        <v>1652</v>
      </c>
      <c r="C8" s="2">
        <f>_xlfn.QUARTILE.EXC(data[Units],1)</f>
        <v>54</v>
      </c>
    </row>
    <row r="9" spans="1:3" x14ac:dyDescent="0.25">
      <c r="A9" s="2" t="s">
        <v>50</v>
      </c>
      <c r="B9" s="2">
        <f>_xlfn.QUARTILE.EXC(data[Amount],3)</f>
        <v>6245.75</v>
      </c>
      <c r="C9" s="2">
        <f>_xlfn.QUARTILE.EXC(data[Units],3)</f>
        <v>223.5</v>
      </c>
    </row>
  </sheetData>
  <pageMargins left="0.7" right="0.7" top="0.75" bottom="0.75" header="0.3" footer="0.3"/>
  <pageSetup orientation="portrait" r:id="rId1"/>
  <headerFooter differentFirst="1">
    <oddHeader xml:space="preserve">&amp;CQUICK STATAISICS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zoomScaleNormal="100" workbookViewId="0">
      <selection activeCell="A4" sqref="A4:A10"/>
    </sheetView>
  </sheetViews>
  <sheetFormatPr defaultColWidth="9.85546875" defaultRowHeight="15" x14ac:dyDescent="0.25"/>
  <cols>
    <col min="1" max="1" width="12.42578125" customWidth="1"/>
    <col min="2" max="2" width="12.5703125" bestFit="1" customWidth="1"/>
    <col min="3" max="3" width="7.28515625" customWidth="1"/>
    <col min="5" max="5" width="10.7109375" customWidth="1"/>
  </cols>
  <sheetData>
    <row r="1" spans="1:5" ht="23.25" x14ac:dyDescent="0.35">
      <c r="A1" s="14" t="s">
        <v>52</v>
      </c>
    </row>
    <row r="3" spans="1:5" x14ac:dyDescent="0.25">
      <c r="A3" s="20" t="s">
        <v>53</v>
      </c>
      <c r="B3" s="21" t="s">
        <v>3</v>
      </c>
      <c r="C3" s="17"/>
      <c r="D3" s="21" t="s">
        <v>4</v>
      </c>
    </row>
    <row r="4" spans="1:5" x14ac:dyDescent="0.25">
      <c r="A4" s="22" t="s">
        <v>30</v>
      </c>
      <c r="B4" s="23">
        <f>SUMIFS(data[Amount],data[Geography],A4)</f>
        <v>252469</v>
      </c>
      <c r="C4" s="18">
        <f>B4</f>
        <v>252469</v>
      </c>
      <c r="D4" s="26">
        <f>SUMIFS(data[Units],data[Geography],A4)</f>
        <v>8760</v>
      </c>
    </row>
    <row r="5" spans="1:5" x14ac:dyDescent="0.25">
      <c r="A5" s="22" t="s">
        <v>14</v>
      </c>
      <c r="B5" s="23">
        <f>SUMIFS(data[Amount],data[Geography],A5)</f>
        <v>237944</v>
      </c>
      <c r="C5" s="18">
        <f t="shared" ref="C5:C10" si="0">B5</f>
        <v>237944</v>
      </c>
      <c r="D5" s="26">
        <f>SUMIFS(data[Units],data[Geography],A5)</f>
        <v>7302</v>
      </c>
    </row>
    <row r="6" spans="1:5" x14ac:dyDescent="0.25">
      <c r="A6" s="22" t="s">
        <v>6</v>
      </c>
      <c r="B6" s="23">
        <f>SUMIFS(data[Amount],data[Geography],A6)</f>
        <v>218813</v>
      </c>
      <c r="C6" s="18">
        <f t="shared" si="0"/>
        <v>218813</v>
      </c>
      <c r="D6" s="26">
        <f>SUMIFS(data[Units],data[Geography],A6)</f>
        <v>7431</v>
      </c>
    </row>
    <row r="7" spans="1:5" x14ac:dyDescent="0.25">
      <c r="A7" s="22" t="s">
        <v>6</v>
      </c>
      <c r="B7" s="23">
        <f>SUMIFS(data[Amount],data[Geography],A7)</f>
        <v>218813</v>
      </c>
      <c r="C7" s="18">
        <f t="shared" si="0"/>
        <v>218813</v>
      </c>
      <c r="D7" s="26">
        <f>SUMIFS(data[Units],data[Geography],A7)</f>
        <v>7431</v>
      </c>
    </row>
    <row r="8" spans="1:5" x14ac:dyDescent="0.25">
      <c r="A8" s="22" t="s">
        <v>9</v>
      </c>
      <c r="B8" s="23">
        <f>SUMIFS(data[Amount],data[Geography],A8)</f>
        <v>189434</v>
      </c>
      <c r="C8" s="18">
        <f t="shared" si="0"/>
        <v>189434</v>
      </c>
      <c r="D8" s="26">
        <f>SUMIFS(data[Units],data[Geography],A8)</f>
        <v>10158</v>
      </c>
      <c r="E8" t="s">
        <v>54</v>
      </c>
    </row>
    <row r="9" spans="1:5" x14ac:dyDescent="0.25">
      <c r="A9" s="22" t="s">
        <v>17</v>
      </c>
      <c r="B9" s="23">
        <f>SUMIFS(data[Amount],data[Geography],A9)</f>
        <v>173530</v>
      </c>
      <c r="C9" s="18">
        <f t="shared" si="0"/>
        <v>173530</v>
      </c>
      <c r="D9" s="26">
        <f>SUMIFS(data[Units],data[Geography],A9)</f>
        <v>5745</v>
      </c>
    </row>
    <row r="10" spans="1:5" x14ac:dyDescent="0.25">
      <c r="A10" s="24" t="s">
        <v>20</v>
      </c>
      <c r="B10" s="25">
        <f>SUMIFS(data[Amount],data[Geography],A10)</f>
        <v>168679</v>
      </c>
      <c r="C10" s="19">
        <f t="shared" si="0"/>
        <v>168679</v>
      </c>
      <c r="D10" s="27">
        <f>SUMIFS(data[Units],data[Geography],A10)</f>
        <v>6264</v>
      </c>
    </row>
  </sheetData>
  <conditionalFormatting sqref="C4:C10">
    <cfRule type="dataBar" priority="1">
      <dataBar showValue="0">
        <cfvo type="min"/>
        <cfvo type="max"/>
        <color theme="3" tint="0.39997558519241921"/>
      </dataBar>
      <extLst>
        <ext xmlns:x14="http://schemas.microsoft.com/office/spreadsheetml/2009/9/main" uri="{B025F937-C7B1-47D3-B67F-A62EFF666E3E}">
          <x14:id>{4AEDCD1D-14E2-4B98-8127-9835F2E5425A}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AEDCD1D-14E2-4B98-8127-9835F2E5425A}">
            <x14:dataBar minLength="0" maxLength="100" border="1" negativeBarBorderColorSameAsPositive="0">
              <x14:cfvo type="autoMin"/>
              <x14:cfvo type="autoMax"/>
              <x14:borderColor rgb="FF638EC6"/>
              <x14:negativeFillColor rgb="FFFF0000"/>
              <x14:negativeBorderColor rgb="FFFF0000"/>
              <x14:axisColor rgb="FF000000"/>
            </x14:dataBar>
          </x14:cfRule>
          <xm:sqref>C4:C10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8" sqref="B4:B9"/>
      <pivotSelection pane="bottomRight" showHeader="1" axis="axisRow" activeRow="7" activeCol="1" previousRow="7" previousCol="1" click="1" r:id="rId1">
        <pivotArea dataOnly="0" labelOnly="1" fieldPosition="0">
          <references count="1">
            <reference field="1" count="0"/>
          </references>
        </pivotArea>
      </pivotSelection>
    </sheetView>
  </sheetViews>
  <sheetFormatPr defaultRowHeight="15" x14ac:dyDescent="0.25"/>
  <cols>
    <col min="2" max="2" width="13.140625" bestFit="1" customWidth="1"/>
    <col min="3" max="3" width="14.85546875" bestFit="1" customWidth="1"/>
    <col min="4" max="4" width="10" customWidth="1"/>
    <col min="5" max="5" width="12.28515625" bestFit="1" customWidth="1"/>
  </cols>
  <sheetData>
    <row r="1" spans="1:8" ht="23.25" x14ac:dyDescent="0.35">
      <c r="A1" s="14" t="s">
        <v>55</v>
      </c>
    </row>
    <row r="3" spans="1:8" x14ac:dyDescent="0.25">
      <c r="B3" s="28" t="s">
        <v>56</v>
      </c>
      <c r="C3" t="s">
        <v>58</v>
      </c>
      <c r="D3" t="s">
        <v>60</v>
      </c>
      <c r="E3" t="s">
        <v>59</v>
      </c>
    </row>
    <row r="4" spans="1:8" x14ac:dyDescent="0.25">
      <c r="B4" s="29" t="s">
        <v>30</v>
      </c>
      <c r="C4" s="31">
        <v>252469</v>
      </c>
      <c r="D4" s="30">
        <v>252469</v>
      </c>
      <c r="E4" s="1">
        <v>8760</v>
      </c>
    </row>
    <row r="5" spans="1:8" x14ac:dyDescent="0.25">
      <c r="B5" s="29" t="s">
        <v>14</v>
      </c>
      <c r="C5" s="31">
        <v>237944</v>
      </c>
      <c r="D5" s="30">
        <v>237944</v>
      </c>
      <c r="E5" s="1">
        <v>7302</v>
      </c>
    </row>
    <row r="6" spans="1:8" x14ac:dyDescent="0.25">
      <c r="B6" s="29" t="s">
        <v>6</v>
      </c>
      <c r="C6" s="31">
        <v>218813</v>
      </c>
      <c r="D6" s="30">
        <v>218813</v>
      </c>
      <c r="E6" s="1">
        <v>7431</v>
      </c>
      <c r="H6" t="s">
        <v>54</v>
      </c>
    </row>
    <row r="7" spans="1:8" x14ac:dyDescent="0.25">
      <c r="B7" s="29" t="s">
        <v>9</v>
      </c>
      <c r="C7" s="31">
        <v>189434</v>
      </c>
      <c r="D7" s="30">
        <v>189434</v>
      </c>
      <c r="E7" s="1">
        <v>10158</v>
      </c>
    </row>
    <row r="8" spans="1:8" x14ac:dyDescent="0.25">
      <c r="B8" s="29" t="s">
        <v>17</v>
      </c>
      <c r="C8" s="31">
        <v>173530</v>
      </c>
      <c r="D8" s="30">
        <v>173530</v>
      </c>
      <c r="E8" s="1">
        <v>5745</v>
      </c>
    </row>
    <row r="9" spans="1:8" x14ac:dyDescent="0.25">
      <c r="B9" s="29" t="s">
        <v>20</v>
      </c>
      <c r="C9" s="31">
        <v>168679</v>
      </c>
      <c r="D9" s="30">
        <v>168679</v>
      </c>
      <c r="E9" s="1">
        <v>6264</v>
      </c>
    </row>
  </sheetData>
  <conditionalFormatting pivot="1" sqref="D4:D9">
    <cfRule type="dataBar" priority="1">
      <dataBar showValue="0">
        <cfvo type="min"/>
        <cfvo type="max"/>
        <color theme="7" tint="-0.249977111117893"/>
      </dataBar>
      <extLst>
        <ext xmlns:x14="http://schemas.microsoft.com/office/spreadsheetml/2009/9/main" uri="{B025F937-C7B1-47D3-B67F-A62EFF666E3E}">
          <x14:id>{BE9DBB78-A407-4125-9CD0-0ADCD3C8040A}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E9DBB78-A407-4125-9CD0-0ADCD3C8040A}">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E13" sqref="E13"/>
    </sheetView>
  </sheetViews>
  <sheetFormatPr defaultRowHeight="15" x14ac:dyDescent="0.25"/>
  <cols>
    <col min="2" max="2" width="21.85546875" customWidth="1"/>
    <col min="3" max="3" width="13.85546875" customWidth="1"/>
    <col min="4" max="4" width="13.85546875" bestFit="1" customWidth="1"/>
    <col min="5" max="5" width="19.42578125" bestFit="1" customWidth="1"/>
    <col min="6" max="6" width="13.85546875" bestFit="1" customWidth="1"/>
  </cols>
  <sheetData>
    <row r="1" spans="1:6" ht="36" x14ac:dyDescent="0.55000000000000004">
      <c r="A1" s="32" t="s">
        <v>61</v>
      </c>
    </row>
    <row r="3" spans="1:6" x14ac:dyDescent="0.25">
      <c r="B3" s="33" t="s">
        <v>56</v>
      </c>
      <c r="C3" s="2" t="s">
        <v>62</v>
      </c>
      <c r="E3" s="33" t="s">
        <v>56</v>
      </c>
      <c r="F3" s="2" t="s">
        <v>62</v>
      </c>
    </row>
    <row r="4" spans="1:6" x14ac:dyDescent="0.25">
      <c r="B4" s="34" t="s">
        <v>37</v>
      </c>
      <c r="C4" s="35">
        <v>44.990867579908674</v>
      </c>
      <c r="E4" s="34" t="s">
        <v>37</v>
      </c>
      <c r="F4" s="35">
        <v>44.990867579908674</v>
      </c>
    </row>
    <row r="5" spans="1:6" x14ac:dyDescent="0.25">
      <c r="B5" s="34" t="s">
        <v>19</v>
      </c>
      <c r="C5" s="35">
        <v>37.303128371089535</v>
      </c>
      <c r="E5" s="34" t="s">
        <v>19</v>
      </c>
      <c r="F5" s="35">
        <v>37.303128371089535</v>
      </c>
    </row>
    <row r="6" spans="1:6" x14ac:dyDescent="0.25">
      <c r="B6" s="34" t="s">
        <v>38</v>
      </c>
      <c r="C6" s="35">
        <v>33.88697318007663</v>
      </c>
      <c r="E6" s="34" t="s">
        <v>38</v>
      </c>
      <c r="F6" s="35">
        <v>33.88697318007663</v>
      </c>
    </row>
    <row r="7" spans="1:6" x14ac:dyDescent="0.25">
      <c r="B7" s="34" t="s">
        <v>42</v>
      </c>
      <c r="C7" s="35">
        <v>32.807189542483663</v>
      </c>
      <c r="E7" s="34" t="s">
        <v>42</v>
      </c>
      <c r="F7" s="35">
        <v>32.807189542483663</v>
      </c>
    </row>
    <row r="8" spans="1:6" x14ac:dyDescent="0.25">
      <c r="B8" s="34" t="s">
        <v>22</v>
      </c>
      <c r="C8" s="35">
        <v>32.301656920077974</v>
      </c>
      <c r="E8" s="34" t="s">
        <v>22</v>
      </c>
      <c r="F8" s="35">
        <v>32.301656920077974</v>
      </c>
    </row>
    <row r="9" spans="1:6" x14ac:dyDescent="0.25">
      <c r="B9" s="34" t="s">
        <v>10</v>
      </c>
      <c r="C9" s="35">
        <v>31.276401564537156</v>
      </c>
      <c r="E9" s="34" t="s">
        <v>57</v>
      </c>
      <c r="F9" s="35">
        <v>35.949565217391303</v>
      </c>
    </row>
    <row r="10" spans="1:6" x14ac:dyDescent="0.25">
      <c r="B10" s="34" t="s">
        <v>34</v>
      </c>
      <c r="C10" s="35">
        <v>31.260485651214129</v>
      </c>
    </row>
    <row r="11" spans="1:6" x14ac:dyDescent="0.25">
      <c r="B11" s="34" t="s">
        <v>15</v>
      </c>
      <c r="C11" s="35">
        <v>29.765981735159816</v>
      </c>
    </row>
    <row r="12" spans="1:6" x14ac:dyDescent="0.25">
      <c r="B12" s="34" t="s">
        <v>41</v>
      </c>
      <c r="C12" s="35">
        <v>28.877675840978593</v>
      </c>
    </row>
    <row r="13" spans="1:6" x14ac:dyDescent="0.25">
      <c r="B13" s="34" t="s">
        <v>29</v>
      </c>
      <c r="C13" s="35">
        <v>28.835190343546891</v>
      </c>
    </row>
    <row r="14" spans="1:6" x14ac:dyDescent="0.25">
      <c r="B14" s="34" t="s">
        <v>28</v>
      </c>
      <c r="C14" s="35">
        <v>27.336336336336338</v>
      </c>
    </row>
    <row r="15" spans="1:6" x14ac:dyDescent="0.25">
      <c r="B15" s="34" t="s">
        <v>18</v>
      </c>
      <c r="C15" s="35">
        <v>27.242165242165242</v>
      </c>
    </row>
    <row r="16" spans="1:6" x14ac:dyDescent="0.25">
      <c r="B16" s="34" t="s">
        <v>31</v>
      </c>
      <c r="C16" s="35">
        <v>25.130781499202552</v>
      </c>
    </row>
    <row r="17" spans="2:3" x14ac:dyDescent="0.25">
      <c r="B17" s="34" t="s">
        <v>33</v>
      </c>
      <c r="C17" s="35">
        <v>24.9143897996357</v>
      </c>
    </row>
    <row r="18" spans="2:3" x14ac:dyDescent="0.25">
      <c r="B18" s="34" t="s">
        <v>7</v>
      </c>
      <c r="C18" s="35">
        <v>23.733047822983583</v>
      </c>
    </row>
    <row r="19" spans="2:3" x14ac:dyDescent="0.25">
      <c r="B19" s="34" t="s">
        <v>21</v>
      </c>
      <c r="C19" s="35">
        <v>23.329174093879978</v>
      </c>
    </row>
    <row r="20" spans="2:3" x14ac:dyDescent="0.25">
      <c r="B20" s="34" t="s">
        <v>39</v>
      </c>
      <c r="C20" s="35">
        <v>23.293427230046948</v>
      </c>
    </row>
    <row r="21" spans="2:3" x14ac:dyDescent="0.25">
      <c r="B21" s="34" t="s">
        <v>36</v>
      </c>
      <c r="C21" s="35">
        <v>22.87525562372188</v>
      </c>
    </row>
    <row r="22" spans="2:3" x14ac:dyDescent="0.25">
      <c r="B22" s="34" t="s">
        <v>40</v>
      </c>
      <c r="C22" s="35">
        <v>22.567196757093857</v>
      </c>
    </row>
    <row r="23" spans="2:3" x14ac:dyDescent="0.25">
      <c r="B23" s="34" t="s">
        <v>12</v>
      </c>
      <c r="C23" s="35">
        <v>21.424648786717754</v>
      </c>
    </row>
    <row r="24" spans="2:3" x14ac:dyDescent="0.25">
      <c r="B24" s="34" t="s">
        <v>24</v>
      </c>
      <c r="C24" s="35">
        <v>21.356577645895154</v>
      </c>
    </row>
    <row r="25" spans="2:3" x14ac:dyDescent="0.25">
      <c r="B25" s="34" t="s">
        <v>32</v>
      </c>
      <c r="C25" s="35">
        <v>19.492271505376344</v>
      </c>
    </row>
    <row r="26" spans="2:3" x14ac:dyDescent="0.25">
      <c r="B26" s="34" t="s">
        <v>57</v>
      </c>
      <c r="C26" s="35">
        <v>27.17628120893561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3"/>
  <sheetViews>
    <sheetView topLeftCell="C4" workbookViewId="0">
      <selection activeCell="F18" sqref="F18"/>
    </sheetView>
  </sheetViews>
  <sheetFormatPr defaultRowHeight="15" x14ac:dyDescent="0.25"/>
  <sheetData>
    <row r="1" spans="1:18" ht="36" x14ac:dyDescent="0.55000000000000004">
      <c r="A1" s="32" t="s">
        <v>63</v>
      </c>
    </row>
    <row r="3" spans="1:18" x14ac:dyDescent="0.25">
      <c r="N3" s="6" t="s">
        <v>0</v>
      </c>
      <c r="O3" s="7" t="s">
        <v>1</v>
      </c>
      <c r="P3" s="7" t="s">
        <v>2</v>
      </c>
      <c r="Q3" s="8" t="s">
        <v>3</v>
      </c>
      <c r="R3" s="9" t="s">
        <v>4</v>
      </c>
    </row>
    <row r="4" spans="1:18" x14ac:dyDescent="0.25">
      <c r="N4" s="4" t="s">
        <v>5</v>
      </c>
      <c r="O4" s="2" t="s">
        <v>6</v>
      </c>
      <c r="P4" s="2" t="s">
        <v>7</v>
      </c>
      <c r="Q4" s="3">
        <v>1624</v>
      </c>
      <c r="R4" s="5">
        <v>114</v>
      </c>
    </row>
    <row r="5" spans="1:18" x14ac:dyDescent="0.25">
      <c r="N5" s="4" t="s">
        <v>8</v>
      </c>
      <c r="O5" s="2" t="s">
        <v>9</v>
      </c>
      <c r="P5" s="2" t="s">
        <v>10</v>
      </c>
      <c r="Q5" s="3">
        <v>6706</v>
      </c>
      <c r="R5" s="5">
        <v>459</v>
      </c>
    </row>
    <row r="6" spans="1:18" x14ac:dyDescent="0.25">
      <c r="N6" s="4" t="s">
        <v>11</v>
      </c>
      <c r="O6" s="2" t="s">
        <v>9</v>
      </c>
      <c r="P6" s="2" t="s">
        <v>12</v>
      </c>
      <c r="Q6" s="3">
        <v>959</v>
      </c>
      <c r="R6" s="5">
        <v>147</v>
      </c>
    </row>
    <row r="7" spans="1:18" x14ac:dyDescent="0.25">
      <c r="N7" s="4" t="s">
        <v>13</v>
      </c>
      <c r="O7" s="2" t="s">
        <v>14</v>
      </c>
      <c r="P7" s="2" t="s">
        <v>15</v>
      </c>
      <c r="Q7" s="3">
        <v>9632</v>
      </c>
      <c r="R7" s="5">
        <v>288</v>
      </c>
    </row>
    <row r="8" spans="1:18" x14ac:dyDescent="0.25">
      <c r="N8" s="4" t="s">
        <v>16</v>
      </c>
      <c r="O8" s="2" t="s">
        <v>17</v>
      </c>
      <c r="P8" s="2" t="s">
        <v>18</v>
      </c>
      <c r="Q8" s="3">
        <v>2100</v>
      </c>
      <c r="R8" s="5">
        <v>414</v>
      </c>
    </row>
    <row r="9" spans="1:18" x14ac:dyDescent="0.25">
      <c r="N9" s="4" t="s">
        <v>5</v>
      </c>
      <c r="O9" s="2" t="s">
        <v>9</v>
      </c>
      <c r="P9" s="2" t="s">
        <v>19</v>
      </c>
      <c r="Q9" s="3">
        <v>8869</v>
      </c>
      <c r="R9" s="5">
        <v>432</v>
      </c>
    </row>
    <row r="10" spans="1:18" x14ac:dyDescent="0.25">
      <c r="N10" s="4" t="s">
        <v>16</v>
      </c>
      <c r="O10" s="2" t="s">
        <v>20</v>
      </c>
      <c r="P10" s="2" t="s">
        <v>21</v>
      </c>
      <c r="Q10" s="3">
        <v>2681</v>
      </c>
      <c r="R10" s="5">
        <v>54</v>
      </c>
    </row>
    <row r="11" spans="1:18" x14ac:dyDescent="0.25">
      <c r="N11" s="4" t="s">
        <v>8</v>
      </c>
      <c r="O11" s="2" t="s">
        <v>9</v>
      </c>
      <c r="P11" s="2" t="s">
        <v>22</v>
      </c>
      <c r="Q11" s="3">
        <v>5012</v>
      </c>
      <c r="R11" s="5">
        <v>210</v>
      </c>
    </row>
    <row r="12" spans="1:18" x14ac:dyDescent="0.25">
      <c r="N12" s="4" t="s">
        <v>23</v>
      </c>
      <c r="O12" s="2" t="s">
        <v>20</v>
      </c>
      <c r="P12" s="2" t="s">
        <v>24</v>
      </c>
      <c r="Q12" s="3">
        <v>1281</v>
      </c>
      <c r="R12" s="5">
        <v>75</v>
      </c>
    </row>
    <row r="13" spans="1:18" x14ac:dyDescent="0.25">
      <c r="N13" s="4" t="s">
        <v>25</v>
      </c>
      <c r="O13" s="2" t="s">
        <v>6</v>
      </c>
      <c r="P13" s="2" t="s">
        <v>24</v>
      </c>
      <c r="Q13" s="3">
        <v>4991</v>
      </c>
      <c r="R13" s="5">
        <v>12</v>
      </c>
    </row>
    <row r="14" spans="1:18" x14ac:dyDescent="0.25">
      <c r="N14" s="4" t="s">
        <v>26</v>
      </c>
      <c r="O14" s="2" t="s">
        <v>17</v>
      </c>
      <c r="P14" s="2" t="s">
        <v>18</v>
      </c>
      <c r="Q14" s="3">
        <v>1785</v>
      </c>
      <c r="R14" s="5">
        <v>462</v>
      </c>
    </row>
    <row r="15" spans="1:18" x14ac:dyDescent="0.25">
      <c r="N15" s="4" t="s">
        <v>27</v>
      </c>
      <c r="O15" s="2" t="s">
        <v>6</v>
      </c>
      <c r="P15" s="2" t="s">
        <v>28</v>
      </c>
      <c r="Q15" s="3">
        <v>3983</v>
      </c>
      <c r="R15" s="5">
        <v>144</v>
      </c>
    </row>
    <row r="16" spans="1:18" x14ac:dyDescent="0.25">
      <c r="N16" s="4" t="s">
        <v>11</v>
      </c>
      <c r="O16" s="2" t="s">
        <v>20</v>
      </c>
      <c r="P16" s="2" t="s">
        <v>29</v>
      </c>
      <c r="Q16" s="3">
        <v>2646</v>
      </c>
      <c r="R16" s="5">
        <v>120</v>
      </c>
    </row>
    <row r="17" spans="14:18" x14ac:dyDescent="0.25">
      <c r="N17" s="4" t="s">
        <v>26</v>
      </c>
      <c r="O17" s="2" t="s">
        <v>30</v>
      </c>
      <c r="P17" s="2" t="s">
        <v>31</v>
      </c>
      <c r="Q17" s="3">
        <v>252</v>
      </c>
      <c r="R17" s="5">
        <v>54</v>
      </c>
    </row>
    <row r="18" spans="14:18" x14ac:dyDescent="0.25">
      <c r="N18" s="4" t="s">
        <v>27</v>
      </c>
      <c r="O18" s="2" t="s">
        <v>9</v>
      </c>
      <c r="P18" s="2" t="s">
        <v>18</v>
      </c>
      <c r="Q18" s="3">
        <v>2464</v>
      </c>
      <c r="R18" s="5">
        <v>234</v>
      </c>
    </row>
    <row r="19" spans="14:18" x14ac:dyDescent="0.25">
      <c r="N19" s="4" t="s">
        <v>27</v>
      </c>
      <c r="O19" s="2" t="s">
        <v>9</v>
      </c>
      <c r="P19" s="2" t="s">
        <v>32</v>
      </c>
      <c r="Q19" s="3">
        <v>2114</v>
      </c>
      <c r="R19" s="5">
        <v>66</v>
      </c>
    </row>
    <row r="20" spans="14:18" x14ac:dyDescent="0.25">
      <c r="N20" s="4" t="s">
        <v>16</v>
      </c>
      <c r="O20" s="2" t="s">
        <v>6</v>
      </c>
      <c r="P20" s="2" t="s">
        <v>21</v>
      </c>
      <c r="Q20" s="3">
        <v>7693</v>
      </c>
      <c r="R20" s="5">
        <v>87</v>
      </c>
    </row>
    <row r="21" spans="14:18" x14ac:dyDescent="0.25">
      <c r="N21" s="4" t="s">
        <v>25</v>
      </c>
      <c r="O21" s="2" t="s">
        <v>30</v>
      </c>
      <c r="P21" s="2" t="s">
        <v>33</v>
      </c>
      <c r="Q21" s="3">
        <v>15610</v>
      </c>
      <c r="R21" s="5">
        <v>339</v>
      </c>
    </row>
    <row r="22" spans="14:18" x14ac:dyDescent="0.25">
      <c r="N22" s="4" t="s">
        <v>13</v>
      </c>
      <c r="O22" s="2" t="s">
        <v>30</v>
      </c>
      <c r="P22" s="2" t="s">
        <v>22</v>
      </c>
      <c r="Q22" s="3">
        <v>336</v>
      </c>
      <c r="R22" s="5">
        <v>144</v>
      </c>
    </row>
    <row r="23" spans="14:18" x14ac:dyDescent="0.25">
      <c r="N23" s="4" t="s">
        <v>26</v>
      </c>
      <c r="O23" s="2" t="s">
        <v>17</v>
      </c>
      <c r="P23" s="2" t="s">
        <v>33</v>
      </c>
      <c r="Q23" s="3">
        <v>9443</v>
      </c>
      <c r="R23" s="5">
        <v>162</v>
      </c>
    </row>
    <row r="24" spans="14:18" x14ac:dyDescent="0.25">
      <c r="N24" s="4" t="s">
        <v>11</v>
      </c>
      <c r="O24" s="2" t="s">
        <v>30</v>
      </c>
      <c r="P24" s="2" t="s">
        <v>34</v>
      </c>
      <c r="Q24" s="3">
        <v>8155</v>
      </c>
      <c r="R24" s="5">
        <v>90</v>
      </c>
    </row>
    <row r="25" spans="14:18" x14ac:dyDescent="0.25">
      <c r="N25" s="4" t="s">
        <v>8</v>
      </c>
      <c r="O25" s="2" t="s">
        <v>20</v>
      </c>
      <c r="P25" s="2" t="s">
        <v>34</v>
      </c>
      <c r="Q25" s="3">
        <v>1701</v>
      </c>
      <c r="R25" s="5">
        <v>234</v>
      </c>
    </row>
    <row r="26" spans="14:18" x14ac:dyDescent="0.25">
      <c r="N26" s="4" t="s">
        <v>35</v>
      </c>
      <c r="O26" s="2" t="s">
        <v>20</v>
      </c>
      <c r="P26" s="2" t="s">
        <v>22</v>
      </c>
      <c r="Q26" s="3">
        <v>2205</v>
      </c>
      <c r="R26" s="5">
        <v>141</v>
      </c>
    </row>
    <row r="27" spans="14:18" x14ac:dyDescent="0.25">
      <c r="N27" s="4" t="s">
        <v>8</v>
      </c>
      <c r="O27" s="2" t="s">
        <v>6</v>
      </c>
      <c r="P27" s="2" t="s">
        <v>36</v>
      </c>
      <c r="Q27" s="3">
        <v>1771</v>
      </c>
      <c r="R27" s="5">
        <v>204</v>
      </c>
    </row>
    <row r="28" spans="14:18" x14ac:dyDescent="0.25">
      <c r="N28" s="4" t="s">
        <v>13</v>
      </c>
      <c r="O28" s="2" t="s">
        <v>9</v>
      </c>
      <c r="P28" s="2" t="s">
        <v>37</v>
      </c>
      <c r="Q28" s="3">
        <v>2114</v>
      </c>
      <c r="R28" s="5">
        <v>186</v>
      </c>
    </row>
    <row r="29" spans="14:18" x14ac:dyDescent="0.25">
      <c r="N29" s="4" t="s">
        <v>13</v>
      </c>
      <c r="O29" s="2" t="s">
        <v>14</v>
      </c>
      <c r="P29" s="2" t="s">
        <v>31</v>
      </c>
      <c r="Q29" s="3">
        <v>10311</v>
      </c>
      <c r="R29" s="5">
        <v>231</v>
      </c>
    </row>
    <row r="30" spans="14:18" x14ac:dyDescent="0.25">
      <c r="N30" s="4" t="s">
        <v>27</v>
      </c>
      <c r="O30" s="2" t="s">
        <v>17</v>
      </c>
      <c r="P30" s="2" t="s">
        <v>29</v>
      </c>
      <c r="Q30" s="3">
        <v>21</v>
      </c>
      <c r="R30" s="5">
        <v>168</v>
      </c>
    </row>
    <row r="31" spans="14:18" x14ac:dyDescent="0.25">
      <c r="N31" s="4" t="s">
        <v>35</v>
      </c>
      <c r="O31" s="2" t="s">
        <v>9</v>
      </c>
      <c r="P31" s="2" t="s">
        <v>33</v>
      </c>
      <c r="Q31" s="3">
        <v>1974</v>
      </c>
      <c r="R31" s="5">
        <v>195</v>
      </c>
    </row>
    <row r="32" spans="14:18" x14ac:dyDescent="0.25">
      <c r="N32" s="4" t="s">
        <v>25</v>
      </c>
      <c r="O32" s="2" t="s">
        <v>14</v>
      </c>
      <c r="P32" s="2" t="s">
        <v>34</v>
      </c>
      <c r="Q32" s="3">
        <v>6314</v>
      </c>
      <c r="R32" s="5">
        <v>15</v>
      </c>
    </row>
    <row r="33" spans="14:18" x14ac:dyDescent="0.25">
      <c r="N33" s="4" t="s">
        <v>35</v>
      </c>
      <c r="O33" s="2" t="s">
        <v>6</v>
      </c>
      <c r="P33" s="2" t="s">
        <v>34</v>
      </c>
      <c r="Q33" s="3">
        <v>4683</v>
      </c>
      <c r="R33" s="5">
        <v>30</v>
      </c>
    </row>
    <row r="34" spans="14:18" x14ac:dyDescent="0.25">
      <c r="N34" s="4" t="s">
        <v>13</v>
      </c>
      <c r="O34" s="2" t="s">
        <v>6</v>
      </c>
      <c r="P34" s="2" t="s">
        <v>38</v>
      </c>
      <c r="Q34" s="3">
        <v>6398</v>
      </c>
      <c r="R34" s="5">
        <v>102</v>
      </c>
    </row>
    <row r="35" spans="14:18" x14ac:dyDescent="0.25">
      <c r="N35" s="4" t="s">
        <v>26</v>
      </c>
      <c r="O35" s="2" t="s">
        <v>9</v>
      </c>
      <c r="P35" s="2" t="s">
        <v>36</v>
      </c>
      <c r="Q35" s="3">
        <v>553</v>
      </c>
      <c r="R35" s="5">
        <v>15</v>
      </c>
    </row>
    <row r="36" spans="14:18" x14ac:dyDescent="0.25">
      <c r="N36" s="4" t="s">
        <v>8</v>
      </c>
      <c r="O36" s="2" t="s">
        <v>17</v>
      </c>
      <c r="P36" s="2" t="s">
        <v>7</v>
      </c>
      <c r="Q36" s="3">
        <v>7021</v>
      </c>
      <c r="R36" s="5">
        <v>183</v>
      </c>
    </row>
    <row r="37" spans="14:18" x14ac:dyDescent="0.25">
      <c r="N37" s="4" t="s">
        <v>5</v>
      </c>
      <c r="O37" s="2" t="s">
        <v>17</v>
      </c>
      <c r="P37" s="2" t="s">
        <v>22</v>
      </c>
      <c r="Q37" s="3">
        <v>5817</v>
      </c>
      <c r="R37" s="5">
        <v>12</v>
      </c>
    </row>
    <row r="38" spans="14:18" x14ac:dyDescent="0.25">
      <c r="N38" s="4" t="s">
        <v>13</v>
      </c>
      <c r="O38" s="2" t="s">
        <v>17</v>
      </c>
      <c r="P38" s="2" t="s">
        <v>24</v>
      </c>
      <c r="Q38" s="3">
        <v>3976</v>
      </c>
      <c r="R38" s="5">
        <v>72</v>
      </c>
    </row>
    <row r="39" spans="14:18" x14ac:dyDescent="0.25">
      <c r="N39" s="4" t="s">
        <v>16</v>
      </c>
      <c r="O39" s="2" t="s">
        <v>20</v>
      </c>
      <c r="P39" s="2" t="s">
        <v>39</v>
      </c>
      <c r="Q39" s="3">
        <v>1134</v>
      </c>
      <c r="R39" s="5">
        <v>282</v>
      </c>
    </row>
    <row r="40" spans="14:18" x14ac:dyDescent="0.25">
      <c r="N40" s="4" t="s">
        <v>26</v>
      </c>
      <c r="O40" s="2" t="s">
        <v>17</v>
      </c>
      <c r="P40" s="2" t="s">
        <v>40</v>
      </c>
      <c r="Q40" s="3">
        <v>6027</v>
      </c>
      <c r="R40" s="5">
        <v>144</v>
      </c>
    </row>
    <row r="41" spans="14:18" x14ac:dyDescent="0.25">
      <c r="N41" s="4" t="s">
        <v>16</v>
      </c>
      <c r="O41" s="2" t="s">
        <v>6</v>
      </c>
      <c r="P41" s="2" t="s">
        <v>29</v>
      </c>
      <c r="Q41" s="3">
        <v>1904</v>
      </c>
      <c r="R41" s="5">
        <v>405</v>
      </c>
    </row>
    <row r="42" spans="14:18" x14ac:dyDescent="0.25">
      <c r="N42" s="4" t="s">
        <v>23</v>
      </c>
      <c r="O42" s="2" t="s">
        <v>30</v>
      </c>
      <c r="P42" s="2" t="s">
        <v>10</v>
      </c>
      <c r="Q42" s="3">
        <v>3262</v>
      </c>
      <c r="R42" s="5">
        <v>75</v>
      </c>
    </row>
    <row r="43" spans="14:18" x14ac:dyDescent="0.25">
      <c r="N43" s="4" t="s">
        <v>5</v>
      </c>
      <c r="O43" s="2" t="s">
        <v>30</v>
      </c>
      <c r="P43" s="2" t="s">
        <v>39</v>
      </c>
      <c r="Q43" s="3">
        <v>2289</v>
      </c>
      <c r="R43" s="5">
        <v>135</v>
      </c>
    </row>
    <row r="44" spans="14:18" x14ac:dyDescent="0.25">
      <c r="N44" s="4" t="s">
        <v>25</v>
      </c>
      <c r="O44" s="2" t="s">
        <v>30</v>
      </c>
      <c r="P44" s="2" t="s">
        <v>39</v>
      </c>
      <c r="Q44" s="3">
        <v>6986</v>
      </c>
      <c r="R44" s="5">
        <v>21</v>
      </c>
    </row>
    <row r="45" spans="14:18" x14ac:dyDescent="0.25">
      <c r="N45" s="4" t="s">
        <v>26</v>
      </c>
      <c r="O45" s="2" t="s">
        <v>20</v>
      </c>
      <c r="P45" s="2" t="s">
        <v>34</v>
      </c>
      <c r="Q45" s="3">
        <v>4417</v>
      </c>
      <c r="R45" s="5">
        <v>153</v>
      </c>
    </row>
    <row r="46" spans="14:18" x14ac:dyDescent="0.25">
      <c r="N46" s="4" t="s">
        <v>16</v>
      </c>
      <c r="O46" s="2" t="s">
        <v>30</v>
      </c>
      <c r="P46" s="2" t="s">
        <v>37</v>
      </c>
      <c r="Q46" s="3">
        <v>1442</v>
      </c>
      <c r="R46" s="5">
        <v>15</v>
      </c>
    </row>
    <row r="47" spans="14:18" x14ac:dyDescent="0.25">
      <c r="N47" s="4" t="s">
        <v>27</v>
      </c>
      <c r="O47" s="2" t="s">
        <v>9</v>
      </c>
      <c r="P47" s="2" t="s">
        <v>24</v>
      </c>
      <c r="Q47" s="3">
        <v>2415</v>
      </c>
      <c r="R47" s="5">
        <v>255</v>
      </c>
    </row>
    <row r="48" spans="14:18" x14ac:dyDescent="0.25">
      <c r="N48" s="4" t="s">
        <v>26</v>
      </c>
      <c r="O48" s="2" t="s">
        <v>6</v>
      </c>
      <c r="P48" s="2" t="s">
        <v>36</v>
      </c>
      <c r="Q48" s="3">
        <v>238</v>
      </c>
      <c r="R48" s="5">
        <v>18</v>
      </c>
    </row>
    <row r="49" spans="14:18" x14ac:dyDescent="0.25">
      <c r="N49" s="4" t="s">
        <v>16</v>
      </c>
      <c r="O49" s="2" t="s">
        <v>6</v>
      </c>
      <c r="P49" s="2" t="s">
        <v>34</v>
      </c>
      <c r="Q49" s="3">
        <v>4949</v>
      </c>
      <c r="R49" s="5">
        <v>189</v>
      </c>
    </row>
    <row r="50" spans="14:18" x14ac:dyDescent="0.25">
      <c r="N50" s="4" t="s">
        <v>25</v>
      </c>
      <c r="O50" s="2" t="s">
        <v>20</v>
      </c>
      <c r="P50" s="2" t="s">
        <v>10</v>
      </c>
      <c r="Q50" s="3">
        <v>5075</v>
      </c>
      <c r="R50" s="5">
        <v>21</v>
      </c>
    </row>
    <row r="51" spans="14:18" x14ac:dyDescent="0.25">
      <c r="N51" s="4" t="s">
        <v>27</v>
      </c>
      <c r="O51" s="2" t="s">
        <v>14</v>
      </c>
      <c r="P51" s="2" t="s">
        <v>29</v>
      </c>
      <c r="Q51" s="3">
        <v>9198</v>
      </c>
      <c r="R51" s="5">
        <v>36</v>
      </c>
    </row>
    <row r="52" spans="14:18" x14ac:dyDescent="0.25">
      <c r="N52" s="4" t="s">
        <v>16</v>
      </c>
      <c r="O52" s="2" t="s">
        <v>30</v>
      </c>
      <c r="P52" s="2" t="s">
        <v>32</v>
      </c>
      <c r="Q52" s="3">
        <v>3339</v>
      </c>
      <c r="R52" s="5">
        <v>75</v>
      </c>
    </row>
    <row r="53" spans="14:18" x14ac:dyDescent="0.25">
      <c r="N53" s="4" t="s">
        <v>5</v>
      </c>
      <c r="O53" s="2" t="s">
        <v>30</v>
      </c>
      <c r="P53" s="2" t="s">
        <v>28</v>
      </c>
      <c r="Q53" s="3">
        <v>5019</v>
      </c>
      <c r="R53" s="5">
        <v>156</v>
      </c>
    </row>
    <row r="54" spans="14:18" x14ac:dyDescent="0.25">
      <c r="N54" s="4" t="s">
        <v>25</v>
      </c>
      <c r="O54" s="2" t="s">
        <v>14</v>
      </c>
      <c r="P54" s="2" t="s">
        <v>29</v>
      </c>
      <c r="Q54" s="3">
        <v>16184</v>
      </c>
      <c r="R54" s="5">
        <v>39</v>
      </c>
    </row>
    <row r="55" spans="14:18" x14ac:dyDescent="0.25">
      <c r="N55" s="4" t="s">
        <v>16</v>
      </c>
      <c r="O55" s="2" t="s">
        <v>14</v>
      </c>
      <c r="P55" s="2" t="s">
        <v>41</v>
      </c>
      <c r="Q55" s="3">
        <v>497</v>
      </c>
      <c r="R55" s="5">
        <v>63</v>
      </c>
    </row>
    <row r="56" spans="14:18" x14ac:dyDescent="0.25">
      <c r="N56" s="4" t="s">
        <v>26</v>
      </c>
      <c r="O56" s="2" t="s">
        <v>14</v>
      </c>
      <c r="P56" s="2" t="s">
        <v>32</v>
      </c>
      <c r="Q56" s="3">
        <v>8211</v>
      </c>
      <c r="R56" s="5">
        <v>75</v>
      </c>
    </row>
    <row r="57" spans="14:18" x14ac:dyDescent="0.25">
      <c r="N57" s="4" t="s">
        <v>26</v>
      </c>
      <c r="O57" s="2" t="s">
        <v>20</v>
      </c>
      <c r="P57" s="2" t="s">
        <v>40</v>
      </c>
      <c r="Q57" s="3">
        <v>6580</v>
      </c>
      <c r="R57" s="5">
        <v>183</v>
      </c>
    </row>
    <row r="58" spans="14:18" x14ac:dyDescent="0.25">
      <c r="N58" s="4" t="s">
        <v>13</v>
      </c>
      <c r="O58" s="2" t="s">
        <v>9</v>
      </c>
      <c r="P58" s="2" t="s">
        <v>31</v>
      </c>
      <c r="Q58" s="3">
        <v>4760</v>
      </c>
      <c r="R58" s="5">
        <v>69</v>
      </c>
    </row>
    <row r="59" spans="14:18" x14ac:dyDescent="0.25">
      <c r="N59" s="4" t="s">
        <v>5</v>
      </c>
      <c r="O59" s="2" t="s">
        <v>14</v>
      </c>
      <c r="P59" s="2" t="s">
        <v>18</v>
      </c>
      <c r="Q59" s="3">
        <v>5439</v>
      </c>
      <c r="R59" s="5">
        <v>30</v>
      </c>
    </row>
    <row r="60" spans="14:18" x14ac:dyDescent="0.25">
      <c r="N60" s="4" t="s">
        <v>13</v>
      </c>
      <c r="O60" s="2" t="s">
        <v>30</v>
      </c>
      <c r="P60" s="2" t="s">
        <v>28</v>
      </c>
      <c r="Q60" s="3">
        <v>1463</v>
      </c>
      <c r="R60" s="5">
        <v>39</v>
      </c>
    </row>
    <row r="61" spans="14:18" x14ac:dyDescent="0.25">
      <c r="N61" s="4" t="s">
        <v>27</v>
      </c>
      <c r="O61" s="2" t="s">
        <v>30</v>
      </c>
      <c r="P61" s="2" t="s">
        <v>10</v>
      </c>
      <c r="Q61" s="3">
        <v>7777</v>
      </c>
      <c r="R61" s="5">
        <v>504</v>
      </c>
    </row>
    <row r="62" spans="14:18" x14ac:dyDescent="0.25">
      <c r="N62" s="4" t="s">
        <v>11</v>
      </c>
      <c r="O62" s="2" t="s">
        <v>6</v>
      </c>
      <c r="P62" s="2" t="s">
        <v>32</v>
      </c>
      <c r="Q62" s="3">
        <v>1085</v>
      </c>
      <c r="R62" s="5">
        <v>273</v>
      </c>
    </row>
    <row r="63" spans="14:18" x14ac:dyDescent="0.25">
      <c r="N63" s="4" t="s">
        <v>25</v>
      </c>
      <c r="O63" s="2" t="s">
        <v>6</v>
      </c>
      <c r="P63" s="2" t="s">
        <v>21</v>
      </c>
      <c r="Q63" s="3">
        <v>182</v>
      </c>
      <c r="R63" s="5">
        <v>48</v>
      </c>
    </row>
    <row r="64" spans="14:18" x14ac:dyDescent="0.25">
      <c r="N64" s="4" t="s">
        <v>16</v>
      </c>
      <c r="O64" s="2" t="s">
        <v>30</v>
      </c>
      <c r="P64" s="2" t="s">
        <v>39</v>
      </c>
      <c r="Q64" s="3">
        <v>4242</v>
      </c>
      <c r="R64" s="5">
        <v>207</v>
      </c>
    </row>
    <row r="65" spans="14:18" x14ac:dyDescent="0.25">
      <c r="N65" s="4" t="s">
        <v>16</v>
      </c>
      <c r="O65" s="2" t="s">
        <v>14</v>
      </c>
      <c r="P65" s="2" t="s">
        <v>10</v>
      </c>
      <c r="Q65" s="3">
        <v>6118</v>
      </c>
      <c r="R65" s="5">
        <v>9</v>
      </c>
    </row>
    <row r="66" spans="14:18" x14ac:dyDescent="0.25">
      <c r="N66" s="4" t="s">
        <v>35</v>
      </c>
      <c r="O66" s="2" t="s">
        <v>14</v>
      </c>
      <c r="P66" s="2" t="s">
        <v>34</v>
      </c>
      <c r="Q66" s="3">
        <v>2317</v>
      </c>
      <c r="R66" s="5">
        <v>261</v>
      </c>
    </row>
    <row r="67" spans="14:18" x14ac:dyDescent="0.25">
      <c r="N67" s="4" t="s">
        <v>16</v>
      </c>
      <c r="O67" s="2" t="s">
        <v>20</v>
      </c>
      <c r="P67" s="2" t="s">
        <v>29</v>
      </c>
      <c r="Q67" s="3">
        <v>938</v>
      </c>
      <c r="R67" s="5">
        <v>6</v>
      </c>
    </row>
    <row r="68" spans="14:18" x14ac:dyDescent="0.25">
      <c r="N68" s="4" t="s">
        <v>8</v>
      </c>
      <c r="O68" s="2" t="s">
        <v>6</v>
      </c>
      <c r="P68" s="2" t="s">
        <v>37</v>
      </c>
      <c r="Q68" s="3">
        <v>9709</v>
      </c>
      <c r="R68" s="5">
        <v>30</v>
      </c>
    </row>
    <row r="69" spans="14:18" x14ac:dyDescent="0.25">
      <c r="N69" s="4" t="s">
        <v>23</v>
      </c>
      <c r="O69" s="2" t="s">
        <v>30</v>
      </c>
      <c r="P69" s="2" t="s">
        <v>33</v>
      </c>
      <c r="Q69" s="3">
        <v>2205</v>
      </c>
      <c r="R69" s="5">
        <v>138</v>
      </c>
    </row>
    <row r="70" spans="14:18" x14ac:dyDescent="0.25">
      <c r="N70" s="4" t="s">
        <v>23</v>
      </c>
      <c r="O70" s="2" t="s">
        <v>6</v>
      </c>
      <c r="P70" s="2" t="s">
        <v>28</v>
      </c>
      <c r="Q70" s="3">
        <v>4487</v>
      </c>
      <c r="R70" s="5">
        <v>111</v>
      </c>
    </row>
    <row r="71" spans="14:18" x14ac:dyDescent="0.25">
      <c r="N71" s="4" t="s">
        <v>25</v>
      </c>
      <c r="O71" s="2" t="s">
        <v>9</v>
      </c>
      <c r="P71" s="2" t="s">
        <v>15</v>
      </c>
      <c r="Q71" s="3">
        <v>2415</v>
      </c>
      <c r="R71" s="5">
        <v>15</v>
      </c>
    </row>
    <row r="72" spans="14:18" x14ac:dyDescent="0.25">
      <c r="N72" s="4" t="s">
        <v>5</v>
      </c>
      <c r="O72" s="2" t="s">
        <v>30</v>
      </c>
      <c r="P72" s="2" t="s">
        <v>36</v>
      </c>
      <c r="Q72" s="3">
        <v>4018</v>
      </c>
      <c r="R72" s="5">
        <v>162</v>
      </c>
    </row>
    <row r="73" spans="14:18" x14ac:dyDescent="0.25">
      <c r="N73" s="4" t="s">
        <v>25</v>
      </c>
      <c r="O73" s="2" t="s">
        <v>30</v>
      </c>
      <c r="P73" s="2" t="s">
        <v>36</v>
      </c>
      <c r="Q73" s="3">
        <v>861</v>
      </c>
      <c r="R73" s="5">
        <v>195</v>
      </c>
    </row>
    <row r="74" spans="14:18" x14ac:dyDescent="0.25">
      <c r="N74" s="4" t="s">
        <v>35</v>
      </c>
      <c r="O74" s="2" t="s">
        <v>20</v>
      </c>
      <c r="P74" s="2" t="s">
        <v>24</v>
      </c>
      <c r="Q74" s="3">
        <v>5586</v>
      </c>
      <c r="R74" s="5">
        <v>525</v>
      </c>
    </row>
    <row r="75" spans="14:18" x14ac:dyDescent="0.25">
      <c r="N75" s="4" t="s">
        <v>23</v>
      </c>
      <c r="O75" s="2" t="s">
        <v>30</v>
      </c>
      <c r="P75" s="2" t="s">
        <v>19</v>
      </c>
      <c r="Q75" s="3">
        <v>2226</v>
      </c>
      <c r="R75" s="5">
        <v>48</v>
      </c>
    </row>
    <row r="76" spans="14:18" x14ac:dyDescent="0.25">
      <c r="N76" s="4" t="s">
        <v>11</v>
      </c>
      <c r="O76" s="2" t="s">
        <v>30</v>
      </c>
      <c r="P76" s="2" t="s">
        <v>40</v>
      </c>
      <c r="Q76" s="3">
        <v>14329</v>
      </c>
      <c r="R76" s="5">
        <v>150</v>
      </c>
    </row>
    <row r="77" spans="14:18" x14ac:dyDescent="0.25">
      <c r="N77" s="4" t="s">
        <v>11</v>
      </c>
      <c r="O77" s="2" t="s">
        <v>30</v>
      </c>
      <c r="P77" s="2" t="s">
        <v>33</v>
      </c>
      <c r="Q77" s="3">
        <v>8463</v>
      </c>
      <c r="R77" s="5">
        <v>492</v>
      </c>
    </row>
    <row r="78" spans="14:18" x14ac:dyDescent="0.25">
      <c r="N78" s="4" t="s">
        <v>25</v>
      </c>
      <c r="O78" s="2" t="s">
        <v>30</v>
      </c>
      <c r="P78" s="2" t="s">
        <v>32</v>
      </c>
      <c r="Q78" s="3">
        <v>2891</v>
      </c>
      <c r="R78" s="5">
        <v>102</v>
      </c>
    </row>
    <row r="79" spans="14:18" x14ac:dyDescent="0.25">
      <c r="N79" s="4" t="s">
        <v>27</v>
      </c>
      <c r="O79" s="2" t="s">
        <v>14</v>
      </c>
      <c r="P79" s="2" t="s">
        <v>34</v>
      </c>
      <c r="Q79" s="3">
        <v>3773</v>
      </c>
      <c r="R79" s="5">
        <v>165</v>
      </c>
    </row>
    <row r="80" spans="14:18" x14ac:dyDescent="0.25">
      <c r="N80" s="4" t="s">
        <v>13</v>
      </c>
      <c r="O80" s="2" t="s">
        <v>14</v>
      </c>
      <c r="P80" s="2" t="s">
        <v>40</v>
      </c>
      <c r="Q80" s="3">
        <v>854</v>
      </c>
      <c r="R80" s="5">
        <v>309</v>
      </c>
    </row>
    <row r="81" spans="14:18" x14ac:dyDescent="0.25">
      <c r="N81" s="4" t="s">
        <v>16</v>
      </c>
      <c r="O81" s="2" t="s">
        <v>14</v>
      </c>
      <c r="P81" s="2" t="s">
        <v>28</v>
      </c>
      <c r="Q81" s="3">
        <v>4970</v>
      </c>
      <c r="R81" s="5">
        <v>156</v>
      </c>
    </row>
    <row r="82" spans="14:18" x14ac:dyDescent="0.25">
      <c r="N82" s="4" t="s">
        <v>11</v>
      </c>
      <c r="O82" s="2" t="s">
        <v>9</v>
      </c>
      <c r="P82" s="2" t="s">
        <v>42</v>
      </c>
      <c r="Q82" s="3">
        <v>98</v>
      </c>
      <c r="R82" s="5">
        <v>159</v>
      </c>
    </row>
    <row r="83" spans="14:18" x14ac:dyDescent="0.25">
      <c r="N83" s="4" t="s">
        <v>25</v>
      </c>
      <c r="O83" s="2" t="s">
        <v>9</v>
      </c>
      <c r="P83" s="2" t="s">
        <v>37</v>
      </c>
      <c r="Q83" s="3">
        <v>13391</v>
      </c>
      <c r="R83" s="5">
        <v>201</v>
      </c>
    </row>
    <row r="84" spans="14:18" x14ac:dyDescent="0.25">
      <c r="N84" s="4" t="s">
        <v>8</v>
      </c>
      <c r="O84" s="2" t="s">
        <v>17</v>
      </c>
      <c r="P84" s="2" t="s">
        <v>21</v>
      </c>
      <c r="Q84" s="3">
        <v>8890</v>
      </c>
      <c r="R84" s="5">
        <v>210</v>
      </c>
    </row>
    <row r="85" spans="14:18" x14ac:dyDescent="0.25">
      <c r="N85" s="4" t="s">
        <v>26</v>
      </c>
      <c r="O85" s="2" t="s">
        <v>20</v>
      </c>
      <c r="P85" s="2" t="s">
        <v>31</v>
      </c>
      <c r="Q85" s="3">
        <v>56</v>
      </c>
      <c r="R85" s="5">
        <v>51</v>
      </c>
    </row>
    <row r="86" spans="14:18" x14ac:dyDescent="0.25">
      <c r="N86" s="4" t="s">
        <v>27</v>
      </c>
      <c r="O86" s="2" t="s">
        <v>14</v>
      </c>
      <c r="P86" s="2" t="s">
        <v>18</v>
      </c>
      <c r="Q86" s="3">
        <v>3339</v>
      </c>
      <c r="R86" s="5">
        <v>39</v>
      </c>
    </row>
    <row r="87" spans="14:18" x14ac:dyDescent="0.25">
      <c r="N87" s="4" t="s">
        <v>35</v>
      </c>
      <c r="O87" s="2" t="s">
        <v>9</v>
      </c>
      <c r="P87" s="2" t="s">
        <v>15</v>
      </c>
      <c r="Q87" s="3">
        <v>3808</v>
      </c>
      <c r="R87" s="5">
        <v>279</v>
      </c>
    </row>
    <row r="88" spans="14:18" x14ac:dyDescent="0.25">
      <c r="N88" s="4" t="s">
        <v>35</v>
      </c>
      <c r="O88" s="2" t="s">
        <v>20</v>
      </c>
      <c r="P88" s="2" t="s">
        <v>31</v>
      </c>
      <c r="Q88" s="3">
        <v>63</v>
      </c>
      <c r="R88" s="5">
        <v>123</v>
      </c>
    </row>
    <row r="89" spans="14:18" x14ac:dyDescent="0.25">
      <c r="N89" s="4" t="s">
        <v>26</v>
      </c>
      <c r="O89" s="2" t="s">
        <v>17</v>
      </c>
      <c r="P89" s="2" t="s">
        <v>39</v>
      </c>
      <c r="Q89" s="3">
        <v>7812</v>
      </c>
      <c r="R89" s="5">
        <v>81</v>
      </c>
    </row>
    <row r="90" spans="14:18" x14ac:dyDescent="0.25">
      <c r="N90" s="4" t="s">
        <v>5</v>
      </c>
      <c r="O90" s="2" t="s">
        <v>6</v>
      </c>
      <c r="P90" s="2" t="s">
        <v>36</v>
      </c>
      <c r="Q90" s="3">
        <v>7693</v>
      </c>
      <c r="R90" s="5">
        <v>21</v>
      </c>
    </row>
    <row r="91" spans="14:18" x14ac:dyDescent="0.25">
      <c r="N91" s="4" t="s">
        <v>27</v>
      </c>
      <c r="O91" s="2" t="s">
        <v>14</v>
      </c>
      <c r="P91" s="2" t="s">
        <v>40</v>
      </c>
      <c r="Q91" s="3">
        <v>973</v>
      </c>
      <c r="R91" s="5">
        <v>162</v>
      </c>
    </row>
    <row r="92" spans="14:18" x14ac:dyDescent="0.25">
      <c r="N92" s="4" t="s">
        <v>35</v>
      </c>
      <c r="O92" s="2" t="s">
        <v>9</v>
      </c>
      <c r="P92" s="2" t="s">
        <v>41</v>
      </c>
      <c r="Q92" s="3">
        <v>567</v>
      </c>
      <c r="R92" s="5">
        <v>228</v>
      </c>
    </row>
    <row r="93" spans="14:18" x14ac:dyDescent="0.25">
      <c r="N93" s="4" t="s">
        <v>35</v>
      </c>
      <c r="O93" s="2" t="s">
        <v>14</v>
      </c>
      <c r="P93" s="2" t="s">
        <v>32</v>
      </c>
      <c r="Q93" s="3">
        <v>2471</v>
      </c>
      <c r="R93" s="5">
        <v>342</v>
      </c>
    </row>
    <row r="94" spans="14:18" x14ac:dyDescent="0.25">
      <c r="N94" s="4" t="s">
        <v>25</v>
      </c>
      <c r="O94" s="2" t="s">
        <v>20</v>
      </c>
      <c r="P94" s="2" t="s">
        <v>31</v>
      </c>
      <c r="Q94" s="3">
        <v>7189</v>
      </c>
      <c r="R94" s="5">
        <v>54</v>
      </c>
    </row>
    <row r="95" spans="14:18" x14ac:dyDescent="0.25">
      <c r="N95" s="4" t="s">
        <v>13</v>
      </c>
      <c r="O95" s="2" t="s">
        <v>9</v>
      </c>
      <c r="P95" s="2" t="s">
        <v>40</v>
      </c>
      <c r="Q95" s="3">
        <v>7455</v>
      </c>
      <c r="R95" s="5">
        <v>216</v>
      </c>
    </row>
    <row r="96" spans="14:18" x14ac:dyDescent="0.25">
      <c r="N96" s="4" t="s">
        <v>27</v>
      </c>
      <c r="O96" s="2" t="s">
        <v>30</v>
      </c>
      <c r="P96" s="2" t="s">
        <v>42</v>
      </c>
      <c r="Q96" s="3">
        <v>3108</v>
      </c>
      <c r="R96" s="5">
        <v>54</v>
      </c>
    </row>
    <row r="97" spans="14:18" x14ac:dyDescent="0.25">
      <c r="N97" s="4" t="s">
        <v>16</v>
      </c>
      <c r="O97" s="2" t="s">
        <v>20</v>
      </c>
      <c r="P97" s="2" t="s">
        <v>18</v>
      </c>
      <c r="Q97" s="3">
        <v>469</v>
      </c>
      <c r="R97" s="5">
        <v>75</v>
      </c>
    </row>
    <row r="98" spans="14:18" x14ac:dyDescent="0.25">
      <c r="N98" s="4" t="s">
        <v>11</v>
      </c>
      <c r="O98" s="2" t="s">
        <v>6</v>
      </c>
      <c r="P98" s="2" t="s">
        <v>34</v>
      </c>
      <c r="Q98" s="3">
        <v>2737</v>
      </c>
      <c r="R98" s="5">
        <v>93</v>
      </c>
    </row>
    <row r="99" spans="14:18" x14ac:dyDescent="0.25">
      <c r="N99" s="4" t="s">
        <v>11</v>
      </c>
      <c r="O99" s="2" t="s">
        <v>6</v>
      </c>
      <c r="P99" s="2" t="s">
        <v>18</v>
      </c>
      <c r="Q99" s="3">
        <v>4305</v>
      </c>
      <c r="R99" s="5">
        <v>156</v>
      </c>
    </row>
    <row r="100" spans="14:18" x14ac:dyDescent="0.25">
      <c r="N100" s="4" t="s">
        <v>11</v>
      </c>
      <c r="O100" s="2" t="s">
        <v>20</v>
      </c>
      <c r="P100" s="2" t="s">
        <v>28</v>
      </c>
      <c r="Q100" s="3">
        <v>2408</v>
      </c>
      <c r="R100" s="5">
        <v>9</v>
      </c>
    </row>
    <row r="101" spans="14:18" x14ac:dyDescent="0.25">
      <c r="N101" s="4" t="s">
        <v>27</v>
      </c>
      <c r="O101" s="2" t="s">
        <v>14</v>
      </c>
      <c r="P101" s="2" t="s">
        <v>36</v>
      </c>
      <c r="Q101" s="3">
        <v>1281</v>
      </c>
      <c r="R101" s="5">
        <v>18</v>
      </c>
    </row>
    <row r="102" spans="14:18" x14ac:dyDescent="0.25">
      <c r="N102" s="4" t="s">
        <v>5</v>
      </c>
      <c r="O102" s="2" t="s">
        <v>9</v>
      </c>
      <c r="P102" s="2" t="s">
        <v>10</v>
      </c>
      <c r="Q102" s="3">
        <v>12348</v>
      </c>
      <c r="R102" s="5">
        <v>234</v>
      </c>
    </row>
    <row r="103" spans="14:18" x14ac:dyDescent="0.25">
      <c r="N103" s="4" t="s">
        <v>27</v>
      </c>
      <c r="O103" s="2" t="s">
        <v>30</v>
      </c>
      <c r="P103" s="2" t="s">
        <v>40</v>
      </c>
      <c r="Q103" s="3">
        <v>3689</v>
      </c>
      <c r="R103" s="5">
        <v>312</v>
      </c>
    </row>
    <row r="104" spans="14:18" x14ac:dyDescent="0.25">
      <c r="N104" s="4" t="s">
        <v>23</v>
      </c>
      <c r="O104" s="2" t="s">
        <v>14</v>
      </c>
      <c r="P104" s="2" t="s">
        <v>36</v>
      </c>
      <c r="Q104" s="3">
        <v>2870</v>
      </c>
      <c r="R104" s="5">
        <v>300</v>
      </c>
    </row>
    <row r="105" spans="14:18" x14ac:dyDescent="0.25">
      <c r="N105" s="4" t="s">
        <v>26</v>
      </c>
      <c r="O105" s="2" t="s">
        <v>14</v>
      </c>
      <c r="P105" s="2" t="s">
        <v>39</v>
      </c>
      <c r="Q105" s="3">
        <v>798</v>
      </c>
      <c r="R105" s="5">
        <v>519</v>
      </c>
    </row>
    <row r="106" spans="14:18" x14ac:dyDescent="0.25">
      <c r="N106" s="4" t="s">
        <v>13</v>
      </c>
      <c r="O106" s="2" t="s">
        <v>6</v>
      </c>
      <c r="P106" s="2" t="s">
        <v>41</v>
      </c>
      <c r="Q106" s="3">
        <v>2933</v>
      </c>
      <c r="R106" s="5">
        <v>9</v>
      </c>
    </row>
    <row r="107" spans="14:18" x14ac:dyDescent="0.25">
      <c r="N107" s="4" t="s">
        <v>25</v>
      </c>
      <c r="O107" s="2" t="s">
        <v>9</v>
      </c>
      <c r="P107" s="2" t="s">
        <v>12</v>
      </c>
      <c r="Q107" s="3">
        <v>2744</v>
      </c>
      <c r="R107" s="5">
        <v>9</v>
      </c>
    </row>
    <row r="108" spans="14:18" x14ac:dyDescent="0.25">
      <c r="N108" s="4" t="s">
        <v>5</v>
      </c>
      <c r="O108" s="2" t="s">
        <v>14</v>
      </c>
      <c r="P108" s="2" t="s">
        <v>19</v>
      </c>
      <c r="Q108" s="3">
        <v>9772</v>
      </c>
      <c r="R108" s="5">
        <v>90</v>
      </c>
    </row>
    <row r="109" spans="14:18" x14ac:dyDescent="0.25">
      <c r="N109" s="4" t="s">
        <v>23</v>
      </c>
      <c r="O109" s="2" t="s">
        <v>30</v>
      </c>
      <c r="P109" s="2" t="s">
        <v>18</v>
      </c>
      <c r="Q109" s="3">
        <v>1568</v>
      </c>
      <c r="R109" s="5">
        <v>96</v>
      </c>
    </row>
    <row r="110" spans="14:18" x14ac:dyDescent="0.25">
      <c r="N110" s="4" t="s">
        <v>26</v>
      </c>
      <c r="O110" s="2" t="s">
        <v>14</v>
      </c>
      <c r="P110" s="2" t="s">
        <v>29</v>
      </c>
      <c r="Q110" s="3">
        <v>11417</v>
      </c>
      <c r="R110" s="5">
        <v>21</v>
      </c>
    </row>
    <row r="111" spans="14:18" x14ac:dyDescent="0.25">
      <c r="N111" s="4" t="s">
        <v>5</v>
      </c>
      <c r="O111" s="2" t="s">
        <v>30</v>
      </c>
      <c r="P111" s="2" t="s">
        <v>42</v>
      </c>
      <c r="Q111" s="3">
        <v>6748</v>
      </c>
      <c r="R111" s="5">
        <v>48</v>
      </c>
    </row>
    <row r="112" spans="14:18" x14ac:dyDescent="0.25">
      <c r="N112" s="4" t="s">
        <v>35</v>
      </c>
      <c r="O112" s="2" t="s">
        <v>14</v>
      </c>
      <c r="P112" s="2" t="s">
        <v>39</v>
      </c>
      <c r="Q112" s="3">
        <v>1407</v>
      </c>
      <c r="R112" s="5">
        <v>72</v>
      </c>
    </row>
    <row r="113" spans="14:18" x14ac:dyDescent="0.25">
      <c r="N113" s="4" t="s">
        <v>8</v>
      </c>
      <c r="O113" s="2" t="s">
        <v>9</v>
      </c>
      <c r="P113" s="2" t="s">
        <v>32</v>
      </c>
      <c r="Q113" s="3">
        <v>2023</v>
      </c>
      <c r="R113" s="5">
        <v>168</v>
      </c>
    </row>
    <row r="114" spans="14:18" x14ac:dyDescent="0.25">
      <c r="N114" s="4" t="s">
        <v>25</v>
      </c>
      <c r="O114" s="2" t="s">
        <v>17</v>
      </c>
      <c r="P114" s="2" t="s">
        <v>42</v>
      </c>
      <c r="Q114" s="3">
        <v>5236</v>
      </c>
      <c r="R114" s="5">
        <v>51</v>
      </c>
    </row>
    <row r="115" spans="14:18" x14ac:dyDescent="0.25">
      <c r="N115" s="4" t="s">
        <v>13</v>
      </c>
      <c r="O115" s="2" t="s">
        <v>14</v>
      </c>
      <c r="P115" s="2" t="s">
        <v>36</v>
      </c>
      <c r="Q115" s="3">
        <v>1925</v>
      </c>
      <c r="R115" s="5">
        <v>192</v>
      </c>
    </row>
    <row r="116" spans="14:18" x14ac:dyDescent="0.25">
      <c r="N116" s="4" t="s">
        <v>23</v>
      </c>
      <c r="O116" s="2" t="s">
        <v>6</v>
      </c>
      <c r="P116" s="2" t="s">
        <v>24</v>
      </c>
      <c r="Q116" s="3">
        <v>6608</v>
      </c>
      <c r="R116" s="5">
        <v>225</v>
      </c>
    </row>
    <row r="117" spans="14:18" x14ac:dyDescent="0.25">
      <c r="N117" s="4" t="s">
        <v>16</v>
      </c>
      <c r="O117" s="2" t="s">
        <v>30</v>
      </c>
      <c r="P117" s="2" t="s">
        <v>42</v>
      </c>
      <c r="Q117" s="3">
        <v>8008</v>
      </c>
      <c r="R117" s="5">
        <v>456</v>
      </c>
    </row>
    <row r="118" spans="14:18" x14ac:dyDescent="0.25">
      <c r="N118" s="4" t="s">
        <v>35</v>
      </c>
      <c r="O118" s="2" t="s">
        <v>30</v>
      </c>
      <c r="P118" s="2" t="s">
        <v>18</v>
      </c>
      <c r="Q118" s="3">
        <v>1428</v>
      </c>
      <c r="R118" s="5">
        <v>93</v>
      </c>
    </row>
    <row r="119" spans="14:18" x14ac:dyDescent="0.25">
      <c r="N119" s="4" t="s">
        <v>16</v>
      </c>
      <c r="O119" s="2" t="s">
        <v>30</v>
      </c>
      <c r="P119" s="2" t="s">
        <v>12</v>
      </c>
      <c r="Q119" s="3">
        <v>525</v>
      </c>
      <c r="R119" s="5">
        <v>48</v>
      </c>
    </row>
    <row r="120" spans="14:18" x14ac:dyDescent="0.25">
      <c r="N120" s="4" t="s">
        <v>16</v>
      </c>
      <c r="O120" s="2" t="s">
        <v>6</v>
      </c>
      <c r="P120" s="2" t="s">
        <v>15</v>
      </c>
      <c r="Q120" s="3">
        <v>1505</v>
      </c>
      <c r="R120" s="5">
        <v>102</v>
      </c>
    </row>
    <row r="121" spans="14:18" x14ac:dyDescent="0.25">
      <c r="N121" s="4" t="s">
        <v>23</v>
      </c>
      <c r="O121" s="2" t="s">
        <v>9</v>
      </c>
      <c r="P121" s="2" t="s">
        <v>7</v>
      </c>
      <c r="Q121" s="3">
        <v>6755</v>
      </c>
      <c r="R121" s="5">
        <v>252</v>
      </c>
    </row>
    <row r="122" spans="14:18" x14ac:dyDescent="0.25">
      <c r="N122" s="4" t="s">
        <v>26</v>
      </c>
      <c r="O122" s="2" t="s">
        <v>6</v>
      </c>
      <c r="P122" s="2" t="s">
        <v>15</v>
      </c>
      <c r="Q122" s="3">
        <v>11571</v>
      </c>
      <c r="R122" s="5">
        <v>138</v>
      </c>
    </row>
    <row r="123" spans="14:18" x14ac:dyDescent="0.25">
      <c r="N123" s="4" t="s">
        <v>5</v>
      </c>
      <c r="O123" s="2" t="s">
        <v>20</v>
      </c>
      <c r="P123" s="2" t="s">
        <v>18</v>
      </c>
      <c r="Q123" s="3">
        <v>2541</v>
      </c>
      <c r="R123" s="5">
        <v>90</v>
      </c>
    </row>
    <row r="124" spans="14:18" x14ac:dyDescent="0.25">
      <c r="N124" s="4" t="s">
        <v>13</v>
      </c>
      <c r="O124" s="2" t="s">
        <v>6</v>
      </c>
      <c r="P124" s="2" t="s">
        <v>7</v>
      </c>
      <c r="Q124" s="3">
        <v>1526</v>
      </c>
      <c r="R124" s="5">
        <v>240</v>
      </c>
    </row>
    <row r="125" spans="14:18" x14ac:dyDescent="0.25">
      <c r="N125" s="4" t="s">
        <v>5</v>
      </c>
      <c r="O125" s="2" t="s">
        <v>20</v>
      </c>
      <c r="P125" s="2" t="s">
        <v>12</v>
      </c>
      <c r="Q125" s="3">
        <v>6125</v>
      </c>
      <c r="R125" s="5">
        <v>102</v>
      </c>
    </row>
    <row r="126" spans="14:18" x14ac:dyDescent="0.25">
      <c r="N126" s="4" t="s">
        <v>13</v>
      </c>
      <c r="O126" s="2" t="s">
        <v>9</v>
      </c>
      <c r="P126" s="2" t="s">
        <v>39</v>
      </c>
      <c r="Q126" s="3">
        <v>847</v>
      </c>
      <c r="R126" s="5">
        <v>129</v>
      </c>
    </row>
    <row r="127" spans="14:18" x14ac:dyDescent="0.25">
      <c r="N127" s="4" t="s">
        <v>8</v>
      </c>
      <c r="O127" s="2" t="s">
        <v>9</v>
      </c>
      <c r="P127" s="2" t="s">
        <v>39</v>
      </c>
      <c r="Q127" s="3">
        <v>4753</v>
      </c>
      <c r="R127" s="5">
        <v>300</v>
      </c>
    </row>
    <row r="128" spans="14:18" x14ac:dyDescent="0.25">
      <c r="N128" s="4" t="s">
        <v>16</v>
      </c>
      <c r="O128" s="2" t="s">
        <v>20</v>
      </c>
      <c r="P128" s="2" t="s">
        <v>19</v>
      </c>
      <c r="Q128" s="3">
        <v>959</v>
      </c>
      <c r="R128" s="5">
        <v>135</v>
      </c>
    </row>
    <row r="129" spans="14:18" x14ac:dyDescent="0.25">
      <c r="N129" s="4" t="s">
        <v>23</v>
      </c>
      <c r="O129" s="2" t="s">
        <v>9</v>
      </c>
      <c r="P129" s="2" t="s">
        <v>38</v>
      </c>
      <c r="Q129" s="3">
        <v>2793</v>
      </c>
      <c r="R129" s="5">
        <v>114</v>
      </c>
    </row>
    <row r="130" spans="14:18" x14ac:dyDescent="0.25">
      <c r="N130" s="4" t="s">
        <v>23</v>
      </c>
      <c r="O130" s="2" t="s">
        <v>9</v>
      </c>
      <c r="P130" s="2" t="s">
        <v>24</v>
      </c>
      <c r="Q130" s="3">
        <v>4606</v>
      </c>
      <c r="R130" s="5">
        <v>63</v>
      </c>
    </row>
    <row r="131" spans="14:18" x14ac:dyDescent="0.25">
      <c r="N131" s="4" t="s">
        <v>23</v>
      </c>
      <c r="O131" s="2" t="s">
        <v>14</v>
      </c>
      <c r="P131" s="2" t="s">
        <v>32</v>
      </c>
      <c r="Q131" s="3">
        <v>5551</v>
      </c>
      <c r="R131" s="5">
        <v>252</v>
      </c>
    </row>
    <row r="132" spans="14:18" x14ac:dyDescent="0.25">
      <c r="N132" s="4" t="s">
        <v>35</v>
      </c>
      <c r="O132" s="2" t="s">
        <v>14</v>
      </c>
      <c r="P132" s="2" t="s">
        <v>10</v>
      </c>
      <c r="Q132" s="3">
        <v>6657</v>
      </c>
      <c r="R132" s="5">
        <v>303</v>
      </c>
    </row>
    <row r="133" spans="14:18" x14ac:dyDescent="0.25">
      <c r="N133" s="4" t="s">
        <v>23</v>
      </c>
      <c r="O133" s="2" t="s">
        <v>17</v>
      </c>
      <c r="P133" s="2" t="s">
        <v>28</v>
      </c>
      <c r="Q133" s="3">
        <v>4438</v>
      </c>
      <c r="R133" s="5">
        <v>246</v>
      </c>
    </row>
    <row r="134" spans="14:18" x14ac:dyDescent="0.25">
      <c r="N134" s="4" t="s">
        <v>8</v>
      </c>
      <c r="O134" s="2" t="s">
        <v>20</v>
      </c>
      <c r="P134" s="2" t="s">
        <v>22</v>
      </c>
      <c r="Q134" s="3">
        <v>168</v>
      </c>
      <c r="R134" s="5">
        <v>84</v>
      </c>
    </row>
    <row r="135" spans="14:18" x14ac:dyDescent="0.25">
      <c r="N135" s="4" t="s">
        <v>23</v>
      </c>
      <c r="O135" s="2" t="s">
        <v>30</v>
      </c>
      <c r="P135" s="2" t="s">
        <v>28</v>
      </c>
      <c r="Q135" s="3">
        <v>7777</v>
      </c>
      <c r="R135" s="5">
        <v>39</v>
      </c>
    </row>
    <row r="136" spans="14:18" x14ac:dyDescent="0.25">
      <c r="N136" s="4" t="s">
        <v>25</v>
      </c>
      <c r="O136" s="2" t="s">
        <v>14</v>
      </c>
      <c r="P136" s="2" t="s">
        <v>28</v>
      </c>
      <c r="Q136" s="3">
        <v>3339</v>
      </c>
      <c r="R136" s="5">
        <v>348</v>
      </c>
    </row>
    <row r="137" spans="14:18" x14ac:dyDescent="0.25">
      <c r="N137" s="4" t="s">
        <v>23</v>
      </c>
      <c r="O137" s="2" t="s">
        <v>6</v>
      </c>
      <c r="P137" s="2" t="s">
        <v>19</v>
      </c>
      <c r="Q137" s="3">
        <v>6391</v>
      </c>
      <c r="R137" s="5">
        <v>48</v>
      </c>
    </row>
    <row r="138" spans="14:18" x14ac:dyDescent="0.25">
      <c r="N138" s="4" t="s">
        <v>25</v>
      </c>
      <c r="O138" s="2" t="s">
        <v>6</v>
      </c>
      <c r="P138" s="2" t="s">
        <v>22</v>
      </c>
      <c r="Q138" s="3">
        <v>518</v>
      </c>
      <c r="R138" s="5">
        <v>75</v>
      </c>
    </row>
    <row r="139" spans="14:18" x14ac:dyDescent="0.25">
      <c r="N139" s="4" t="s">
        <v>23</v>
      </c>
      <c r="O139" s="2" t="s">
        <v>20</v>
      </c>
      <c r="P139" s="2" t="s">
        <v>40</v>
      </c>
      <c r="Q139" s="3">
        <v>5677</v>
      </c>
      <c r="R139" s="5">
        <v>258</v>
      </c>
    </row>
    <row r="140" spans="14:18" x14ac:dyDescent="0.25">
      <c r="N140" s="4" t="s">
        <v>16</v>
      </c>
      <c r="O140" s="2" t="s">
        <v>17</v>
      </c>
      <c r="P140" s="2" t="s">
        <v>28</v>
      </c>
      <c r="Q140" s="3">
        <v>6048</v>
      </c>
      <c r="R140" s="5">
        <v>27</v>
      </c>
    </row>
    <row r="141" spans="14:18" x14ac:dyDescent="0.25">
      <c r="N141" s="4" t="s">
        <v>8</v>
      </c>
      <c r="O141" s="2" t="s">
        <v>20</v>
      </c>
      <c r="P141" s="2" t="s">
        <v>10</v>
      </c>
      <c r="Q141" s="3">
        <v>3752</v>
      </c>
      <c r="R141" s="5">
        <v>213</v>
      </c>
    </row>
    <row r="142" spans="14:18" x14ac:dyDescent="0.25">
      <c r="N142" s="4" t="s">
        <v>25</v>
      </c>
      <c r="O142" s="2" t="s">
        <v>9</v>
      </c>
      <c r="P142" s="2" t="s">
        <v>32</v>
      </c>
      <c r="Q142" s="3">
        <v>4480</v>
      </c>
      <c r="R142" s="5">
        <v>357</v>
      </c>
    </row>
    <row r="143" spans="14:18" x14ac:dyDescent="0.25">
      <c r="N143" s="4" t="s">
        <v>11</v>
      </c>
      <c r="O143" s="2" t="s">
        <v>6</v>
      </c>
      <c r="P143" s="2" t="s">
        <v>12</v>
      </c>
      <c r="Q143" s="3">
        <v>259</v>
      </c>
      <c r="R143" s="5">
        <v>207</v>
      </c>
    </row>
    <row r="144" spans="14:18" x14ac:dyDescent="0.25">
      <c r="N144" s="4" t="s">
        <v>8</v>
      </c>
      <c r="O144" s="2" t="s">
        <v>6</v>
      </c>
      <c r="P144" s="2" t="s">
        <v>7</v>
      </c>
      <c r="Q144" s="3">
        <v>42</v>
      </c>
      <c r="R144" s="5">
        <v>150</v>
      </c>
    </row>
    <row r="145" spans="14:18" x14ac:dyDescent="0.25">
      <c r="N145" s="4" t="s">
        <v>13</v>
      </c>
      <c r="O145" s="2" t="s">
        <v>14</v>
      </c>
      <c r="P145" s="2" t="s">
        <v>42</v>
      </c>
      <c r="Q145" s="3">
        <v>98</v>
      </c>
      <c r="R145" s="5">
        <v>204</v>
      </c>
    </row>
    <row r="146" spans="14:18" x14ac:dyDescent="0.25">
      <c r="N146" s="4" t="s">
        <v>23</v>
      </c>
      <c r="O146" s="2" t="s">
        <v>9</v>
      </c>
      <c r="P146" s="2" t="s">
        <v>39</v>
      </c>
      <c r="Q146" s="3">
        <v>2478</v>
      </c>
      <c r="R146" s="5">
        <v>21</v>
      </c>
    </row>
    <row r="147" spans="14:18" x14ac:dyDescent="0.25">
      <c r="N147" s="4" t="s">
        <v>13</v>
      </c>
      <c r="O147" s="2" t="s">
        <v>30</v>
      </c>
      <c r="P147" s="2" t="s">
        <v>19</v>
      </c>
      <c r="Q147" s="3">
        <v>7847</v>
      </c>
      <c r="R147" s="5">
        <v>174</v>
      </c>
    </row>
    <row r="148" spans="14:18" x14ac:dyDescent="0.25">
      <c r="N148" s="4" t="s">
        <v>26</v>
      </c>
      <c r="O148" s="2" t="s">
        <v>6</v>
      </c>
      <c r="P148" s="2" t="s">
        <v>28</v>
      </c>
      <c r="Q148" s="3">
        <v>9926</v>
      </c>
      <c r="R148" s="5">
        <v>201</v>
      </c>
    </row>
    <row r="149" spans="14:18" x14ac:dyDescent="0.25">
      <c r="N149" s="4" t="s">
        <v>8</v>
      </c>
      <c r="O149" s="2" t="s">
        <v>20</v>
      </c>
      <c r="P149" s="2" t="s">
        <v>31</v>
      </c>
      <c r="Q149" s="3">
        <v>819</v>
      </c>
      <c r="R149" s="5">
        <v>510</v>
      </c>
    </row>
    <row r="150" spans="14:18" x14ac:dyDescent="0.25">
      <c r="N150" s="4" t="s">
        <v>16</v>
      </c>
      <c r="O150" s="2" t="s">
        <v>17</v>
      </c>
      <c r="P150" s="2" t="s">
        <v>32</v>
      </c>
      <c r="Q150" s="3">
        <v>3052</v>
      </c>
      <c r="R150" s="5">
        <v>378</v>
      </c>
    </row>
    <row r="151" spans="14:18" x14ac:dyDescent="0.25">
      <c r="N151" s="4" t="s">
        <v>11</v>
      </c>
      <c r="O151" s="2" t="s">
        <v>30</v>
      </c>
      <c r="P151" s="2" t="s">
        <v>41</v>
      </c>
      <c r="Q151" s="3">
        <v>6832</v>
      </c>
      <c r="R151" s="5">
        <v>27</v>
      </c>
    </row>
    <row r="152" spans="14:18" x14ac:dyDescent="0.25">
      <c r="N152" s="4" t="s">
        <v>26</v>
      </c>
      <c r="O152" s="2" t="s">
        <v>17</v>
      </c>
      <c r="P152" s="2" t="s">
        <v>29</v>
      </c>
      <c r="Q152" s="3">
        <v>2016</v>
      </c>
      <c r="R152" s="5">
        <v>117</v>
      </c>
    </row>
    <row r="153" spans="14:18" x14ac:dyDescent="0.25">
      <c r="N153" s="4" t="s">
        <v>16</v>
      </c>
      <c r="O153" s="2" t="s">
        <v>20</v>
      </c>
      <c r="P153" s="2" t="s">
        <v>41</v>
      </c>
      <c r="Q153" s="3">
        <v>7322</v>
      </c>
      <c r="R153" s="5">
        <v>36</v>
      </c>
    </row>
    <row r="154" spans="14:18" x14ac:dyDescent="0.25">
      <c r="N154" s="4" t="s">
        <v>8</v>
      </c>
      <c r="O154" s="2" t="s">
        <v>9</v>
      </c>
      <c r="P154" s="2" t="s">
        <v>19</v>
      </c>
      <c r="Q154" s="3">
        <v>357</v>
      </c>
      <c r="R154" s="5">
        <v>126</v>
      </c>
    </row>
    <row r="155" spans="14:18" x14ac:dyDescent="0.25">
      <c r="N155" s="4" t="s">
        <v>11</v>
      </c>
      <c r="O155" s="2" t="s">
        <v>17</v>
      </c>
      <c r="P155" s="2" t="s">
        <v>18</v>
      </c>
      <c r="Q155" s="3">
        <v>3192</v>
      </c>
      <c r="R155" s="5">
        <v>72</v>
      </c>
    </row>
    <row r="156" spans="14:18" x14ac:dyDescent="0.25">
      <c r="N156" s="4" t="s">
        <v>23</v>
      </c>
      <c r="O156" s="2" t="s">
        <v>14</v>
      </c>
      <c r="P156" s="2" t="s">
        <v>22</v>
      </c>
      <c r="Q156" s="3">
        <v>8435</v>
      </c>
      <c r="R156" s="5">
        <v>42</v>
      </c>
    </row>
    <row r="157" spans="14:18" x14ac:dyDescent="0.25">
      <c r="N157" s="4" t="s">
        <v>5</v>
      </c>
      <c r="O157" s="2" t="s">
        <v>17</v>
      </c>
      <c r="P157" s="2" t="s">
        <v>32</v>
      </c>
      <c r="Q157" s="3">
        <v>0</v>
      </c>
      <c r="R157" s="5">
        <v>135</v>
      </c>
    </row>
    <row r="158" spans="14:18" x14ac:dyDescent="0.25">
      <c r="N158" s="4" t="s">
        <v>23</v>
      </c>
      <c r="O158" s="2" t="s">
        <v>30</v>
      </c>
      <c r="P158" s="2" t="s">
        <v>38</v>
      </c>
      <c r="Q158" s="3">
        <v>8862</v>
      </c>
      <c r="R158" s="5">
        <v>189</v>
      </c>
    </row>
    <row r="159" spans="14:18" x14ac:dyDescent="0.25">
      <c r="N159" s="4" t="s">
        <v>16</v>
      </c>
      <c r="O159" s="2" t="s">
        <v>6</v>
      </c>
      <c r="P159" s="2" t="s">
        <v>40</v>
      </c>
      <c r="Q159" s="3">
        <v>3556</v>
      </c>
      <c r="R159" s="5">
        <v>459</v>
      </c>
    </row>
    <row r="160" spans="14:18" x14ac:dyDescent="0.25">
      <c r="N160" s="4" t="s">
        <v>25</v>
      </c>
      <c r="O160" s="2" t="s">
        <v>30</v>
      </c>
      <c r="P160" s="2" t="s">
        <v>37</v>
      </c>
      <c r="Q160" s="3">
        <v>7280</v>
      </c>
      <c r="R160" s="5">
        <v>201</v>
      </c>
    </row>
    <row r="161" spans="14:18" x14ac:dyDescent="0.25">
      <c r="N161" s="4" t="s">
        <v>16</v>
      </c>
      <c r="O161" s="2" t="s">
        <v>30</v>
      </c>
      <c r="P161" s="2" t="s">
        <v>7</v>
      </c>
      <c r="Q161" s="3">
        <v>3402</v>
      </c>
      <c r="R161" s="5">
        <v>366</v>
      </c>
    </row>
    <row r="162" spans="14:18" x14ac:dyDescent="0.25">
      <c r="N162" s="4" t="s">
        <v>27</v>
      </c>
      <c r="O162" s="2" t="s">
        <v>6</v>
      </c>
      <c r="P162" s="2" t="s">
        <v>32</v>
      </c>
      <c r="Q162" s="3">
        <v>4592</v>
      </c>
      <c r="R162" s="5">
        <v>324</v>
      </c>
    </row>
    <row r="163" spans="14:18" x14ac:dyDescent="0.25">
      <c r="N163" s="4" t="s">
        <v>11</v>
      </c>
      <c r="O163" s="2" t="s">
        <v>9</v>
      </c>
      <c r="P163" s="2" t="s">
        <v>37</v>
      </c>
      <c r="Q163" s="3">
        <v>7833</v>
      </c>
      <c r="R163" s="5">
        <v>243</v>
      </c>
    </row>
    <row r="164" spans="14:18" x14ac:dyDescent="0.25">
      <c r="N164" s="4" t="s">
        <v>26</v>
      </c>
      <c r="O164" s="2" t="s">
        <v>17</v>
      </c>
      <c r="P164" s="2" t="s">
        <v>41</v>
      </c>
      <c r="Q164" s="3">
        <v>7651</v>
      </c>
      <c r="R164" s="5">
        <v>213</v>
      </c>
    </row>
    <row r="165" spans="14:18" x14ac:dyDescent="0.25">
      <c r="N165" s="4" t="s">
        <v>5</v>
      </c>
      <c r="O165" s="2" t="s">
        <v>9</v>
      </c>
      <c r="P165" s="2" t="s">
        <v>7</v>
      </c>
      <c r="Q165" s="3">
        <v>2275</v>
      </c>
      <c r="R165" s="5">
        <v>447</v>
      </c>
    </row>
    <row r="166" spans="14:18" x14ac:dyDescent="0.25">
      <c r="N166" s="4" t="s">
        <v>5</v>
      </c>
      <c r="O166" s="2" t="s">
        <v>20</v>
      </c>
      <c r="P166" s="2" t="s">
        <v>31</v>
      </c>
      <c r="Q166" s="3">
        <v>5670</v>
      </c>
      <c r="R166" s="5">
        <v>297</v>
      </c>
    </row>
    <row r="167" spans="14:18" x14ac:dyDescent="0.25">
      <c r="N167" s="4" t="s">
        <v>23</v>
      </c>
      <c r="O167" s="2" t="s">
        <v>9</v>
      </c>
      <c r="P167" s="2" t="s">
        <v>29</v>
      </c>
      <c r="Q167" s="3">
        <v>2135</v>
      </c>
      <c r="R167" s="5">
        <v>27</v>
      </c>
    </row>
    <row r="168" spans="14:18" x14ac:dyDescent="0.25">
      <c r="N168" s="4" t="s">
        <v>5</v>
      </c>
      <c r="O168" s="2" t="s">
        <v>30</v>
      </c>
      <c r="P168" s="2" t="s">
        <v>34</v>
      </c>
      <c r="Q168" s="3">
        <v>2779</v>
      </c>
      <c r="R168" s="5">
        <v>75</v>
      </c>
    </row>
    <row r="169" spans="14:18" x14ac:dyDescent="0.25">
      <c r="N169" s="4" t="s">
        <v>35</v>
      </c>
      <c r="O169" s="2" t="s">
        <v>17</v>
      </c>
      <c r="P169" s="2" t="s">
        <v>19</v>
      </c>
      <c r="Q169" s="3">
        <v>12950</v>
      </c>
      <c r="R169" s="5">
        <v>30</v>
      </c>
    </row>
    <row r="170" spans="14:18" x14ac:dyDescent="0.25">
      <c r="N170" s="4" t="s">
        <v>23</v>
      </c>
      <c r="O170" s="2" t="s">
        <v>14</v>
      </c>
      <c r="P170" s="2" t="s">
        <v>15</v>
      </c>
      <c r="Q170" s="3">
        <v>2646</v>
      </c>
      <c r="R170" s="5">
        <v>177</v>
      </c>
    </row>
    <row r="171" spans="14:18" x14ac:dyDescent="0.25">
      <c r="N171" s="4" t="s">
        <v>5</v>
      </c>
      <c r="O171" s="2" t="s">
        <v>30</v>
      </c>
      <c r="P171" s="2" t="s">
        <v>19</v>
      </c>
      <c r="Q171" s="3">
        <v>3794</v>
      </c>
      <c r="R171" s="5">
        <v>159</v>
      </c>
    </row>
    <row r="172" spans="14:18" x14ac:dyDescent="0.25">
      <c r="N172" s="4" t="s">
        <v>27</v>
      </c>
      <c r="O172" s="2" t="s">
        <v>9</v>
      </c>
      <c r="P172" s="2" t="s">
        <v>19</v>
      </c>
      <c r="Q172" s="3">
        <v>819</v>
      </c>
      <c r="R172" s="5">
        <v>306</v>
      </c>
    </row>
    <row r="173" spans="14:18" x14ac:dyDescent="0.25">
      <c r="N173" s="4" t="s">
        <v>27</v>
      </c>
      <c r="O173" s="2" t="s">
        <v>30</v>
      </c>
      <c r="P173" s="2" t="s">
        <v>33</v>
      </c>
      <c r="Q173" s="3">
        <v>2583</v>
      </c>
      <c r="R173" s="5">
        <v>18</v>
      </c>
    </row>
    <row r="174" spans="14:18" x14ac:dyDescent="0.25">
      <c r="N174" s="4" t="s">
        <v>23</v>
      </c>
      <c r="O174" s="2" t="s">
        <v>9</v>
      </c>
      <c r="P174" s="2" t="s">
        <v>36</v>
      </c>
      <c r="Q174" s="3">
        <v>4585</v>
      </c>
      <c r="R174" s="5">
        <v>240</v>
      </c>
    </row>
    <row r="175" spans="14:18" x14ac:dyDescent="0.25">
      <c r="N175" s="4" t="s">
        <v>25</v>
      </c>
      <c r="O175" s="2" t="s">
        <v>30</v>
      </c>
      <c r="P175" s="2" t="s">
        <v>19</v>
      </c>
      <c r="Q175" s="3">
        <v>1652</v>
      </c>
      <c r="R175" s="5">
        <v>93</v>
      </c>
    </row>
    <row r="176" spans="14:18" x14ac:dyDescent="0.25">
      <c r="N176" s="4" t="s">
        <v>35</v>
      </c>
      <c r="O176" s="2" t="s">
        <v>30</v>
      </c>
      <c r="P176" s="2" t="s">
        <v>42</v>
      </c>
      <c r="Q176" s="3">
        <v>4991</v>
      </c>
      <c r="R176" s="5">
        <v>9</v>
      </c>
    </row>
    <row r="177" spans="14:18" x14ac:dyDescent="0.25">
      <c r="N177" s="4" t="s">
        <v>8</v>
      </c>
      <c r="O177" s="2" t="s">
        <v>30</v>
      </c>
      <c r="P177" s="2" t="s">
        <v>29</v>
      </c>
      <c r="Q177" s="3">
        <v>2009</v>
      </c>
      <c r="R177" s="5">
        <v>219</v>
      </c>
    </row>
    <row r="178" spans="14:18" x14ac:dyDescent="0.25">
      <c r="N178" s="4" t="s">
        <v>26</v>
      </c>
      <c r="O178" s="2" t="s">
        <v>17</v>
      </c>
      <c r="P178" s="2" t="s">
        <v>22</v>
      </c>
      <c r="Q178" s="3">
        <v>1568</v>
      </c>
      <c r="R178" s="5">
        <v>141</v>
      </c>
    </row>
    <row r="179" spans="14:18" x14ac:dyDescent="0.25">
      <c r="N179" s="4" t="s">
        <v>13</v>
      </c>
      <c r="O179" s="2" t="s">
        <v>6</v>
      </c>
      <c r="P179" s="2" t="s">
        <v>33</v>
      </c>
      <c r="Q179" s="3">
        <v>3388</v>
      </c>
      <c r="R179" s="5">
        <v>123</v>
      </c>
    </row>
    <row r="180" spans="14:18" x14ac:dyDescent="0.25">
      <c r="N180" s="4" t="s">
        <v>5</v>
      </c>
      <c r="O180" s="2" t="s">
        <v>20</v>
      </c>
      <c r="P180" s="2" t="s">
        <v>38</v>
      </c>
      <c r="Q180" s="3">
        <v>623</v>
      </c>
      <c r="R180" s="5">
        <v>51</v>
      </c>
    </row>
    <row r="181" spans="14:18" x14ac:dyDescent="0.25">
      <c r="N181" s="4" t="s">
        <v>16</v>
      </c>
      <c r="O181" s="2" t="s">
        <v>14</v>
      </c>
      <c r="P181" s="2" t="s">
        <v>12</v>
      </c>
      <c r="Q181" s="3">
        <v>10073</v>
      </c>
      <c r="R181" s="5">
        <v>120</v>
      </c>
    </row>
    <row r="182" spans="14:18" x14ac:dyDescent="0.25">
      <c r="N182" s="4" t="s">
        <v>8</v>
      </c>
      <c r="O182" s="2" t="s">
        <v>17</v>
      </c>
      <c r="P182" s="2" t="s">
        <v>42</v>
      </c>
      <c r="Q182" s="3">
        <v>1561</v>
      </c>
      <c r="R182" s="5">
        <v>27</v>
      </c>
    </row>
    <row r="183" spans="14:18" x14ac:dyDescent="0.25">
      <c r="N183" s="4" t="s">
        <v>11</v>
      </c>
      <c r="O183" s="2" t="s">
        <v>14</v>
      </c>
      <c r="P183" s="2" t="s">
        <v>39</v>
      </c>
      <c r="Q183" s="3">
        <v>11522</v>
      </c>
      <c r="R183" s="5">
        <v>204</v>
      </c>
    </row>
    <row r="184" spans="14:18" x14ac:dyDescent="0.25">
      <c r="N184" s="4" t="s">
        <v>16</v>
      </c>
      <c r="O184" s="2" t="s">
        <v>20</v>
      </c>
      <c r="P184" s="2" t="s">
        <v>31</v>
      </c>
      <c r="Q184" s="3">
        <v>2317</v>
      </c>
      <c r="R184" s="5">
        <v>123</v>
      </c>
    </row>
    <row r="185" spans="14:18" x14ac:dyDescent="0.25">
      <c r="N185" s="4" t="s">
        <v>35</v>
      </c>
      <c r="O185" s="2" t="s">
        <v>6</v>
      </c>
      <c r="P185" s="2" t="s">
        <v>40</v>
      </c>
      <c r="Q185" s="3">
        <v>3059</v>
      </c>
      <c r="R185" s="5">
        <v>27</v>
      </c>
    </row>
    <row r="186" spans="14:18" x14ac:dyDescent="0.25">
      <c r="N186" s="4" t="s">
        <v>13</v>
      </c>
      <c r="O186" s="2" t="s">
        <v>6</v>
      </c>
      <c r="P186" s="2" t="s">
        <v>42</v>
      </c>
      <c r="Q186" s="3">
        <v>2324</v>
      </c>
      <c r="R186" s="5">
        <v>177</v>
      </c>
    </row>
    <row r="187" spans="14:18" x14ac:dyDescent="0.25">
      <c r="N187" s="4" t="s">
        <v>27</v>
      </c>
      <c r="O187" s="2" t="s">
        <v>17</v>
      </c>
      <c r="P187" s="2" t="s">
        <v>42</v>
      </c>
      <c r="Q187" s="3">
        <v>4956</v>
      </c>
      <c r="R187" s="5">
        <v>171</v>
      </c>
    </row>
    <row r="188" spans="14:18" x14ac:dyDescent="0.25">
      <c r="N188" s="4" t="s">
        <v>35</v>
      </c>
      <c r="O188" s="2" t="s">
        <v>30</v>
      </c>
      <c r="P188" s="2" t="s">
        <v>36</v>
      </c>
      <c r="Q188" s="3">
        <v>5355</v>
      </c>
      <c r="R188" s="5">
        <v>204</v>
      </c>
    </row>
    <row r="189" spans="14:18" x14ac:dyDescent="0.25">
      <c r="N189" s="4" t="s">
        <v>27</v>
      </c>
      <c r="O189" s="2" t="s">
        <v>30</v>
      </c>
      <c r="P189" s="2" t="s">
        <v>24</v>
      </c>
      <c r="Q189" s="3">
        <v>7259</v>
      </c>
      <c r="R189" s="5">
        <v>276</v>
      </c>
    </row>
    <row r="190" spans="14:18" x14ac:dyDescent="0.25">
      <c r="N190" s="4" t="s">
        <v>8</v>
      </c>
      <c r="O190" s="2" t="s">
        <v>6</v>
      </c>
      <c r="P190" s="2" t="s">
        <v>42</v>
      </c>
      <c r="Q190" s="3">
        <v>6279</v>
      </c>
      <c r="R190" s="5">
        <v>45</v>
      </c>
    </row>
    <row r="191" spans="14:18" x14ac:dyDescent="0.25">
      <c r="N191" s="4" t="s">
        <v>5</v>
      </c>
      <c r="O191" s="2" t="s">
        <v>20</v>
      </c>
      <c r="P191" s="2" t="s">
        <v>32</v>
      </c>
      <c r="Q191" s="3">
        <v>2541</v>
      </c>
      <c r="R191" s="5">
        <v>45</v>
      </c>
    </row>
    <row r="192" spans="14:18" x14ac:dyDescent="0.25">
      <c r="N192" s="4" t="s">
        <v>16</v>
      </c>
      <c r="O192" s="2" t="s">
        <v>9</v>
      </c>
      <c r="P192" s="2" t="s">
        <v>39</v>
      </c>
      <c r="Q192" s="3">
        <v>3864</v>
      </c>
      <c r="R192" s="5">
        <v>177</v>
      </c>
    </row>
    <row r="193" spans="14:18" x14ac:dyDescent="0.25">
      <c r="N193" s="4" t="s">
        <v>25</v>
      </c>
      <c r="O193" s="2" t="s">
        <v>14</v>
      </c>
      <c r="P193" s="2" t="s">
        <v>31</v>
      </c>
      <c r="Q193" s="3">
        <v>6146</v>
      </c>
      <c r="R193" s="5">
        <v>63</v>
      </c>
    </row>
    <row r="194" spans="14:18" x14ac:dyDescent="0.25">
      <c r="N194" s="4" t="s">
        <v>11</v>
      </c>
      <c r="O194" s="2" t="s">
        <v>17</v>
      </c>
      <c r="P194" s="2" t="s">
        <v>15</v>
      </c>
      <c r="Q194" s="3">
        <v>2639</v>
      </c>
      <c r="R194" s="5">
        <v>204</v>
      </c>
    </row>
    <row r="195" spans="14:18" x14ac:dyDescent="0.25">
      <c r="N195" s="4" t="s">
        <v>8</v>
      </c>
      <c r="O195" s="2" t="s">
        <v>6</v>
      </c>
      <c r="P195" s="2" t="s">
        <v>22</v>
      </c>
      <c r="Q195" s="3">
        <v>1890</v>
      </c>
      <c r="R195" s="5">
        <v>195</v>
      </c>
    </row>
    <row r="196" spans="14:18" x14ac:dyDescent="0.25">
      <c r="N196" s="4" t="s">
        <v>23</v>
      </c>
      <c r="O196" s="2" t="s">
        <v>30</v>
      </c>
      <c r="P196" s="2" t="s">
        <v>24</v>
      </c>
      <c r="Q196" s="3">
        <v>1932</v>
      </c>
      <c r="R196" s="5">
        <v>369</v>
      </c>
    </row>
    <row r="197" spans="14:18" x14ac:dyDescent="0.25">
      <c r="N197" s="4" t="s">
        <v>27</v>
      </c>
      <c r="O197" s="2" t="s">
        <v>30</v>
      </c>
      <c r="P197" s="2" t="s">
        <v>18</v>
      </c>
      <c r="Q197" s="3">
        <v>6300</v>
      </c>
      <c r="R197" s="5">
        <v>42</v>
      </c>
    </row>
    <row r="198" spans="14:18" x14ac:dyDescent="0.25">
      <c r="N198" s="4" t="s">
        <v>16</v>
      </c>
      <c r="O198" s="2" t="s">
        <v>6</v>
      </c>
      <c r="P198" s="2" t="s">
        <v>7</v>
      </c>
      <c r="Q198" s="3">
        <v>560</v>
      </c>
      <c r="R198" s="5">
        <v>81</v>
      </c>
    </row>
    <row r="199" spans="14:18" x14ac:dyDescent="0.25">
      <c r="N199" s="4" t="s">
        <v>11</v>
      </c>
      <c r="O199" s="2" t="s">
        <v>6</v>
      </c>
      <c r="P199" s="2" t="s">
        <v>42</v>
      </c>
      <c r="Q199" s="3">
        <v>2856</v>
      </c>
      <c r="R199" s="5">
        <v>246</v>
      </c>
    </row>
    <row r="200" spans="14:18" x14ac:dyDescent="0.25">
      <c r="N200" s="4" t="s">
        <v>11</v>
      </c>
      <c r="O200" s="2" t="s">
        <v>30</v>
      </c>
      <c r="P200" s="2" t="s">
        <v>28</v>
      </c>
      <c r="Q200" s="3">
        <v>707</v>
      </c>
      <c r="R200" s="5">
        <v>174</v>
      </c>
    </row>
    <row r="201" spans="14:18" x14ac:dyDescent="0.25">
      <c r="N201" s="4" t="s">
        <v>8</v>
      </c>
      <c r="O201" s="2" t="s">
        <v>9</v>
      </c>
      <c r="P201" s="2" t="s">
        <v>7</v>
      </c>
      <c r="Q201" s="3">
        <v>3598</v>
      </c>
      <c r="R201" s="5">
        <v>81</v>
      </c>
    </row>
    <row r="202" spans="14:18" x14ac:dyDescent="0.25">
      <c r="N202" s="4" t="s">
        <v>5</v>
      </c>
      <c r="O202" s="2" t="s">
        <v>9</v>
      </c>
      <c r="P202" s="2" t="s">
        <v>22</v>
      </c>
      <c r="Q202" s="3">
        <v>6853</v>
      </c>
      <c r="R202" s="5">
        <v>372</v>
      </c>
    </row>
    <row r="203" spans="14:18" x14ac:dyDescent="0.25">
      <c r="N203" s="4" t="s">
        <v>5</v>
      </c>
      <c r="O203" s="2" t="s">
        <v>9</v>
      </c>
      <c r="P203" s="2" t="s">
        <v>29</v>
      </c>
      <c r="Q203" s="3">
        <v>4725</v>
      </c>
      <c r="R203" s="5">
        <v>174</v>
      </c>
    </row>
    <row r="204" spans="14:18" x14ac:dyDescent="0.25">
      <c r="N204" s="4" t="s">
        <v>13</v>
      </c>
      <c r="O204" s="2" t="s">
        <v>14</v>
      </c>
      <c r="P204" s="2" t="s">
        <v>10</v>
      </c>
      <c r="Q204" s="3">
        <v>10304</v>
      </c>
      <c r="R204" s="5">
        <v>84</v>
      </c>
    </row>
    <row r="205" spans="14:18" x14ac:dyDescent="0.25">
      <c r="N205" s="4" t="s">
        <v>13</v>
      </c>
      <c r="O205" s="2" t="s">
        <v>30</v>
      </c>
      <c r="P205" s="2" t="s">
        <v>29</v>
      </c>
      <c r="Q205" s="3">
        <v>1274</v>
      </c>
      <c r="R205" s="5">
        <v>225</v>
      </c>
    </row>
    <row r="206" spans="14:18" x14ac:dyDescent="0.25">
      <c r="N206" s="4" t="s">
        <v>25</v>
      </c>
      <c r="O206" s="2" t="s">
        <v>14</v>
      </c>
      <c r="P206" s="2" t="s">
        <v>7</v>
      </c>
      <c r="Q206" s="3">
        <v>1526</v>
      </c>
      <c r="R206" s="5">
        <v>105</v>
      </c>
    </row>
    <row r="207" spans="14:18" x14ac:dyDescent="0.25">
      <c r="N207" s="4" t="s">
        <v>5</v>
      </c>
      <c r="O207" s="2" t="s">
        <v>17</v>
      </c>
      <c r="P207" s="2" t="s">
        <v>40</v>
      </c>
      <c r="Q207" s="3">
        <v>3101</v>
      </c>
      <c r="R207" s="5">
        <v>225</v>
      </c>
    </row>
    <row r="208" spans="14:18" x14ac:dyDescent="0.25">
      <c r="N208" s="4" t="s">
        <v>26</v>
      </c>
      <c r="O208" s="2" t="s">
        <v>6</v>
      </c>
      <c r="P208" s="2" t="s">
        <v>24</v>
      </c>
      <c r="Q208" s="3">
        <v>1057</v>
      </c>
      <c r="R208" s="5">
        <v>54</v>
      </c>
    </row>
    <row r="209" spans="14:18" x14ac:dyDescent="0.25">
      <c r="N209" s="4" t="s">
        <v>23</v>
      </c>
      <c r="O209" s="2" t="s">
        <v>6</v>
      </c>
      <c r="P209" s="2" t="s">
        <v>42</v>
      </c>
      <c r="Q209" s="3">
        <v>5306</v>
      </c>
      <c r="R209" s="5">
        <v>0</v>
      </c>
    </row>
    <row r="210" spans="14:18" x14ac:dyDescent="0.25">
      <c r="N210" s="4" t="s">
        <v>25</v>
      </c>
      <c r="O210" s="2" t="s">
        <v>17</v>
      </c>
      <c r="P210" s="2" t="s">
        <v>38</v>
      </c>
      <c r="Q210" s="3">
        <v>4018</v>
      </c>
      <c r="R210" s="5">
        <v>171</v>
      </c>
    </row>
    <row r="211" spans="14:18" x14ac:dyDescent="0.25">
      <c r="N211" s="4" t="s">
        <v>11</v>
      </c>
      <c r="O211" s="2" t="s">
        <v>30</v>
      </c>
      <c r="P211" s="2" t="s">
        <v>29</v>
      </c>
      <c r="Q211" s="3">
        <v>938</v>
      </c>
      <c r="R211" s="5">
        <v>189</v>
      </c>
    </row>
    <row r="212" spans="14:18" x14ac:dyDescent="0.25">
      <c r="N212" s="4" t="s">
        <v>23</v>
      </c>
      <c r="O212" s="2" t="s">
        <v>20</v>
      </c>
      <c r="P212" s="2" t="s">
        <v>15</v>
      </c>
      <c r="Q212" s="3">
        <v>1778</v>
      </c>
      <c r="R212" s="5">
        <v>270</v>
      </c>
    </row>
    <row r="213" spans="14:18" x14ac:dyDescent="0.25">
      <c r="N213" s="4" t="s">
        <v>16</v>
      </c>
      <c r="O213" s="2" t="s">
        <v>17</v>
      </c>
      <c r="P213" s="2" t="s">
        <v>7</v>
      </c>
      <c r="Q213" s="3">
        <v>1638</v>
      </c>
      <c r="R213" s="5">
        <v>63</v>
      </c>
    </row>
    <row r="214" spans="14:18" x14ac:dyDescent="0.25">
      <c r="N214" s="4" t="s">
        <v>13</v>
      </c>
      <c r="O214" s="2" t="s">
        <v>20</v>
      </c>
      <c r="P214" s="2" t="s">
        <v>18</v>
      </c>
      <c r="Q214" s="3">
        <v>154</v>
      </c>
      <c r="R214" s="5">
        <v>21</v>
      </c>
    </row>
    <row r="215" spans="14:18" x14ac:dyDescent="0.25">
      <c r="N215" s="4" t="s">
        <v>23</v>
      </c>
      <c r="O215" s="2" t="s">
        <v>6</v>
      </c>
      <c r="P215" s="2" t="s">
        <v>22</v>
      </c>
      <c r="Q215" s="3">
        <v>9835</v>
      </c>
      <c r="R215" s="5">
        <v>207</v>
      </c>
    </row>
    <row r="216" spans="14:18" x14ac:dyDescent="0.25">
      <c r="N216" s="4" t="s">
        <v>11</v>
      </c>
      <c r="O216" s="2" t="s">
        <v>6</v>
      </c>
      <c r="P216" s="2" t="s">
        <v>33</v>
      </c>
      <c r="Q216" s="3">
        <v>7273</v>
      </c>
      <c r="R216" s="5">
        <v>96</v>
      </c>
    </row>
    <row r="217" spans="14:18" x14ac:dyDescent="0.25">
      <c r="N217" s="4" t="s">
        <v>25</v>
      </c>
      <c r="O217" s="2" t="s">
        <v>17</v>
      </c>
      <c r="P217" s="2" t="s">
        <v>22</v>
      </c>
      <c r="Q217" s="3">
        <v>6909</v>
      </c>
      <c r="R217" s="5">
        <v>81</v>
      </c>
    </row>
    <row r="218" spans="14:18" x14ac:dyDescent="0.25">
      <c r="N218" s="4" t="s">
        <v>11</v>
      </c>
      <c r="O218" s="2" t="s">
        <v>17</v>
      </c>
      <c r="P218" s="2" t="s">
        <v>38</v>
      </c>
      <c r="Q218" s="3">
        <v>3920</v>
      </c>
      <c r="R218" s="5">
        <v>306</v>
      </c>
    </row>
    <row r="219" spans="14:18" x14ac:dyDescent="0.25">
      <c r="N219" s="4" t="s">
        <v>35</v>
      </c>
      <c r="O219" s="2" t="s">
        <v>17</v>
      </c>
      <c r="P219" s="2" t="s">
        <v>41</v>
      </c>
      <c r="Q219" s="3">
        <v>4858</v>
      </c>
      <c r="R219" s="5">
        <v>279</v>
      </c>
    </row>
    <row r="220" spans="14:18" x14ac:dyDescent="0.25">
      <c r="N220" s="4" t="s">
        <v>26</v>
      </c>
      <c r="O220" s="2" t="s">
        <v>20</v>
      </c>
      <c r="P220" s="2" t="s">
        <v>12</v>
      </c>
      <c r="Q220" s="3">
        <v>3549</v>
      </c>
      <c r="R220" s="5">
        <v>3</v>
      </c>
    </row>
    <row r="221" spans="14:18" x14ac:dyDescent="0.25">
      <c r="N221" s="4" t="s">
        <v>23</v>
      </c>
      <c r="O221" s="2" t="s">
        <v>17</v>
      </c>
      <c r="P221" s="2" t="s">
        <v>39</v>
      </c>
      <c r="Q221" s="3">
        <v>966</v>
      </c>
      <c r="R221" s="5">
        <v>198</v>
      </c>
    </row>
    <row r="222" spans="14:18" x14ac:dyDescent="0.25">
      <c r="N222" s="4" t="s">
        <v>25</v>
      </c>
      <c r="O222" s="2" t="s">
        <v>17</v>
      </c>
      <c r="P222" s="2" t="s">
        <v>15</v>
      </c>
      <c r="Q222" s="3">
        <v>385</v>
      </c>
      <c r="R222" s="5">
        <v>249</v>
      </c>
    </row>
    <row r="223" spans="14:18" x14ac:dyDescent="0.25">
      <c r="N223" s="4" t="s">
        <v>16</v>
      </c>
      <c r="O223" s="2" t="s">
        <v>30</v>
      </c>
      <c r="P223" s="2" t="s">
        <v>29</v>
      </c>
      <c r="Q223" s="3">
        <v>2219</v>
      </c>
      <c r="R223" s="5">
        <v>75</v>
      </c>
    </row>
    <row r="224" spans="14:18" x14ac:dyDescent="0.25">
      <c r="N224" s="4" t="s">
        <v>11</v>
      </c>
      <c r="O224" s="2" t="s">
        <v>14</v>
      </c>
      <c r="P224" s="2" t="s">
        <v>10</v>
      </c>
      <c r="Q224" s="3">
        <v>2954</v>
      </c>
      <c r="R224" s="5">
        <v>189</v>
      </c>
    </row>
    <row r="225" spans="14:18" x14ac:dyDescent="0.25">
      <c r="N225" s="4" t="s">
        <v>23</v>
      </c>
      <c r="O225" s="2" t="s">
        <v>14</v>
      </c>
      <c r="P225" s="2" t="s">
        <v>10</v>
      </c>
      <c r="Q225" s="3">
        <v>280</v>
      </c>
      <c r="R225" s="5">
        <v>87</v>
      </c>
    </row>
    <row r="226" spans="14:18" x14ac:dyDescent="0.25">
      <c r="N226" s="4" t="s">
        <v>13</v>
      </c>
      <c r="O226" s="2" t="s">
        <v>14</v>
      </c>
      <c r="P226" s="2" t="s">
        <v>7</v>
      </c>
      <c r="Q226" s="3">
        <v>6118</v>
      </c>
      <c r="R226" s="5">
        <v>174</v>
      </c>
    </row>
    <row r="227" spans="14:18" x14ac:dyDescent="0.25">
      <c r="N227" s="4" t="s">
        <v>26</v>
      </c>
      <c r="O227" s="2" t="s">
        <v>17</v>
      </c>
      <c r="P227" s="2" t="s">
        <v>37</v>
      </c>
      <c r="Q227" s="3">
        <v>4802</v>
      </c>
      <c r="R227" s="5">
        <v>36</v>
      </c>
    </row>
    <row r="228" spans="14:18" x14ac:dyDescent="0.25">
      <c r="N228" s="4" t="s">
        <v>11</v>
      </c>
      <c r="O228" s="2" t="s">
        <v>20</v>
      </c>
      <c r="P228" s="2" t="s">
        <v>38</v>
      </c>
      <c r="Q228" s="3">
        <v>4137</v>
      </c>
      <c r="R228" s="5">
        <v>60</v>
      </c>
    </row>
    <row r="229" spans="14:18" x14ac:dyDescent="0.25">
      <c r="N229" s="4" t="s">
        <v>27</v>
      </c>
      <c r="O229" s="2" t="s">
        <v>9</v>
      </c>
      <c r="P229" s="2" t="s">
        <v>34</v>
      </c>
      <c r="Q229" s="3">
        <v>2023</v>
      </c>
      <c r="R229" s="5">
        <v>78</v>
      </c>
    </row>
    <row r="230" spans="14:18" x14ac:dyDescent="0.25">
      <c r="N230" s="4" t="s">
        <v>11</v>
      </c>
      <c r="O230" s="2" t="s">
        <v>14</v>
      </c>
      <c r="P230" s="2" t="s">
        <v>7</v>
      </c>
      <c r="Q230" s="3">
        <v>9051</v>
      </c>
      <c r="R230" s="5">
        <v>57</v>
      </c>
    </row>
    <row r="231" spans="14:18" x14ac:dyDescent="0.25">
      <c r="N231" s="4" t="s">
        <v>11</v>
      </c>
      <c r="O231" s="2" t="s">
        <v>6</v>
      </c>
      <c r="P231" s="2" t="s">
        <v>40</v>
      </c>
      <c r="Q231" s="3">
        <v>2919</v>
      </c>
      <c r="R231" s="5">
        <v>45</v>
      </c>
    </row>
    <row r="232" spans="14:18" x14ac:dyDescent="0.25">
      <c r="N232" s="4" t="s">
        <v>13</v>
      </c>
      <c r="O232" s="2" t="s">
        <v>20</v>
      </c>
      <c r="P232" s="2" t="s">
        <v>22</v>
      </c>
      <c r="Q232" s="3">
        <v>5915</v>
      </c>
      <c r="R232" s="5">
        <v>3</v>
      </c>
    </row>
    <row r="233" spans="14:18" x14ac:dyDescent="0.25">
      <c r="N233" s="4" t="s">
        <v>35</v>
      </c>
      <c r="O233" s="2" t="s">
        <v>9</v>
      </c>
      <c r="P233" s="2" t="s">
        <v>37</v>
      </c>
      <c r="Q233" s="3">
        <v>2562</v>
      </c>
      <c r="R233" s="5">
        <v>6</v>
      </c>
    </row>
    <row r="234" spans="14:18" x14ac:dyDescent="0.25">
      <c r="N234" s="4" t="s">
        <v>25</v>
      </c>
      <c r="O234" s="2" t="s">
        <v>6</v>
      </c>
      <c r="P234" s="2" t="s">
        <v>18</v>
      </c>
      <c r="Q234" s="3">
        <v>8813</v>
      </c>
      <c r="R234" s="5">
        <v>21</v>
      </c>
    </row>
    <row r="235" spans="14:18" x14ac:dyDescent="0.25">
      <c r="N235" s="4" t="s">
        <v>25</v>
      </c>
      <c r="O235" s="2" t="s">
        <v>14</v>
      </c>
      <c r="P235" s="2" t="s">
        <v>15</v>
      </c>
      <c r="Q235" s="3">
        <v>6111</v>
      </c>
      <c r="R235" s="5">
        <v>3</v>
      </c>
    </row>
    <row r="236" spans="14:18" x14ac:dyDescent="0.25">
      <c r="N236" s="4" t="s">
        <v>8</v>
      </c>
      <c r="O236" s="2" t="s">
        <v>30</v>
      </c>
      <c r="P236" s="2" t="s">
        <v>21</v>
      </c>
      <c r="Q236" s="3">
        <v>3507</v>
      </c>
      <c r="R236" s="5">
        <v>288</v>
      </c>
    </row>
    <row r="237" spans="14:18" x14ac:dyDescent="0.25">
      <c r="N237" s="4" t="s">
        <v>16</v>
      </c>
      <c r="O237" s="2" t="s">
        <v>14</v>
      </c>
      <c r="P237" s="2" t="s">
        <v>31</v>
      </c>
      <c r="Q237" s="3">
        <v>4319</v>
      </c>
      <c r="R237" s="5">
        <v>30</v>
      </c>
    </row>
    <row r="238" spans="14:18" x14ac:dyDescent="0.25">
      <c r="N238" s="4" t="s">
        <v>5</v>
      </c>
      <c r="O238" s="2" t="s">
        <v>20</v>
      </c>
      <c r="P238" s="2" t="s">
        <v>42</v>
      </c>
      <c r="Q238" s="3">
        <v>609</v>
      </c>
      <c r="R238" s="5">
        <v>87</v>
      </c>
    </row>
    <row r="239" spans="14:18" x14ac:dyDescent="0.25">
      <c r="N239" s="4" t="s">
        <v>5</v>
      </c>
      <c r="O239" s="2" t="s">
        <v>17</v>
      </c>
      <c r="P239" s="2" t="s">
        <v>39</v>
      </c>
      <c r="Q239" s="3">
        <v>6370</v>
      </c>
      <c r="R239" s="5">
        <v>30</v>
      </c>
    </row>
    <row r="240" spans="14:18" x14ac:dyDescent="0.25">
      <c r="N240" s="4" t="s">
        <v>25</v>
      </c>
      <c r="O240" s="2" t="s">
        <v>20</v>
      </c>
      <c r="P240" s="2" t="s">
        <v>36</v>
      </c>
      <c r="Q240" s="3">
        <v>5474</v>
      </c>
      <c r="R240" s="5">
        <v>168</v>
      </c>
    </row>
    <row r="241" spans="14:18" x14ac:dyDescent="0.25">
      <c r="N241" s="4" t="s">
        <v>5</v>
      </c>
      <c r="O241" s="2" t="s">
        <v>14</v>
      </c>
      <c r="P241" s="2" t="s">
        <v>39</v>
      </c>
      <c r="Q241" s="3">
        <v>3164</v>
      </c>
      <c r="R241" s="5">
        <v>306</v>
      </c>
    </row>
    <row r="242" spans="14:18" x14ac:dyDescent="0.25">
      <c r="N242" s="4" t="s">
        <v>16</v>
      </c>
      <c r="O242" s="2" t="s">
        <v>9</v>
      </c>
      <c r="P242" s="2" t="s">
        <v>12</v>
      </c>
      <c r="Q242" s="3">
        <v>1302</v>
      </c>
      <c r="R242" s="5">
        <v>402</v>
      </c>
    </row>
    <row r="243" spans="14:18" x14ac:dyDescent="0.25">
      <c r="N243" s="4" t="s">
        <v>27</v>
      </c>
      <c r="O243" s="2" t="s">
        <v>6</v>
      </c>
      <c r="P243" s="2" t="s">
        <v>40</v>
      </c>
      <c r="Q243" s="3">
        <v>7308</v>
      </c>
      <c r="R243" s="5">
        <v>327</v>
      </c>
    </row>
    <row r="244" spans="14:18" x14ac:dyDescent="0.25">
      <c r="N244" s="4" t="s">
        <v>5</v>
      </c>
      <c r="O244" s="2" t="s">
        <v>6</v>
      </c>
      <c r="P244" s="2" t="s">
        <v>39</v>
      </c>
      <c r="Q244" s="3">
        <v>6132</v>
      </c>
      <c r="R244" s="5">
        <v>93</v>
      </c>
    </row>
    <row r="245" spans="14:18" x14ac:dyDescent="0.25">
      <c r="N245" s="4" t="s">
        <v>35</v>
      </c>
      <c r="O245" s="2" t="s">
        <v>9</v>
      </c>
      <c r="P245" s="2" t="s">
        <v>24</v>
      </c>
      <c r="Q245" s="3">
        <v>3472</v>
      </c>
      <c r="R245" s="5">
        <v>96</v>
      </c>
    </row>
    <row r="246" spans="14:18" x14ac:dyDescent="0.25">
      <c r="N246" s="4" t="s">
        <v>8</v>
      </c>
      <c r="O246" s="2" t="s">
        <v>17</v>
      </c>
      <c r="P246" s="2" t="s">
        <v>15</v>
      </c>
      <c r="Q246" s="3">
        <v>9660</v>
      </c>
      <c r="R246" s="5">
        <v>27</v>
      </c>
    </row>
    <row r="247" spans="14:18" x14ac:dyDescent="0.25">
      <c r="N247" s="4" t="s">
        <v>11</v>
      </c>
      <c r="O247" s="2" t="s">
        <v>20</v>
      </c>
      <c r="P247" s="2" t="s">
        <v>42</v>
      </c>
      <c r="Q247" s="3">
        <v>2436</v>
      </c>
      <c r="R247" s="5">
        <v>99</v>
      </c>
    </row>
    <row r="248" spans="14:18" x14ac:dyDescent="0.25">
      <c r="N248" s="4" t="s">
        <v>11</v>
      </c>
      <c r="O248" s="2" t="s">
        <v>20</v>
      </c>
      <c r="P248" s="2" t="s">
        <v>19</v>
      </c>
      <c r="Q248" s="3">
        <v>9506</v>
      </c>
      <c r="R248" s="5">
        <v>87</v>
      </c>
    </row>
    <row r="249" spans="14:18" x14ac:dyDescent="0.25">
      <c r="N249" s="4" t="s">
        <v>35</v>
      </c>
      <c r="O249" s="2" t="s">
        <v>6</v>
      </c>
      <c r="P249" s="2" t="s">
        <v>41</v>
      </c>
      <c r="Q249" s="3">
        <v>245</v>
      </c>
      <c r="R249" s="5">
        <v>288</v>
      </c>
    </row>
    <row r="250" spans="14:18" x14ac:dyDescent="0.25">
      <c r="N250" s="4" t="s">
        <v>8</v>
      </c>
      <c r="O250" s="2" t="s">
        <v>9</v>
      </c>
      <c r="P250" s="2" t="s">
        <v>33</v>
      </c>
      <c r="Q250" s="3">
        <v>2702</v>
      </c>
      <c r="R250" s="5">
        <v>363</v>
      </c>
    </row>
    <row r="251" spans="14:18" x14ac:dyDescent="0.25">
      <c r="N251" s="4" t="s">
        <v>35</v>
      </c>
      <c r="O251" s="2" t="s">
        <v>30</v>
      </c>
      <c r="P251" s="2" t="s">
        <v>28</v>
      </c>
      <c r="Q251" s="3">
        <v>700</v>
      </c>
      <c r="R251" s="5">
        <v>87</v>
      </c>
    </row>
    <row r="252" spans="14:18" x14ac:dyDescent="0.25">
      <c r="N252" s="4" t="s">
        <v>16</v>
      </c>
      <c r="O252" s="2" t="s">
        <v>30</v>
      </c>
      <c r="P252" s="2" t="s">
        <v>28</v>
      </c>
      <c r="Q252" s="3">
        <v>3759</v>
      </c>
      <c r="R252" s="5">
        <v>150</v>
      </c>
    </row>
    <row r="253" spans="14:18" x14ac:dyDescent="0.25">
      <c r="N253" s="4" t="s">
        <v>26</v>
      </c>
      <c r="O253" s="2" t="s">
        <v>9</v>
      </c>
      <c r="P253" s="2" t="s">
        <v>28</v>
      </c>
      <c r="Q253" s="3">
        <v>1589</v>
      </c>
      <c r="R253" s="5">
        <v>303</v>
      </c>
    </row>
    <row r="254" spans="14:18" x14ac:dyDescent="0.25">
      <c r="N254" s="4" t="s">
        <v>23</v>
      </c>
      <c r="O254" s="2" t="s">
        <v>9</v>
      </c>
      <c r="P254" s="2" t="s">
        <v>40</v>
      </c>
      <c r="Q254" s="3">
        <v>5194</v>
      </c>
      <c r="R254" s="5">
        <v>288</v>
      </c>
    </row>
    <row r="255" spans="14:18" x14ac:dyDescent="0.25">
      <c r="N255" s="4" t="s">
        <v>35</v>
      </c>
      <c r="O255" s="2" t="s">
        <v>14</v>
      </c>
      <c r="P255" s="2" t="s">
        <v>31</v>
      </c>
      <c r="Q255" s="3">
        <v>945</v>
      </c>
      <c r="R255" s="5">
        <v>75</v>
      </c>
    </row>
    <row r="256" spans="14:18" x14ac:dyDescent="0.25">
      <c r="N256" s="4" t="s">
        <v>5</v>
      </c>
      <c r="O256" s="2" t="s">
        <v>20</v>
      </c>
      <c r="P256" s="2" t="s">
        <v>21</v>
      </c>
      <c r="Q256" s="3">
        <v>1988</v>
      </c>
      <c r="R256" s="5">
        <v>39</v>
      </c>
    </row>
    <row r="257" spans="14:18" x14ac:dyDescent="0.25">
      <c r="N257" s="4" t="s">
        <v>16</v>
      </c>
      <c r="O257" s="2" t="s">
        <v>30</v>
      </c>
      <c r="P257" s="2" t="s">
        <v>10</v>
      </c>
      <c r="Q257" s="3">
        <v>6734</v>
      </c>
      <c r="R257" s="5">
        <v>123</v>
      </c>
    </row>
    <row r="258" spans="14:18" x14ac:dyDescent="0.25">
      <c r="N258" s="4" t="s">
        <v>5</v>
      </c>
      <c r="O258" s="2" t="s">
        <v>14</v>
      </c>
      <c r="P258" s="2" t="s">
        <v>12</v>
      </c>
      <c r="Q258" s="3">
        <v>217</v>
      </c>
      <c r="R258" s="5">
        <v>36</v>
      </c>
    </row>
    <row r="259" spans="14:18" x14ac:dyDescent="0.25">
      <c r="N259" s="4" t="s">
        <v>25</v>
      </c>
      <c r="O259" s="2" t="s">
        <v>30</v>
      </c>
      <c r="P259" s="2" t="s">
        <v>22</v>
      </c>
      <c r="Q259" s="3">
        <v>6279</v>
      </c>
      <c r="R259" s="5">
        <v>237</v>
      </c>
    </row>
    <row r="260" spans="14:18" x14ac:dyDescent="0.25">
      <c r="N260" s="4" t="s">
        <v>5</v>
      </c>
      <c r="O260" s="2" t="s">
        <v>14</v>
      </c>
      <c r="P260" s="2" t="s">
        <v>31</v>
      </c>
      <c r="Q260" s="3">
        <v>4424</v>
      </c>
      <c r="R260" s="5">
        <v>201</v>
      </c>
    </row>
    <row r="261" spans="14:18" x14ac:dyDescent="0.25">
      <c r="N261" s="4" t="s">
        <v>26</v>
      </c>
      <c r="O261" s="2" t="s">
        <v>14</v>
      </c>
      <c r="P261" s="2" t="s">
        <v>28</v>
      </c>
      <c r="Q261" s="3">
        <v>189</v>
      </c>
      <c r="R261" s="5">
        <v>48</v>
      </c>
    </row>
    <row r="262" spans="14:18" x14ac:dyDescent="0.25">
      <c r="N262" s="4" t="s">
        <v>25</v>
      </c>
      <c r="O262" s="2" t="s">
        <v>9</v>
      </c>
      <c r="P262" s="2" t="s">
        <v>22</v>
      </c>
      <c r="Q262" s="3">
        <v>490</v>
      </c>
      <c r="R262" s="5">
        <v>84</v>
      </c>
    </row>
    <row r="263" spans="14:18" x14ac:dyDescent="0.25">
      <c r="N263" s="4" t="s">
        <v>8</v>
      </c>
      <c r="O263" s="2" t="s">
        <v>6</v>
      </c>
      <c r="P263" s="2" t="s">
        <v>41</v>
      </c>
      <c r="Q263" s="3">
        <v>434</v>
      </c>
      <c r="R263" s="5">
        <v>87</v>
      </c>
    </row>
    <row r="264" spans="14:18" x14ac:dyDescent="0.25">
      <c r="N264" s="4" t="s">
        <v>23</v>
      </c>
      <c r="O264" s="2" t="s">
        <v>20</v>
      </c>
      <c r="P264" s="2" t="s">
        <v>7</v>
      </c>
      <c r="Q264" s="3">
        <v>10129</v>
      </c>
      <c r="R264" s="5">
        <v>312</v>
      </c>
    </row>
    <row r="265" spans="14:18" x14ac:dyDescent="0.25">
      <c r="N265" s="4" t="s">
        <v>27</v>
      </c>
      <c r="O265" s="2" t="s">
        <v>17</v>
      </c>
      <c r="P265" s="2" t="s">
        <v>40</v>
      </c>
      <c r="Q265" s="3">
        <v>1652</v>
      </c>
      <c r="R265" s="5">
        <v>102</v>
      </c>
    </row>
    <row r="266" spans="14:18" x14ac:dyDescent="0.25">
      <c r="N266" s="4" t="s">
        <v>8</v>
      </c>
      <c r="O266" s="2" t="s">
        <v>20</v>
      </c>
      <c r="P266" s="2" t="s">
        <v>41</v>
      </c>
      <c r="Q266" s="3">
        <v>6433</v>
      </c>
      <c r="R266" s="5">
        <v>78</v>
      </c>
    </row>
    <row r="267" spans="14:18" x14ac:dyDescent="0.25">
      <c r="N267" s="4" t="s">
        <v>27</v>
      </c>
      <c r="O267" s="2" t="s">
        <v>30</v>
      </c>
      <c r="P267" s="2" t="s">
        <v>34</v>
      </c>
      <c r="Q267" s="3">
        <v>2212</v>
      </c>
      <c r="R267" s="5">
        <v>117</v>
      </c>
    </row>
    <row r="268" spans="14:18" x14ac:dyDescent="0.25">
      <c r="N268" s="4" t="s">
        <v>13</v>
      </c>
      <c r="O268" s="2" t="s">
        <v>9</v>
      </c>
      <c r="P268" s="2" t="s">
        <v>36</v>
      </c>
      <c r="Q268" s="3">
        <v>609</v>
      </c>
      <c r="R268" s="5">
        <v>99</v>
      </c>
    </row>
    <row r="269" spans="14:18" x14ac:dyDescent="0.25">
      <c r="N269" s="4" t="s">
        <v>5</v>
      </c>
      <c r="O269" s="2" t="s">
        <v>9</v>
      </c>
      <c r="P269" s="2" t="s">
        <v>38</v>
      </c>
      <c r="Q269" s="3">
        <v>1638</v>
      </c>
      <c r="R269" s="5">
        <v>48</v>
      </c>
    </row>
    <row r="270" spans="14:18" x14ac:dyDescent="0.25">
      <c r="N270" s="4" t="s">
        <v>23</v>
      </c>
      <c r="O270" s="2" t="s">
        <v>30</v>
      </c>
      <c r="P270" s="2" t="s">
        <v>37</v>
      </c>
      <c r="Q270" s="3">
        <v>3829</v>
      </c>
      <c r="R270" s="5">
        <v>24</v>
      </c>
    </row>
    <row r="271" spans="14:18" x14ac:dyDescent="0.25">
      <c r="N271" s="4" t="s">
        <v>5</v>
      </c>
      <c r="O271" s="2" t="s">
        <v>17</v>
      </c>
      <c r="P271" s="2" t="s">
        <v>37</v>
      </c>
      <c r="Q271" s="3">
        <v>5775</v>
      </c>
      <c r="R271" s="5">
        <v>42</v>
      </c>
    </row>
    <row r="272" spans="14:18" x14ac:dyDescent="0.25">
      <c r="N272" s="4" t="s">
        <v>16</v>
      </c>
      <c r="O272" s="2" t="s">
        <v>9</v>
      </c>
      <c r="P272" s="2" t="s">
        <v>33</v>
      </c>
      <c r="Q272" s="3">
        <v>1071</v>
      </c>
      <c r="R272" s="5">
        <v>270</v>
      </c>
    </row>
    <row r="273" spans="14:18" x14ac:dyDescent="0.25">
      <c r="N273" s="4" t="s">
        <v>8</v>
      </c>
      <c r="O273" s="2" t="s">
        <v>14</v>
      </c>
      <c r="P273" s="2" t="s">
        <v>34</v>
      </c>
      <c r="Q273" s="3">
        <v>5019</v>
      </c>
      <c r="R273" s="5">
        <v>150</v>
      </c>
    </row>
    <row r="274" spans="14:18" x14ac:dyDescent="0.25">
      <c r="N274" s="4" t="s">
        <v>26</v>
      </c>
      <c r="O274" s="2" t="s">
        <v>6</v>
      </c>
      <c r="P274" s="2" t="s">
        <v>37</v>
      </c>
      <c r="Q274" s="3">
        <v>2863</v>
      </c>
      <c r="R274" s="5">
        <v>42</v>
      </c>
    </row>
    <row r="275" spans="14:18" x14ac:dyDescent="0.25">
      <c r="N275" s="4" t="s">
        <v>5</v>
      </c>
      <c r="O275" s="2" t="s">
        <v>9</v>
      </c>
      <c r="P275" s="2" t="s">
        <v>32</v>
      </c>
      <c r="Q275" s="3">
        <v>1617</v>
      </c>
      <c r="R275" s="5">
        <v>126</v>
      </c>
    </row>
    <row r="276" spans="14:18" x14ac:dyDescent="0.25">
      <c r="N276" s="4" t="s">
        <v>16</v>
      </c>
      <c r="O276" s="2" t="s">
        <v>6</v>
      </c>
      <c r="P276" s="2" t="s">
        <v>42</v>
      </c>
      <c r="Q276" s="3">
        <v>6818</v>
      </c>
      <c r="R276" s="5">
        <v>6</v>
      </c>
    </row>
    <row r="277" spans="14:18" x14ac:dyDescent="0.25">
      <c r="N277" s="4" t="s">
        <v>27</v>
      </c>
      <c r="O277" s="2" t="s">
        <v>9</v>
      </c>
      <c r="P277" s="2" t="s">
        <v>37</v>
      </c>
      <c r="Q277" s="3">
        <v>6657</v>
      </c>
      <c r="R277" s="5">
        <v>276</v>
      </c>
    </row>
    <row r="278" spans="14:18" x14ac:dyDescent="0.25">
      <c r="N278" s="4" t="s">
        <v>27</v>
      </c>
      <c r="O278" s="2" t="s">
        <v>30</v>
      </c>
      <c r="P278" s="2" t="s">
        <v>28</v>
      </c>
      <c r="Q278" s="3">
        <v>2919</v>
      </c>
      <c r="R278" s="5">
        <v>93</v>
      </c>
    </row>
    <row r="279" spans="14:18" x14ac:dyDescent="0.25">
      <c r="N279" s="4" t="s">
        <v>26</v>
      </c>
      <c r="O279" s="2" t="s">
        <v>14</v>
      </c>
      <c r="P279" s="2" t="s">
        <v>21</v>
      </c>
      <c r="Q279" s="3">
        <v>3094</v>
      </c>
      <c r="R279" s="5">
        <v>246</v>
      </c>
    </row>
    <row r="280" spans="14:18" x14ac:dyDescent="0.25">
      <c r="N280" s="4" t="s">
        <v>16</v>
      </c>
      <c r="O280" s="2" t="s">
        <v>17</v>
      </c>
      <c r="P280" s="2" t="s">
        <v>38</v>
      </c>
      <c r="Q280" s="3">
        <v>2989</v>
      </c>
      <c r="R280" s="5">
        <v>3</v>
      </c>
    </row>
    <row r="281" spans="14:18" x14ac:dyDescent="0.25">
      <c r="N281" s="4" t="s">
        <v>8</v>
      </c>
      <c r="O281" s="2" t="s">
        <v>20</v>
      </c>
      <c r="P281" s="2" t="s">
        <v>39</v>
      </c>
      <c r="Q281" s="3">
        <v>2268</v>
      </c>
      <c r="R281" s="5">
        <v>63</v>
      </c>
    </row>
    <row r="282" spans="14:18" x14ac:dyDescent="0.25">
      <c r="N282" s="4" t="s">
        <v>25</v>
      </c>
      <c r="O282" s="2" t="s">
        <v>9</v>
      </c>
      <c r="P282" s="2" t="s">
        <v>21</v>
      </c>
      <c r="Q282" s="3">
        <v>4753</v>
      </c>
      <c r="R282" s="5">
        <v>246</v>
      </c>
    </row>
    <row r="283" spans="14:18" x14ac:dyDescent="0.25">
      <c r="N283" s="4" t="s">
        <v>26</v>
      </c>
      <c r="O283" s="2" t="s">
        <v>30</v>
      </c>
      <c r="P283" s="2" t="s">
        <v>36</v>
      </c>
      <c r="Q283" s="3">
        <v>7511</v>
      </c>
      <c r="R283" s="5">
        <v>120</v>
      </c>
    </row>
    <row r="284" spans="14:18" x14ac:dyDescent="0.25">
      <c r="N284" s="4" t="s">
        <v>26</v>
      </c>
      <c r="O284" s="2" t="s">
        <v>20</v>
      </c>
      <c r="P284" s="2" t="s">
        <v>21</v>
      </c>
      <c r="Q284" s="3">
        <v>4326</v>
      </c>
      <c r="R284" s="5">
        <v>348</v>
      </c>
    </row>
    <row r="285" spans="14:18" x14ac:dyDescent="0.25">
      <c r="N285" s="4" t="s">
        <v>13</v>
      </c>
      <c r="O285" s="2" t="s">
        <v>30</v>
      </c>
      <c r="P285" s="2" t="s">
        <v>34</v>
      </c>
      <c r="Q285" s="3">
        <v>4935</v>
      </c>
      <c r="R285" s="5">
        <v>126</v>
      </c>
    </row>
    <row r="286" spans="14:18" x14ac:dyDescent="0.25">
      <c r="N286" s="4" t="s">
        <v>16</v>
      </c>
      <c r="O286" s="2" t="s">
        <v>9</v>
      </c>
      <c r="P286" s="2" t="s">
        <v>7</v>
      </c>
      <c r="Q286" s="3">
        <v>4781</v>
      </c>
      <c r="R286" s="5">
        <v>123</v>
      </c>
    </row>
    <row r="287" spans="14:18" x14ac:dyDescent="0.25">
      <c r="N287" s="4" t="s">
        <v>25</v>
      </c>
      <c r="O287" s="2" t="s">
        <v>20</v>
      </c>
      <c r="P287" s="2" t="s">
        <v>18</v>
      </c>
      <c r="Q287" s="3">
        <v>7483</v>
      </c>
      <c r="R287" s="5">
        <v>45</v>
      </c>
    </row>
    <row r="288" spans="14:18" x14ac:dyDescent="0.25">
      <c r="N288" s="4" t="s">
        <v>35</v>
      </c>
      <c r="O288" s="2" t="s">
        <v>20</v>
      </c>
      <c r="P288" s="2" t="s">
        <v>12</v>
      </c>
      <c r="Q288" s="3">
        <v>6860</v>
      </c>
      <c r="R288" s="5">
        <v>126</v>
      </c>
    </row>
    <row r="289" spans="2:18" x14ac:dyDescent="0.25">
      <c r="N289" s="4" t="s">
        <v>5</v>
      </c>
      <c r="O289" s="2" t="s">
        <v>6</v>
      </c>
      <c r="P289" s="2" t="s">
        <v>32</v>
      </c>
      <c r="Q289" s="3">
        <v>9002</v>
      </c>
      <c r="R289" s="5">
        <v>72</v>
      </c>
    </row>
    <row r="290" spans="2:18" x14ac:dyDescent="0.25">
      <c r="N290" s="4" t="s">
        <v>16</v>
      </c>
      <c r="O290" s="2" t="s">
        <v>14</v>
      </c>
      <c r="P290" s="2" t="s">
        <v>32</v>
      </c>
      <c r="Q290" s="3">
        <v>1400</v>
      </c>
      <c r="R290" s="5">
        <v>135</v>
      </c>
    </row>
    <row r="291" spans="2:18" x14ac:dyDescent="0.25">
      <c r="N291" s="4" t="s">
        <v>35</v>
      </c>
      <c r="O291" s="2" t="s">
        <v>30</v>
      </c>
      <c r="P291" s="2" t="s">
        <v>22</v>
      </c>
      <c r="Q291" s="3">
        <v>4053</v>
      </c>
      <c r="R291" s="5">
        <v>24</v>
      </c>
    </row>
    <row r="292" spans="2:18" x14ac:dyDescent="0.25">
      <c r="N292" s="4" t="s">
        <v>23</v>
      </c>
      <c r="O292" s="2" t="s">
        <v>14</v>
      </c>
      <c r="P292" s="2" t="s">
        <v>21</v>
      </c>
      <c r="Q292" s="3">
        <v>2149</v>
      </c>
      <c r="R292" s="5">
        <v>117</v>
      </c>
    </row>
    <row r="293" spans="2:18" x14ac:dyDescent="0.25">
      <c r="B293" t="s">
        <v>54</v>
      </c>
      <c r="N293" s="4" t="s">
        <v>27</v>
      </c>
      <c r="O293" s="2" t="s">
        <v>17</v>
      </c>
      <c r="P293" s="2" t="s">
        <v>32</v>
      </c>
      <c r="Q293" s="3">
        <v>3640</v>
      </c>
      <c r="R293" s="5">
        <v>51</v>
      </c>
    </row>
    <row r="294" spans="2:18" x14ac:dyDescent="0.25">
      <c r="N294" s="4" t="s">
        <v>26</v>
      </c>
      <c r="O294" s="2" t="s">
        <v>17</v>
      </c>
      <c r="P294" s="2" t="s">
        <v>34</v>
      </c>
      <c r="Q294" s="3">
        <v>630</v>
      </c>
      <c r="R294" s="5">
        <v>36</v>
      </c>
    </row>
    <row r="295" spans="2:18" x14ac:dyDescent="0.25">
      <c r="N295" s="4" t="s">
        <v>11</v>
      </c>
      <c r="O295" s="2" t="s">
        <v>9</v>
      </c>
      <c r="P295" s="2" t="s">
        <v>39</v>
      </c>
      <c r="Q295" s="3">
        <v>2429</v>
      </c>
      <c r="R295" s="5">
        <v>144</v>
      </c>
    </row>
    <row r="296" spans="2:18" x14ac:dyDescent="0.25">
      <c r="N296" s="4" t="s">
        <v>11</v>
      </c>
      <c r="O296" s="2" t="s">
        <v>14</v>
      </c>
      <c r="P296" s="2" t="s">
        <v>18</v>
      </c>
      <c r="Q296" s="3">
        <v>2142</v>
      </c>
      <c r="R296" s="5">
        <v>114</v>
      </c>
    </row>
    <row r="297" spans="2:18" x14ac:dyDescent="0.25">
      <c r="N297" s="4" t="s">
        <v>23</v>
      </c>
      <c r="O297" s="2" t="s">
        <v>6</v>
      </c>
      <c r="P297" s="2" t="s">
        <v>7</v>
      </c>
      <c r="Q297" s="3">
        <v>6454</v>
      </c>
      <c r="R297" s="5">
        <v>54</v>
      </c>
    </row>
    <row r="298" spans="2:18" x14ac:dyDescent="0.25">
      <c r="N298" s="4" t="s">
        <v>23</v>
      </c>
      <c r="O298" s="2" t="s">
        <v>6</v>
      </c>
      <c r="P298" s="2" t="s">
        <v>29</v>
      </c>
      <c r="Q298" s="3">
        <v>4487</v>
      </c>
      <c r="R298" s="5">
        <v>333</v>
      </c>
    </row>
    <row r="299" spans="2:18" x14ac:dyDescent="0.25">
      <c r="N299" s="4" t="s">
        <v>27</v>
      </c>
      <c r="O299" s="2" t="s">
        <v>6</v>
      </c>
      <c r="P299" s="2" t="s">
        <v>12</v>
      </c>
      <c r="Q299" s="3">
        <v>938</v>
      </c>
      <c r="R299" s="5">
        <v>366</v>
      </c>
    </row>
    <row r="300" spans="2:18" x14ac:dyDescent="0.25">
      <c r="N300" s="4" t="s">
        <v>27</v>
      </c>
      <c r="O300" s="2" t="s">
        <v>20</v>
      </c>
      <c r="P300" s="2" t="s">
        <v>42</v>
      </c>
      <c r="Q300" s="3">
        <v>8841</v>
      </c>
      <c r="R300" s="5">
        <v>303</v>
      </c>
    </row>
    <row r="301" spans="2:18" x14ac:dyDescent="0.25">
      <c r="N301" s="4" t="s">
        <v>26</v>
      </c>
      <c r="O301" s="2" t="s">
        <v>17</v>
      </c>
      <c r="P301" s="2" t="s">
        <v>19</v>
      </c>
      <c r="Q301" s="3">
        <v>4018</v>
      </c>
      <c r="R301" s="5">
        <v>126</v>
      </c>
    </row>
    <row r="302" spans="2:18" x14ac:dyDescent="0.25">
      <c r="N302" s="4" t="s">
        <v>13</v>
      </c>
      <c r="O302" s="2" t="s">
        <v>6</v>
      </c>
      <c r="P302" s="2" t="s">
        <v>37</v>
      </c>
      <c r="Q302" s="3">
        <v>714</v>
      </c>
      <c r="R302" s="5">
        <v>231</v>
      </c>
    </row>
    <row r="303" spans="2:18" x14ac:dyDescent="0.25">
      <c r="N303" s="10" t="s">
        <v>11</v>
      </c>
      <c r="O303" s="11" t="s">
        <v>20</v>
      </c>
      <c r="P303" s="11" t="s">
        <v>18</v>
      </c>
      <c r="Q303" s="12">
        <v>3850</v>
      </c>
      <c r="R303" s="13">
        <v>102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G20" sqref="G20"/>
    </sheetView>
  </sheetViews>
  <sheetFormatPr defaultRowHeight="15" x14ac:dyDescent="0.25"/>
  <cols>
    <col min="2" max="2" width="16.42578125" customWidth="1"/>
    <col min="3" max="3" width="14.85546875" bestFit="1" customWidth="1"/>
    <col min="6" max="6" width="21.7109375" customWidth="1"/>
    <col min="7" max="7" width="16.28515625" customWidth="1"/>
    <col min="8" max="8" width="14.85546875" bestFit="1" customWidth="1"/>
  </cols>
  <sheetData>
    <row r="1" spans="1:8" ht="36" x14ac:dyDescent="0.55000000000000004">
      <c r="A1" s="32" t="s">
        <v>64</v>
      </c>
    </row>
    <row r="3" spans="1:8" ht="26.25" x14ac:dyDescent="0.4">
      <c r="B3" s="15" t="s">
        <v>65</v>
      </c>
      <c r="G3" s="15" t="s">
        <v>66</v>
      </c>
    </row>
    <row r="4" spans="1:8" x14ac:dyDescent="0.25">
      <c r="B4" s="28" t="s">
        <v>56</v>
      </c>
      <c r="C4" t="s">
        <v>58</v>
      </c>
      <c r="G4" s="28" t="s">
        <v>56</v>
      </c>
      <c r="H4" t="s">
        <v>58</v>
      </c>
    </row>
    <row r="5" spans="1:8" x14ac:dyDescent="0.25">
      <c r="B5" s="29" t="s">
        <v>20</v>
      </c>
      <c r="C5" s="30"/>
      <c r="G5" s="29" t="s">
        <v>20</v>
      </c>
      <c r="H5" s="30"/>
    </row>
    <row r="6" spans="1:8" x14ac:dyDescent="0.25">
      <c r="B6" s="36" t="s">
        <v>25</v>
      </c>
      <c r="C6" s="30">
        <v>25221</v>
      </c>
      <c r="G6" s="36" t="s">
        <v>13</v>
      </c>
      <c r="H6" s="30">
        <v>6069</v>
      </c>
    </row>
    <row r="7" spans="1:8" x14ac:dyDescent="0.25">
      <c r="B7" s="29" t="s">
        <v>14</v>
      </c>
      <c r="C7" s="30"/>
      <c r="G7" s="29" t="s">
        <v>14</v>
      </c>
      <c r="H7" s="30"/>
    </row>
    <row r="8" spans="1:8" x14ac:dyDescent="0.25">
      <c r="B8" s="36" t="s">
        <v>25</v>
      </c>
      <c r="C8" s="30">
        <v>39620</v>
      </c>
      <c r="G8" s="36" t="s">
        <v>8</v>
      </c>
      <c r="H8" s="30">
        <v>5019</v>
      </c>
    </row>
    <row r="9" spans="1:8" x14ac:dyDescent="0.25">
      <c r="B9" s="29" t="s">
        <v>30</v>
      </c>
      <c r="C9" s="30"/>
      <c r="G9" s="29" t="s">
        <v>30</v>
      </c>
      <c r="H9" s="30"/>
    </row>
    <row r="10" spans="1:8" x14ac:dyDescent="0.25">
      <c r="B10" s="36" t="s">
        <v>25</v>
      </c>
      <c r="C10" s="30">
        <v>41559</v>
      </c>
      <c r="G10" s="36" t="s">
        <v>8</v>
      </c>
      <c r="H10" s="30">
        <v>5516</v>
      </c>
    </row>
    <row r="11" spans="1:8" x14ac:dyDescent="0.25">
      <c r="B11" s="29" t="s">
        <v>6</v>
      </c>
      <c r="C11" s="30"/>
      <c r="G11" s="29" t="s">
        <v>6</v>
      </c>
      <c r="H11" s="30"/>
    </row>
    <row r="12" spans="1:8" x14ac:dyDescent="0.25">
      <c r="B12" s="36" t="s">
        <v>23</v>
      </c>
      <c r="C12" s="30">
        <v>43568</v>
      </c>
      <c r="G12" s="36" t="s">
        <v>35</v>
      </c>
      <c r="H12" s="30">
        <v>7987</v>
      </c>
    </row>
    <row r="13" spans="1:8" x14ac:dyDescent="0.25">
      <c r="B13" s="29" t="s">
        <v>17</v>
      </c>
      <c r="C13" s="30"/>
      <c r="G13" s="29" t="s">
        <v>17</v>
      </c>
      <c r="H13" s="30"/>
    </row>
    <row r="14" spans="1:8" x14ac:dyDescent="0.25">
      <c r="B14" s="36" t="s">
        <v>26</v>
      </c>
      <c r="C14" s="30">
        <v>45752</v>
      </c>
      <c r="G14" s="36" t="s">
        <v>13</v>
      </c>
      <c r="H14" s="30">
        <v>3976</v>
      </c>
    </row>
    <row r="15" spans="1:8" x14ac:dyDescent="0.25">
      <c r="B15" s="29" t="s">
        <v>9</v>
      </c>
      <c r="C15" s="30"/>
      <c r="G15" s="29" t="s">
        <v>9</v>
      </c>
      <c r="H15" s="30"/>
    </row>
    <row r="16" spans="1:8" x14ac:dyDescent="0.25">
      <c r="B16" s="36" t="s">
        <v>5</v>
      </c>
      <c r="C16" s="30">
        <v>38325</v>
      </c>
      <c r="G16" s="36" t="s">
        <v>26</v>
      </c>
      <c r="H16" s="30">
        <v>2142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C6" sqref="C6"/>
    </sheetView>
  </sheetViews>
  <sheetFormatPr defaultRowHeight="15" x14ac:dyDescent="0.25"/>
  <cols>
    <col min="3" max="3" width="12.7109375" customWidth="1"/>
  </cols>
  <sheetData>
    <row r="1" spans="1:18" ht="36" x14ac:dyDescent="0.55000000000000004">
      <c r="A1" s="32" t="s">
        <v>67</v>
      </c>
    </row>
    <row r="3" spans="1:18" x14ac:dyDescent="0.25">
      <c r="R3" s="22" t="s">
        <v>30</v>
      </c>
    </row>
    <row r="4" spans="1:18" x14ac:dyDescent="0.25">
      <c r="C4" t="s">
        <v>30</v>
      </c>
      <c r="R4" s="22" t="s">
        <v>14</v>
      </c>
    </row>
    <row r="5" spans="1:18" x14ac:dyDescent="0.25">
      <c r="R5" s="22" t="s">
        <v>6</v>
      </c>
    </row>
    <row r="6" spans="1:18" x14ac:dyDescent="0.25">
      <c r="B6" t="s">
        <v>71</v>
      </c>
      <c r="R6" s="22" t="s">
        <v>6</v>
      </c>
    </row>
    <row r="7" spans="1:18" x14ac:dyDescent="0.25">
      <c r="R7" s="22" t="s">
        <v>9</v>
      </c>
    </row>
    <row r="8" spans="1:18" ht="15.75" x14ac:dyDescent="0.25">
      <c r="B8" t="s">
        <v>69</v>
      </c>
      <c r="C8" s="37"/>
      <c r="D8">
        <f>COUNTIF(data[Geography],C4)</f>
        <v>58</v>
      </c>
      <c r="R8" s="22" t="s">
        <v>17</v>
      </c>
    </row>
    <row r="9" spans="1:18" x14ac:dyDescent="0.25">
      <c r="C9" s="38" t="s">
        <v>68</v>
      </c>
      <c r="D9" s="38" t="s">
        <v>44</v>
      </c>
      <c r="R9" s="24" t="s">
        <v>20</v>
      </c>
    </row>
    <row r="10" spans="1:18" x14ac:dyDescent="0.25">
      <c r="B10" t="s">
        <v>70</v>
      </c>
      <c r="C10">
        <f>SUMIFS(data[Amount],data[Geography],C4)</f>
        <v>252469</v>
      </c>
      <c r="D10">
        <f>AVERAGEIFS(data[Amount],data[Geography],C4)</f>
        <v>4352.9137931034484</v>
      </c>
    </row>
    <row r="11" spans="1:18" x14ac:dyDescent="0.25">
      <c r="B11" t="s">
        <v>4</v>
      </c>
      <c r="C11">
        <f>SUMIFS(data[Units],data[Geography],C4)</f>
        <v>8760</v>
      </c>
      <c r="D11">
        <f>AVERAGEIFS(data[Units],data[Geography],C4)</f>
        <v>151.0344827586207</v>
      </c>
    </row>
  </sheetData>
  <dataValidations count="1">
    <dataValidation type="list" allowBlank="1" showInputMessage="1" showErrorMessage="1" sqref="C4">
      <formula1>$R$3:$R$9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Quick Statistics </vt:lpstr>
      <vt:lpstr>Sales per Country</vt:lpstr>
      <vt:lpstr>Sales per Country 2</vt:lpstr>
      <vt:lpstr>Top 5 Products</vt:lpstr>
      <vt:lpstr>Anomalies</vt:lpstr>
      <vt:lpstr>Best &amp; worst performances </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Mckarios</dc:creator>
  <cp:lastModifiedBy>Mckarios</cp:lastModifiedBy>
  <dcterms:created xsi:type="dcterms:W3CDTF">2022-02-15T08:42:44Z</dcterms:created>
  <dcterms:modified xsi:type="dcterms:W3CDTF">2022-02-15T18:11:25Z</dcterms:modified>
</cp:coreProperties>
</file>