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8EF50C7-B95C-42E3-B1EE-B5C935C517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T เช่าชุดอุปกรณ์ ปีที่ 1" sheetId="19" r:id="rId1"/>
    <sheet name="QT เช่าชุดอุปกรณ์ ปีที่ 2" sheetId="23" r:id="rId2"/>
    <sheet name="QT เช่าชุดอุปกรณ์ ปีที่ 3" sheetId="2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2" roundtripDataSignature="AMtx7mhWTV3dhw9stIpEeKrbYCpMRiI7JQ=="/>
    </ext>
  </extLst>
</workbook>
</file>

<file path=xl/calcChain.xml><?xml version="1.0" encoding="utf-8"?>
<calcChain xmlns="http://schemas.openxmlformats.org/spreadsheetml/2006/main">
  <c r="F14" i="24" l="1"/>
  <c r="F14" i="23"/>
  <c r="F14" i="19"/>
  <c r="G14" i="19" s="1"/>
  <c r="F15" i="24"/>
  <c r="G15" i="24" s="1"/>
  <c r="G14" i="24"/>
  <c r="G15" i="23"/>
  <c r="G14" i="23"/>
  <c r="F15" i="23"/>
  <c r="F15" i="19"/>
  <c r="G15" i="19"/>
  <c r="G27" i="24" l="1"/>
  <c r="G27" i="23"/>
  <c r="G27" i="19"/>
  <c r="G28" i="19" s="1"/>
  <c r="G29" i="19" s="1"/>
  <c r="D30" i="19" s="1"/>
  <c r="G28" i="24" l="1"/>
  <c r="G29" i="24" s="1"/>
  <c r="D30" i="24" s="1"/>
  <c r="G28" i="23"/>
  <c r="G29" i="23" s="1"/>
  <c r="D30" i="23" s="1"/>
</calcChain>
</file>

<file path=xl/sharedStrings.xml><?xml version="1.0" encoding="utf-8"?>
<sst xmlns="http://schemas.openxmlformats.org/spreadsheetml/2006/main" count="120" uniqueCount="40">
  <si>
    <t>เรื่อง</t>
  </si>
  <si>
    <t>ขอเสนอราคาสินค้า</t>
  </si>
  <si>
    <t>เรียน</t>
  </si>
  <si>
    <t>รายการ</t>
  </si>
  <si>
    <t>จำนวน</t>
  </si>
  <si>
    <t>ราคาต่อหน่วย</t>
  </si>
  <si>
    <t>ราคารวม</t>
  </si>
  <si>
    <t>ภาษีมูลค่าเพิ่ม 7%</t>
  </si>
  <si>
    <t>ราคารวมทั้งสิ้น</t>
  </si>
  <si>
    <t>ขอแสดงความนับถือ</t>
  </si>
  <si>
    <t>บริษัท พอยท์ ไอที คอนซัลทิ่ง จำกัด</t>
  </si>
  <si>
    <t xml:space="preserve"> 19 ซอยสุภาพงษ์1 แยก 6 แขวงหนองบอน เขตประเวศ กรุงเทพฯ 10250 โทร.02-348-4792 แฟกซ์ 02-348-4793</t>
  </si>
  <si>
    <t xml:space="preserve">บริษัท พอยท์ ไอที คอนซัลทิ่ง จำกัด </t>
  </si>
  <si>
    <t>(นางสาวภัทราอร  อมรโอภาคุณ)</t>
  </si>
  <si>
    <t>ตำแหน่ง Product Consultant</t>
  </si>
  <si>
    <t>หน่วย</t>
  </si>
  <si>
    <t>เครื่อง</t>
  </si>
  <si>
    <t>บริษัท พอยท์ ไอที คอนซัลทิ่ง จำกัด ผู้มีความยินดีขอเสนอราคา  เพื่อท่านพิจารณาสั่งซื้อดังนี้</t>
  </si>
  <si>
    <t>ซิม</t>
  </si>
  <si>
    <t>Software</t>
  </si>
  <si>
    <t>ระบบ</t>
  </si>
  <si>
    <t>เงื่อนไขการให้บริการ :</t>
  </si>
  <si>
    <t>- ผู้ให้บริการมีการรับประกันอุปกรณ์เสียหายจากการใช้งานตามปกติ เป็นระยะเวลา 1 ปี  กรณีอุปกรณ์ไม่สามารถใช้งานได้จะดำเนินการเปลี่ยนทดแทน ภายในไม่เกิน 3 วันทำการ  เป็นการบริการแบบ Carry in</t>
  </si>
  <si>
    <t>จึงเรียนเสนอมาเพื่อโปรดพิจารณาอนุมัติ</t>
  </si>
  <si>
    <t>ชุดเฝ้าระวังเหตุฉุกเฉินการล้มในผู้สูงอายุภายในบ้านและภายนอกบ้าน Brand : aitracker</t>
  </si>
  <si>
    <t>SIM Card แบบรายเดือน ระยะเวลา 1 ปี</t>
  </si>
  <si>
    <t>- ราคาที่นำเสนอรวมค่าบริการติดตั้งอุปกรณ์</t>
  </si>
  <si>
    <t>ชุดเฝ้าระวังเหตุฉุกเฉินการล้มในผู้สูงอายุภายในบ้านและภายนอกบ้าน    ( Fall Detection)</t>
  </si>
  <si>
    <t>ลำดับ</t>
  </si>
  <si>
    <t>ระบบดูแลเฝ้าระวังการล้มในผู้สูงอายุ Fall Detection and emergency monitoring สามารถรับส่งเหตุฉุกเฉินได้ระหว่างหน่วยงานหลักและหน่วยงานฉุกเฉินย่อยได้</t>
  </si>
  <si>
    <t>- เป็นการให้บริการแบบเช่าใช้ทั้งรายการ Hardware และ Software ระยะเวลา 1 ปี</t>
  </si>
  <si>
    <t>Hardware  ราคาเช่าใช้สำหรับปีที่ 1</t>
  </si>
  <si>
    <t>ค่าเช่าใช้ระบบบริหารจัดการ Platform Kin-Yoo-Dee ระยะเวลา 1 ปี</t>
  </si>
  <si>
    <t>ค่าบริหารจัดการโครงการ</t>
  </si>
  <si>
    <t>บริการ Call Center 24 x 7 พร้อมการให้บริการการสนับสนุน Care Center สำหรับเทศบาลตำบลทับมา ตลอดระยะเวลาโครงการ</t>
  </si>
  <si>
    <t>งาน</t>
  </si>
  <si>
    <t>Hardware  ราคาเช่าใช้สำหรับปีที่ 2</t>
  </si>
  <si>
    <t xml:space="preserve">เทศบาลตำบลบางจะเกร็ง 3/4 หมู่ที่ 2 ถนนราชญาติรักษา ตำบลบางจะเกร็ง อำเภอเมืองสมุทรสงคราม จังหวัดสมุทรสงคราม 75000 </t>
  </si>
  <si>
    <t>นายกเทศมนตรีเทศบาลตำบลบางจะเกร็ง</t>
  </si>
  <si>
    <t>- ราคาที่นำเสนอเป็นราคาที่รวมค่าอุปกรณ์ +ซิม + ระบบบริหารจัดการ + ค่าบริการ call Center 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</si>
</sst>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6">
    <font>
      <sz val="10"/>
      <color rgb="FF000000"/>
      <name val="Arial"/>
    </font>
    <font>
      <sz val="10"/>
      <color theme="1"/>
      <name val="Browallia New"/>
      <family val="2"/>
    </font>
    <font>
      <sz val="12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b/>
      <sz val="16"/>
      <color theme="1"/>
      <name val="Browallia New"/>
      <family val="2"/>
    </font>
    <font>
      <sz val="20"/>
      <color rgb="FF000000"/>
      <name val="Angsana New"/>
      <family val="1"/>
    </font>
    <font>
      <sz val="14"/>
      <color rgb="FF000000"/>
      <name val="Cordia New"/>
      <family val="2"/>
    </font>
    <font>
      <b/>
      <sz val="20"/>
      <color theme="1"/>
      <name val="Browallia New"/>
      <family val="2"/>
    </font>
    <font>
      <sz val="17"/>
      <color theme="1"/>
      <name val="Browallia New"/>
      <family val="2"/>
    </font>
    <font>
      <sz val="17"/>
      <color rgb="FF000000"/>
      <name val="Arial"/>
      <family val="2"/>
    </font>
    <font>
      <sz val="17"/>
      <name val="Browallia New"/>
      <family val="2"/>
    </font>
    <font>
      <b/>
      <sz val="17"/>
      <color theme="1"/>
      <name val="Browallia New"/>
      <family val="2"/>
    </font>
    <font>
      <sz val="17"/>
      <color rgb="FFFF0000"/>
      <name val="Browallia New"/>
      <family val="2"/>
    </font>
    <font>
      <b/>
      <sz val="17"/>
      <name val="Browallia New"/>
      <family val="2"/>
    </font>
    <font>
      <sz val="17"/>
      <color rgb="FF000000"/>
      <name val="Browallia New"/>
      <family val="2"/>
    </font>
    <font>
      <sz val="11"/>
      <color rgb="FF000000"/>
      <name val="Tahoma"/>
      <family val="2"/>
    </font>
    <font>
      <b/>
      <sz val="18"/>
      <color theme="1"/>
      <name val="Browallia New"/>
      <family val="2"/>
    </font>
    <font>
      <b/>
      <sz val="18"/>
      <color rgb="FF000000"/>
      <name val="Arial"/>
      <family val="2"/>
    </font>
    <font>
      <sz val="17"/>
      <name val="Arial"/>
      <family val="2"/>
    </font>
    <font>
      <b/>
      <u/>
      <sz val="17"/>
      <name val="Browallia New"/>
      <family val="2"/>
    </font>
    <font>
      <u/>
      <sz val="17"/>
      <color theme="1"/>
      <name val="Browallia New"/>
      <family val="2"/>
    </font>
    <font>
      <u/>
      <sz val="17"/>
      <name val="Browallia New"/>
      <family val="2"/>
    </font>
    <font>
      <sz val="12"/>
      <name val="Times New Roman"/>
      <family val="1"/>
    </font>
    <font>
      <sz val="11"/>
      <color theme="1"/>
      <name val="Calibri"/>
      <family val="2"/>
      <charset val="22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6" fillId="0" borderId="0"/>
    <xf numFmtId="0" fontId="23" fillId="0" borderId="0"/>
    <xf numFmtId="0" fontId="25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1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1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3" fontId="11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12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4" fontId="9" fillId="0" borderId="2" xfId="0" applyNumberFormat="1" applyFont="1" applyBorder="1"/>
    <xf numFmtId="0" fontId="9" fillId="0" borderId="0" xfId="0" applyFont="1" applyAlignment="1"/>
    <xf numFmtId="0" fontId="13" fillId="0" borderId="2" xfId="0" applyFont="1" applyBorder="1" applyAlignment="1"/>
    <xf numFmtId="4" fontId="1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7" fillId="0" borderId="2" xfId="0" applyFont="1" applyBorder="1" applyAlignment="1">
      <alignment horizontal="center"/>
    </xf>
    <xf numFmtId="3" fontId="1" fillId="0" borderId="0" xfId="0" applyNumberFormat="1" applyFont="1"/>
    <xf numFmtId="0" fontId="11" fillId="0" borderId="2" xfId="0" quotePrefix="1" applyFont="1" applyBorder="1" applyAlignment="1">
      <alignment horizontal="left" wrapText="1"/>
    </xf>
    <xf numFmtId="0" fontId="20" fillId="0" borderId="2" xfId="0" quotePrefix="1" applyFont="1" applyBorder="1" applyAlignment="1">
      <alignment horizontal="left"/>
    </xf>
    <xf numFmtId="0" fontId="22" fillId="0" borderId="1" xfId="0" quotePrefix="1" applyFont="1" applyBorder="1" applyAlignment="1">
      <alignment horizontal="left" wrapText="1"/>
    </xf>
    <xf numFmtId="0" fontId="22" fillId="0" borderId="4" xfId="0" quotePrefix="1" applyFont="1" applyBorder="1" applyAlignment="1">
      <alignment horizontal="left" wrapText="1"/>
    </xf>
    <xf numFmtId="14" fontId="9" fillId="0" borderId="0" xfId="0" applyNumberFormat="1" applyFont="1" applyAlignment="1">
      <alignment horizontal="center"/>
    </xf>
    <xf numFmtId="0" fontId="10" fillId="0" borderId="0" xfId="0" applyFont="1" applyAlignment="1"/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/>
    <xf numFmtId="0" fontId="11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21" fillId="0" borderId="1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quotePrefix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1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right"/>
    </xf>
    <xf numFmtId="0" fontId="15" fillId="0" borderId="1" xfId="0" quotePrefix="1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5" fillId="0" borderId="4" xfId="0" quotePrefix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9" fillId="0" borderId="1" xfId="0" quotePrefix="1" applyFont="1" applyBorder="1" applyAlignment="1">
      <alignment horizontal="left" wrapText="1"/>
    </xf>
    <xf numFmtId="0" fontId="9" fillId="0" borderId="4" xfId="0" quotePrefix="1" applyFont="1" applyBorder="1" applyAlignment="1">
      <alignment horizontal="left" wrapText="1"/>
    </xf>
    <xf numFmtId="0" fontId="11" fillId="0" borderId="1" xfId="0" quotePrefix="1" applyFont="1" applyBorder="1" applyAlignment="1">
      <alignment horizontal="left"/>
    </xf>
    <xf numFmtId="0" fontId="11" fillId="0" borderId="4" xfId="0" quotePrefix="1" applyFont="1" applyBorder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4" xfId="0" quotePrefix="1" applyFont="1" applyBorder="1" applyAlignment="1">
      <alignment horizontal="left"/>
    </xf>
    <xf numFmtId="0" fontId="11" fillId="0" borderId="1" xfId="0" quotePrefix="1" applyFont="1" applyBorder="1" applyAlignment="1">
      <alignment horizontal="left" wrapText="1"/>
    </xf>
    <xf numFmtId="0" fontId="11" fillId="0" borderId="4" xfId="0" quotePrefix="1" applyFont="1" applyBorder="1" applyAlignment="1">
      <alignment horizontal="left" wrapText="1"/>
    </xf>
  </cellXfs>
  <cellStyles count="8">
    <cellStyle name="0,0_x000d__x000a_NA_x000d__x000a_" xfId="2" xr:uid="{D16E2542-37DA-4F4E-9B6F-9920640C02E5}"/>
    <cellStyle name="Comma 2" xfId="5" xr:uid="{39295C76-D231-4EE1-8DC7-F82C70356BFF}"/>
    <cellStyle name="Comma 4" xfId="4" xr:uid="{120711B4-4390-4B6E-9EEE-F6850B1112AC}"/>
    <cellStyle name="Normal" xfId="0" builtinId="0"/>
    <cellStyle name="Normal 2" xfId="6" xr:uid="{8B7468F9-547C-4F23-A5D9-62F15400C529}"/>
    <cellStyle name="Normal 3" xfId="1" xr:uid="{56FFA950-961A-4983-B336-09BE9FF1F7BD}"/>
    <cellStyle name="Percent 2" xfId="7" xr:uid="{66417EE0-642F-482D-861F-7914853BDF1C}"/>
    <cellStyle name="ปกติ_CUSCODE" xfId="3" xr:uid="{CEEC0DF5-2DA9-4E81-A703-194059EA3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1</xdr:row>
      <xdr:rowOff>0</xdr:rowOff>
    </xdr:from>
    <xdr:to>
      <xdr:col>1</xdr:col>
      <xdr:colOff>2197608</xdr:colOff>
      <xdr:row>2</xdr:row>
      <xdr:rowOff>342900</xdr:rowOff>
    </xdr:to>
    <xdr:pic>
      <xdr:nvPicPr>
        <xdr:cNvPr id="2" name="Picture 1" descr="คำอธิบาย: LOGO_Point IT_resize">
          <a:extLst>
            <a:ext uri="{FF2B5EF4-FFF2-40B4-BE49-F238E27FC236}">
              <a16:creationId xmlns:a16="http://schemas.microsoft.com/office/drawing/2014/main" id="{B2677FC8-D69F-4CED-920A-98265142D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80975"/>
          <a:ext cx="1679448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1800225</xdr:colOff>
      <xdr:row>35</xdr:row>
      <xdr:rowOff>57150</xdr:rowOff>
    </xdr:from>
    <xdr:to>
      <xdr:col>2</xdr:col>
      <xdr:colOff>1038226</xdr:colOff>
      <xdr:row>39</xdr:row>
      <xdr:rowOff>219548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5D6DD0-39B4-4AE2-A3C7-FE43D1EA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13439775"/>
          <a:ext cx="1685926" cy="101964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36</xdr:row>
      <xdr:rowOff>19050</xdr:rowOff>
    </xdr:from>
    <xdr:to>
      <xdr:col>2</xdr:col>
      <xdr:colOff>3309096</xdr:colOff>
      <xdr:row>38</xdr:row>
      <xdr:rowOff>165647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87C695-76D1-4D90-A59F-2233456A7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13649325"/>
          <a:ext cx="1985121" cy="575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1</xdr:row>
      <xdr:rowOff>0</xdr:rowOff>
    </xdr:from>
    <xdr:to>
      <xdr:col>1</xdr:col>
      <xdr:colOff>2197608</xdr:colOff>
      <xdr:row>2</xdr:row>
      <xdr:rowOff>342900</xdr:rowOff>
    </xdr:to>
    <xdr:pic>
      <xdr:nvPicPr>
        <xdr:cNvPr id="2" name="Picture 1" descr="คำอธิบาย: LOGO_Point IT_resize">
          <a:extLst>
            <a:ext uri="{FF2B5EF4-FFF2-40B4-BE49-F238E27FC236}">
              <a16:creationId xmlns:a16="http://schemas.microsoft.com/office/drawing/2014/main" id="{E8299D93-55A8-40F2-8E4A-A09E36661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80975"/>
          <a:ext cx="1679448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1800225</xdr:colOff>
      <xdr:row>35</xdr:row>
      <xdr:rowOff>57150</xdr:rowOff>
    </xdr:from>
    <xdr:to>
      <xdr:col>2</xdr:col>
      <xdr:colOff>1038226</xdr:colOff>
      <xdr:row>39</xdr:row>
      <xdr:rowOff>219548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1A22C-B325-46AF-A082-84226674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13439775"/>
          <a:ext cx="1685926" cy="101964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36</xdr:row>
      <xdr:rowOff>19050</xdr:rowOff>
    </xdr:from>
    <xdr:to>
      <xdr:col>2</xdr:col>
      <xdr:colOff>3309096</xdr:colOff>
      <xdr:row>38</xdr:row>
      <xdr:rowOff>165647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97972F-12F9-4560-89BD-93BF9819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13649325"/>
          <a:ext cx="1985121" cy="5752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1</xdr:row>
      <xdr:rowOff>0</xdr:rowOff>
    </xdr:from>
    <xdr:to>
      <xdr:col>1</xdr:col>
      <xdr:colOff>2197608</xdr:colOff>
      <xdr:row>2</xdr:row>
      <xdr:rowOff>342900</xdr:rowOff>
    </xdr:to>
    <xdr:pic>
      <xdr:nvPicPr>
        <xdr:cNvPr id="2" name="Picture 1" descr="คำอธิบาย: LOGO_Point IT_resize">
          <a:extLst>
            <a:ext uri="{FF2B5EF4-FFF2-40B4-BE49-F238E27FC236}">
              <a16:creationId xmlns:a16="http://schemas.microsoft.com/office/drawing/2014/main" id="{9A587EB8-9A90-4466-B84A-D23653231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180975"/>
          <a:ext cx="1679448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1800225</xdr:colOff>
      <xdr:row>35</xdr:row>
      <xdr:rowOff>57150</xdr:rowOff>
    </xdr:from>
    <xdr:to>
      <xdr:col>2</xdr:col>
      <xdr:colOff>1038226</xdr:colOff>
      <xdr:row>39</xdr:row>
      <xdr:rowOff>219548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6E0276-7508-49E1-AFC5-A05BEDCA9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13439775"/>
          <a:ext cx="1685926" cy="1019648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36</xdr:row>
      <xdr:rowOff>19050</xdr:rowOff>
    </xdr:from>
    <xdr:to>
      <xdr:col>2</xdr:col>
      <xdr:colOff>3309096</xdr:colOff>
      <xdr:row>38</xdr:row>
      <xdr:rowOff>165647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4C330A-E4A0-4C08-90AD-BDD5DD2B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13649325"/>
          <a:ext cx="1985121" cy="575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06E1-EF4A-4A1B-9C9A-9505F2CDE2E1}">
  <sheetPr>
    <tabColor theme="8" tint="0.59999389629810485"/>
  </sheetPr>
  <dimension ref="A1:Z1006"/>
  <sheetViews>
    <sheetView tabSelected="1" workbookViewId="0">
      <selection activeCell="A4" sqref="A4:H4"/>
    </sheetView>
  </sheetViews>
  <sheetFormatPr defaultColWidth="14.42578125" defaultRowHeight="15" customHeight="1"/>
  <cols>
    <col min="1" max="1" width="11.42578125" style="18" customWidth="1"/>
    <col min="2" max="2" width="36.7109375" style="38" customWidth="1"/>
    <col min="3" max="3" width="53" style="38" customWidth="1"/>
    <col min="4" max="5" width="12.5703125" style="38" customWidth="1"/>
    <col min="6" max="6" width="17.5703125" style="38" customWidth="1"/>
    <col min="7" max="7" width="15.5703125" style="38" customWidth="1"/>
    <col min="8" max="8" width="9.140625" style="38" customWidth="1"/>
    <col min="9" max="26" width="8.7109375" style="38" customWidth="1"/>
    <col min="27" max="16384" width="14.42578125" style="38"/>
  </cols>
  <sheetData>
    <row r="1" spans="1:26" ht="14.25" customHeight="1">
      <c r="A1" s="1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7"/>
      <c r="B2" s="2"/>
      <c r="C2" s="2"/>
      <c r="D2" s="37"/>
      <c r="E2" s="37"/>
      <c r="F2" s="7" t="s">
        <v>12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37"/>
      <c r="B3" s="2"/>
      <c r="C3" s="6" t="s">
        <v>11</v>
      </c>
      <c r="D3" s="37"/>
      <c r="E3" s="37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899999999999999" customHeight="1">
      <c r="A4" s="45">
        <v>243139</v>
      </c>
      <c r="B4" s="46"/>
      <c r="C4" s="46"/>
      <c r="D4" s="46"/>
      <c r="E4" s="46"/>
      <c r="F4" s="46"/>
      <c r="G4" s="46"/>
      <c r="H4" s="46"/>
      <c r="I4" s="1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35"/>
      <c r="B5" s="8"/>
      <c r="C5" s="8"/>
      <c r="D5" s="35"/>
      <c r="E5" s="35"/>
      <c r="F5" s="8"/>
      <c r="G5" s="8"/>
      <c r="H5" s="8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899999999999999" customHeight="1">
      <c r="A6" s="35" t="s">
        <v>0</v>
      </c>
      <c r="B6" s="8" t="s">
        <v>1</v>
      </c>
      <c r="C6" s="8"/>
      <c r="D6" s="35"/>
      <c r="E6" s="35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899999999999999" customHeight="1">
      <c r="A7" s="35" t="s">
        <v>2</v>
      </c>
      <c r="B7" s="9" t="s">
        <v>38</v>
      </c>
      <c r="C7" s="8"/>
      <c r="D7" s="35"/>
      <c r="E7" s="35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" customHeight="1">
      <c r="A8" s="35"/>
      <c r="B8" s="51" t="s">
        <v>37</v>
      </c>
      <c r="C8" s="51"/>
      <c r="D8" s="35"/>
      <c r="E8" s="35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15" customHeight="1">
      <c r="A9" s="35"/>
      <c r="B9" s="9" t="s">
        <v>17</v>
      </c>
      <c r="C9" s="8"/>
      <c r="D9" s="35"/>
      <c r="E9" s="35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35"/>
      <c r="B10" s="8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20" t="s">
        <v>28</v>
      </c>
      <c r="B11" s="47" t="s">
        <v>3</v>
      </c>
      <c r="C11" s="48"/>
      <c r="D11" s="39" t="s">
        <v>4</v>
      </c>
      <c r="E11" s="39" t="s">
        <v>15</v>
      </c>
      <c r="F11" s="39" t="s">
        <v>5</v>
      </c>
      <c r="G11" s="39" t="s">
        <v>6</v>
      </c>
      <c r="H11" s="8"/>
      <c r="I11" s="2"/>
      <c r="J11" s="2"/>
      <c r="K11" s="2"/>
      <c r="L11" s="3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9"/>
      <c r="B12" s="52" t="s">
        <v>31</v>
      </c>
      <c r="C12" s="53"/>
      <c r="D12" s="20"/>
      <c r="E12" s="20"/>
      <c r="F12" s="20"/>
      <c r="G12" s="20"/>
      <c r="H12" s="8"/>
      <c r="I12" s="2"/>
      <c r="J12" s="2"/>
      <c r="K12" s="2"/>
      <c r="L12" s="3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25" customHeight="1">
      <c r="A13" s="21">
        <v>1</v>
      </c>
      <c r="B13" s="49" t="s">
        <v>27</v>
      </c>
      <c r="C13" s="50"/>
      <c r="D13" s="22"/>
      <c r="E13" s="22"/>
      <c r="F13" s="23"/>
      <c r="G13" s="23"/>
      <c r="H13" s="10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15" customHeight="1">
      <c r="A14" s="21">
        <v>1.1000000000000001</v>
      </c>
      <c r="B14" s="41" t="s">
        <v>24</v>
      </c>
      <c r="C14" s="41"/>
      <c r="D14" s="21">
        <v>100</v>
      </c>
      <c r="E14" s="21" t="s">
        <v>16</v>
      </c>
      <c r="F14" s="24">
        <f>530*12</f>
        <v>6360</v>
      </c>
      <c r="G14" s="24">
        <f>F14*D14</f>
        <v>636000</v>
      </c>
      <c r="H14" s="10"/>
      <c r="I14" s="1"/>
      <c r="J14" s="4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15" customHeight="1">
      <c r="A15" s="21">
        <v>1.2</v>
      </c>
      <c r="B15" s="41" t="s">
        <v>25</v>
      </c>
      <c r="C15" s="41"/>
      <c r="D15" s="21">
        <v>100</v>
      </c>
      <c r="E15" s="21" t="s">
        <v>18</v>
      </c>
      <c r="F15" s="24">
        <f>120*12</f>
        <v>1440</v>
      </c>
      <c r="G15" s="24">
        <f>F15*D15</f>
        <v>144000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15" customHeight="1">
      <c r="A16" s="21"/>
      <c r="B16" s="43" t="s">
        <v>19</v>
      </c>
      <c r="C16" s="44"/>
      <c r="D16" s="21"/>
      <c r="E16" s="21"/>
      <c r="F16" s="24"/>
      <c r="G16" s="24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15" customHeight="1">
      <c r="A17" s="21">
        <v>2</v>
      </c>
      <c r="B17" s="80" t="s">
        <v>32</v>
      </c>
      <c r="C17" s="81"/>
      <c r="D17" s="21"/>
      <c r="E17" s="21"/>
      <c r="F17" s="24"/>
      <c r="G17" s="24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25"/>
      <c r="B18" s="41" t="s">
        <v>29</v>
      </c>
      <c r="C18" s="41"/>
      <c r="D18" s="25">
        <v>1</v>
      </c>
      <c r="E18" s="25" t="s">
        <v>20</v>
      </c>
      <c r="F18" s="26"/>
      <c r="G18" s="26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2.25" customHeight="1">
      <c r="A19" s="25">
        <v>3</v>
      </c>
      <c r="B19" s="82" t="s">
        <v>33</v>
      </c>
      <c r="C19" s="83"/>
      <c r="D19" s="25"/>
      <c r="E19" s="25"/>
      <c r="F19" s="26"/>
      <c r="G19" s="26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25">
        <v>3.1</v>
      </c>
      <c r="B20" s="82" t="s">
        <v>34</v>
      </c>
      <c r="C20" s="83"/>
      <c r="D20" s="25">
        <v>1</v>
      </c>
      <c r="E20" s="25" t="s">
        <v>35</v>
      </c>
      <c r="F20" s="26"/>
      <c r="G20" s="26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1.25" customHeight="1">
      <c r="A21" s="27"/>
      <c r="B21" s="42" t="s">
        <v>21</v>
      </c>
      <c r="C21" s="42"/>
      <c r="D21" s="21"/>
      <c r="E21" s="21"/>
      <c r="F21" s="28"/>
      <c r="G21" s="28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5" customHeight="1">
      <c r="A22" s="27"/>
      <c r="B22" s="78" t="s">
        <v>30</v>
      </c>
      <c r="C22" s="79"/>
      <c r="D22" s="21"/>
      <c r="E22" s="21"/>
      <c r="F22" s="28"/>
      <c r="G22" s="28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15" customHeight="1">
      <c r="A23" s="27"/>
      <c r="B23" s="57" t="s">
        <v>26</v>
      </c>
      <c r="C23" s="58"/>
      <c r="D23" s="21"/>
      <c r="E23" s="21"/>
      <c r="F23" s="29"/>
      <c r="G23" s="29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75" customHeight="1">
      <c r="A24" s="27"/>
      <c r="B24" s="76" t="s">
        <v>39</v>
      </c>
      <c r="C24" s="77"/>
      <c r="D24" s="21"/>
      <c r="E24" s="21"/>
      <c r="F24" s="29"/>
      <c r="G24" s="29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15" customHeight="1">
      <c r="A25" s="27"/>
      <c r="B25" s="59" t="s">
        <v>22</v>
      </c>
      <c r="C25" s="60"/>
      <c r="D25" s="21"/>
      <c r="E25" s="21"/>
      <c r="F25" s="29"/>
      <c r="G25" s="2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33"/>
      <c r="B26" s="62"/>
      <c r="C26" s="63"/>
      <c r="D26" s="63"/>
      <c r="E26" s="63"/>
      <c r="F26" s="63"/>
      <c r="G26" s="64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74"/>
      <c r="B27" s="65"/>
      <c r="C27" s="66"/>
      <c r="D27" s="66"/>
      <c r="E27" s="67"/>
      <c r="F27" s="30" t="s">
        <v>6</v>
      </c>
      <c r="G27" s="31">
        <f>SUM(G14:G20)</f>
        <v>780000</v>
      </c>
      <c r="H27" s="8"/>
      <c r="I27" s="1"/>
      <c r="J27" s="1"/>
      <c r="K27" s="1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74"/>
      <c r="B28" s="68"/>
      <c r="C28" s="69"/>
      <c r="D28" s="69"/>
      <c r="E28" s="70"/>
      <c r="F28" s="30" t="s">
        <v>7</v>
      </c>
      <c r="G28" s="31">
        <f>G27*7/100</f>
        <v>54600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>
      <c r="A29" s="75"/>
      <c r="B29" s="71"/>
      <c r="C29" s="72"/>
      <c r="D29" s="72"/>
      <c r="E29" s="73"/>
      <c r="F29" s="30" t="s">
        <v>8</v>
      </c>
      <c r="G29" s="31">
        <f>G27+G28</f>
        <v>834600</v>
      </c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35"/>
      <c r="B30" s="8"/>
      <c r="C30" s="8"/>
      <c r="D30" s="61" t="str">
        <f>BAHTTEXT(G29)</f>
        <v>แปดแสนสามหมื่นสี่พันหกร้อยบาทถ้วน</v>
      </c>
      <c r="E30" s="61"/>
      <c r="F30" s="61"/>
      <c r="G30" s="61"/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35"/>
      <c r="B31" s="8"/>
      <c r="C31" s="8"/>
      <c r="D31" s="35"/>
      <c r="E31" s="35"/>
      <c r="F31" s="8"/>
      <c r="G31" s="12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15" customHeight="1">
      <c r="A32" s="35"/>
      <c r="B32" s="13"/>
      <c r="C32" s="15"/>
      <c r="D32" s="35"/>
      <c r="E32" s="35"/>
      <c r="F32" s="14"/>
      <c r="G32" s="14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99999999999999" customHeight="1">
      <c r="A33" s="35"/>
      <c r="B33" s="13" t="s">
        <v>23</v>
      </c>
      <c r="C33" s="11"/>
      <c r="D33" s="35"/>
      <c r="E33" s="35"/>
      <c r="F33" s="14"/>
      <c r="G33" s="14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99999999999999" customHeight="1">
      <c r="A34" s="35"/>
      <c r="B34" s="13"/>
      <c r="C34" s="11"/>
      <c r="D34" s="35"/>
      <c r="E34" s="35"/>
      <c r="F34" s="14"/>
      <c r="G34" s="14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899999999999999" customHeight="1">
      <c r="A35" s="54" t="s">
        <v>9</v>
      </c>
      <c r="B35" s="46"/>
      <c r="C35" s="46"/>
      <c r="D35" s="46"/>
      <c r="E35" s="46"/>
      <c r="F35" s="46"/>
      <c r="G35" s="46"/>
      <c r="H35" s="4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899999999999999" customHeight="1">
      <c r="A36" s="54" t="s">
        <v>10</v>
      </c>
      <c r="B36" s="46"/>
      <c r="C36" s="46"/>
      <c r="D36" s="46"/>
      <c r="E36" s="46"/>
      <c r="F36" s="46"/>
      <c r="G36" s="46"/>
      <c r="H36" s="4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899999999999999" customHeight="1">
      <c r="A37" s="35"/>
      <c r="B37" s="36"/>
      <c r="C37" s="36"/>
      <c r="D37" s="36"/>
      <c r="E37" s="36"/>
      <c r="F37" s="36"/>
      <c r="G37" s="36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5"/>
      <c r="B38" s="35"/>
      <c r="C38" s="35"/>
      <c r="D38" s="35"/>
      <c r="E38" s="35"/>
      <c r="F38" s="35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5"/>
      <c r="B39" s="35"/>
      <c r="C39" s="35"/>
      <c r="D39" s="35"/>
      <c r="E39" s="35"/>
      <c r="F39" s="35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54" t="s">
        <v>13</v>
      </c>
      <c r="B40" s="46"/>
      <c r="C40" s="46"/>
      <c r="D40" s="46"/>
      <c r="E40" s="46"/>
      <c r="F40" s="46"/>
      <c r="G40" s="46"/>
      <c r="H40" s="4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54" t="s">
        <v>14</v>
      </c>
      <c r="B41" s="46"/>
      <c r="C41" s="46"/>
      <c r="D41" s="46"/>
      <c r="E41" s="46"/>
      <c r="F41" s="46"/>
      <c r="G41" s="46"/>
      <c r="H41" s="4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55"/>
      <c r="B42" s="56"/>
      <c r="C42" s="56"/>
      <c r="D42" s="56"/>
      <c r="E42" s="56"/>
      <c r="F42" s="56"/>
      <c r="G42" s="56"/>
      <c r="H42" s="5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6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16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16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16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6">
    <mergeCell ref="A42:H42"/>
    <mergeCell ref="B24:C24"/>
    <mergeCell ref="B25:C25"/>
    <mergeCell ref="B26:G26"/>
    <mergeCell ref="A27:A29"/>
    <mergeCell ref="B27:E29"/>
    <mergeCell ref="D30:G30"/>
    <mergeCell ref="A35:H35"/>
    <mergeCell ref="A36:H36"/>
    <mergeCell ref="A40:H40"/>
    <mergeCell ref="A41:H41"/>
    <mergeCell ref="B23:C23"/>
    <mergeCell ref="B17:C17"/>
    <mergeCell ref="B19:C19"/>
    <mergeCell ref="B20:C20"/>
    <mergeCell ref="A4:H4"/>
    <mergeCell ref="B8:C8"/>
    <mergeCell ref="B11:C11"/>
    <mergeCell ref="B12:C12"/>
    <mergeCell ref="B13:C13"/>
    <mergeCell ref="B14:C14"/>
    <mergeCell ref="B15:C15"/>
    <mergeCell ref="B16:C16"/>
    <mergeCell ref="B18:C18"/>
    <mergeCell ref="B21:C21"/>
    <mergeCell ref="B22:C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07E7-2A15-4A68-9ED5-7F1521B1340D}">
  <sheetPr>
    <tabColor theme="8" tint="0.59999389629810485"/>
  </sheetPr>
  <dimension ref="A1:Z1006"/>
  <sheetViews>
    <sheetView topLeftCell="A3" workbookViewId="0">
      <selection activeCell="L10" sqref="L10"/>
    </sheetView>
  </sheetViews>
  <sheetFormatPr defaultColWidth="14.42578125" defaultRowHeight="15" customHeight="1"/>
  <cols>
    <col min="1" max="1" width="11.42578125" style="18" customWidth="1"/>
    <col min="2" max="2" width="36.7109375" style="38" customWidth="1"/>
    <col min="3" max="3" width="53" style="38" customWidth="1"/>
    <col min="4" max="5" width="12.5703125" style="38" customWidth="1"/>
    <col min="6" max="6" width="17.5703125" style="38" customWidth="1"/>
    <col min="7" max="7" width="15.5703125" style="38" customWidth="1"/>
    <col min="8" max="8" width="9.140625" style="38" customWidth="1"/>
    <col min="9" max="26" width="8.7109375" style="38" customWidth="1"/>
    <col min="27" max="16384" width="14.42578125" style="38"/>
  </cols>
  <sheetData>
    <row r="1" spans="1:26" ht="14.25" customHeight="1">
      <c r="A1" s="1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7"/>
      <c r="B2" s="2"/>
      <c r="C2" s="2"/>
      <c r="D2" s="37"/>
      <c r="E2" s="37"/>
      <c r="F2" s="7" t="s">
        <v>12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37"/>
      <c r="B3" s="2"/>
      <c r="C3" s="6" t="s">
        <v>11</v>
      </c>
      <c r="D3" s="37"/>
      <c r="E3" s="37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899999999999999" customHeight="1">
      <c r="A4" s="45">
        <v>243139</v>
      </c>
      <c r="B4" s="46"/>
      <c r="C4" s="46"/>
      <c r="D4" s="46"/>
      <c r="E4" s="46"/>
      <c r="F4" s="46"/>
      <c r="G4" s="46"/>
      <c r="H4" s="46"/>
      <c r="I4" s="1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35"/>
      <c r="B5" s="8"/>
      <c r="C5" s="8"/>
      <c r="D5" s="35"/>
      <c r="E5" s="35"/>
      <c r="F5" s="8"/>
      <c r="G5" s="8"/>
      <c r="H5" s="8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899999999999999" customHeight="1">
      <c r="A6" s="35" t="s">
        <v>0</v>
      </c>
      <c r="B6" s="8" t="s">
        <v>1</v>
      </c>
      <c r="C6" s="8"/>
      <c r="D6" s="35"/>
      <c r="E6" s="35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899999999999999" customHeight="1">
      <c r="A7" s="35" t="s">
        <v>2</v>
      </c>
      <c r="B7" s="9" t="s">
        <v>38</v>
      </c>
      <c r="C7" s="8"/>
      <c r="D7" s="35"/>
      <c r="E7" s="35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" customHeight="1">
      <c r="A8" s="35"/>
      <c r="B8" s="51" t="s">
        <v>37</v>
      </c>
      <c r="C8" s="51"/>
      <c r="D8" s="35"/>
      <c r="E8" s="35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15" customHeight="1">
      <c r="A9" s="35"/>
      <c r="B9" s="9" t="s">
        <v>17</v>
      </c>
      <c r="C9" s="8"/>
      <c r="D9" s="35"/>
      <c r="E9" s="35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35"/>
      <c r="B10" s="8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20" t="s">
        <v>28</v>
      </c>
      <c r="B11" s="47" t="s">
        <v>3</v>
      </c>
      <c r="C11" s="48"/>
      <c r="D11" s="39" t="s">
        <v>4</v>
      </c>
      <c r="E11" s="39" t="s">
        <v>15</v>
      </c>
      <c r="F11" s="39" t="s">
        <v>5</v>
      </c>
      <c r="G11" s="39" t="s">
        <v>6</v>
      </c>
      <c r="H11" s="8"/>
      <c r="I11" s="2"/>
      <c r="J11" s="2"/>
      <c r="K11" s="2"/>
      <c r="L11" s="3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9"/>
      <c r="B12" s="52" t="s">
        <v>36</v>
      </c>
      <c r="C12" s="53"/>
      <c r="D12" s="20"/>
      <c r="E12" s="20"/>
      <c r="F12" s="20"/>
      <c r="G12" s="20"/>
      <c r="H12" s="8"/>
      <c r="I12" s="2"/>
      <c r="J12" s="2"/>
      <c r="K12" s="2"/>
      <c r="L12" s="3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25" customHeight="1">
      <c r="A13" s="21">
        <v>1</v>
      </c>
      <c r="B13" s="49" t="s">
        <v>27</v>
      </c>
      <c r="C13" s="50"/>
      <c r="D13" s="22"/>
      <c r="E13" s="22"/>
      <c r="F13" s="23"/>
      <c r="G13" s="23"/>
      <c r="H13" s="10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15" customHeight="1">
      <c r="A14" s="21">
        <v>1.1000000000000001</v>
      </c>
      <c r="B14" s="41" t="s">
        <v>24</v>
      </c>
      <c r="C14" s="41"/>
      <c r="D14" s="21">
        <v>100</v>
      </c>
      <c r="E14" s="21" t="s">
        <v>16</v>
      </c>
      <c r="F14" s="24">
        <f>500*12</f>
        <v>6000</v>
      </c>
      <c r="G14" s="24">
        <f>F14*D14</f>
        <v>600000</v>
      </c>
      <c r="H14" s="10"/>
      <c r="I14" s="1"/>
      <c r="J14" s="4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15" customHeight="1">
      <c r="A15" s="21">
        <v>1.2</v>
      </c>
      <c r="B15" s="41" t="s">
        <v>25</v>
      </c>
      <c r="C15" s="41"/>
      <c r="D15" s="21">
        <v>100</v>
      </c>
      <c r="E15" s="21" t="s">
        <v>18</v>
      </c>
      <c r="F15" s="24">
        <f>120*12</f>
        <v>1440</v>
      </c>
      <c r="G15" s="24">
        <f>F15*D15</f>
        <v>144000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15" customHeight="1">
      <c r="A16" s="21"/>
      <c r="B16" s="43" t="s">
        <v>19</v>
      </c>
      <c r="C16" s="44"/>
      <c r="D16" s="21"/>
      <c r="E16" s="21"/>
      <c r="F16" s="24"/>
      <c r="G16" s="24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15" customHeight="1">
      <c r="A17" s="21">
        <v>2</v>
      </c>
      <c r="B17" s="80" t="s">
        <v>32</v>
      </c>
      <c r="C17" s="81"/>
      <c r="D17" s="21"/>
      <c r="E17" s="21"/>
      <c r="F17" s="24"/>
      <c r="G17" s="24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25"/>
      <c r="B18" s="41" t="s">
        <v>29</v>
      </c>
      <c r="C18" s="41"/>
      <c r="D18" s="25">
        <v>1</v>
      </c>
      <c r="E18" s="25" t="s">
        <v>20</v>
      </c>
      <c r="F18" s="26"/>
      <c r="G18" s="26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2.25" customHeight="1">
      <c r="A19" s="25">
        <v>3</v>
      </c>
      <c r="B19" s="82" t="s">
        <v>33</v>
      </c>
      <c r="C19" s="83"/>
      <c r="D19" s="25"/>
      <c r="E19" s="25"/>
      <c r="F19" s="26"/>
      <c r="G19" s="26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25">
        <v>3.1</v>
      </c>
      <c r="B20" s="82" t="s">
        <v>34</v>
      </c>
      <c r="C20" s="83"/>
      <c r="D20" s="25">
        <v>1</v>
      </c>
      <c r="E20" s="25" t="s">
        <v>35</v>
      </c>
      <c r="F20" s="26"/>
      <c r="G20" s="26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1.25" customHeight="1">
      <c r="A21" s="27"/>
      <c r="B21" s="42" t="s">
        <v>21</v>
      </c>
      <c r="C21" s="42"/>
      <c r="D21" s="21"/>
      <c r="E21" s="21"/>
      <c r="F21" s="28"/>
      <c r="G21" s="28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5" customHeight="1">
      <c r="A22" s="27"/>
      <c r="B22" s="78" t="s">
        <v>30</v>
      </c>
      <c r="C22" s="79"/>
      <c r="D22" s="21"/>
      <c r="E22" s="21"/>
      <c r="F22" s="28"/>
      <c r="G22" s="28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15" customHeight="1">
      <c r="A23" s="27"/>
      <c r="B23" s="57" t="s">
        <v>26</v>
      </c>
      <c r="C23" s="58"/>
      <c r="D23" s="21"/>
      <c r="E23" s="21"/>
      <c r="F23" s="29"/>
      <c r="G23" s="29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75" customHeight="1">
      <c r="A24" s="27"/>
      <c r="B24" s="76" t="s">
        <v>39</v>
      </c>
      <c r="C24" s="77"/>
      <c r="D24" s="21"/>
      <c r="E24" s="21"/>
      <c r="F24" s="29"/>
      <c r="G24" s="29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15" customHeight="1">
      <c r="A25" s="27"/>
      <c r="B25" s="59" t="s">
        <v>22</v>
      </c>
      <c r="C25" s="60"/>
      <c r="D25" s="21"/>
      <c r="E25" s="21"/>
      <c r="F25" s="29"/>
      <c r="G25" s="2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33"/>
      <c r="B26" s="62"/>
      <c r="C26" s="63"/>
      <c r="D26" s="63"/>
      <c r="E26" s="63"/>
      <c r="F26" s="63"/>
      <c r="G26" s="64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74"/>
      <c r="B27" s="65"/>
      <c r="C27" s="66"/>
      <c r="D27" s="66"/>
      <c r="E27" s="67"/>
      <c r="F27" s="30" t="s">
        <v>6</v>
      </c>
      <c r="G27" s="31">
        <f>SUM(G14:G20)</f>
        <v>744000</v>
      </c>
      <c r="H27" s="8"/>
      <c r="I27" s="1"/>
      <c r="J27" s="1"/>
      <c r="K27" s="1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74"/>
      <c r="B28" s="68"/>
      <c r="C28" s="69"/>
      <c r="D28" s="69"/>
      <c r="E28" s="70"/>
      <c r="F28" s="30" t="s">
        <v>7</v>
      </c>
      <c r="G28" s="31">
        <f>G27*7/100</f>
        <v>52080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>
      <c r="A29" s="75"/>
      <c r="B29" s="71"/>
      <c r="C29" s="72"/>
      <c r="D29" s="72"/>
      <c r="E29" s="73"/>
      <c r="F29" s="30" t="s">
        <v>8</v>
      </c>
      <c r="G29" s="31">
        <f>G27+G28</f>
        <v>796080</v>
      </c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35"/>
      <c r="B30" s="8"/>
      <c r="C30" s="8"/>
      <c r="D30" s="61" t="str">
        <f>BAHTTEXT(G29)</f>
        <v>เจ็ดแสนเก้าหมื่นหกพันแปดสิบบาทถ้วน</v>
      </c>
      <c r="E30" s="61"/>
      <c r="F30" s="61"/>
      <c r="G30" s="61"/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35"/>
      <c r="B31" s="8"/>
      <c r="C31" s="8"/>
      <c r="D31" s="35"/>
      <c r="E31" s="35"/>
      <c r="F31" s="8"/>
      <c r="G31" s="12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15" customHeight="1">
      <c r="A32" s="35"/>
      <c r="B32" s="13"/>
      <c r="C32" s="15"/>
      <c r="D32" s="35"/>
      <c r="E32" s="35"/>
      <c r="F32" s="14"/>
      <c r="G32" s="14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99999999999999" customHeight="1">
      <c r="A33" s="35"/>
      <c r="B33" s="13" t="s">
        <v>23</v>
      </c>
      <c r="C33" s="11"/>
      <c r="D33" s="35"/>
      <c r="E33" s="35"/>
      <c r="F33" s="14"/>
      <c r="G33" s="14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99999999999999" customHeight="1">
      <c r="A34" s="35"/>
      <c r="B34" s="13"/>
      <c r="C34" s="11"/>
      <c r="D34" s="35"/>
      <c r="E34" s="35"/>
      <c r="F34" s="14"/>
      <c r="G34" s="14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899999999999999" customHeight="1">
      <c r="A35" s="54" t="s">
        <v>9</v>
      </c>
      <c r="B35" s="46"/>
      <c r="C35" s="46"/>
      <c r="D35" s="46"/>
      <c r="E35" s="46"/>
      <c r="F35" s="46"/>
      <c r="G35" s="46"/>
      <c r="H35" s="4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899999999999999" customHeight="1">
      <c r="A36" s="54" t="s">
        <v>10</v>
      </c>
      <c r="B36" s="46"/>
      <c r="C36" s="46"/>
      <c r="D36" s="46"/>
      <c r="E36" s="46"/>
      <c r="F36" s="46"/>
      <c r="G36" s="46"/>
      <c r="H36" s="4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899999999999999" customHeight="1">
      <c r="A37" s="35"/>
      <c r="B37" s="36"/>
      <c r="C37" s="36"/>
      <c r="D37" s="36"/>
      <c r="E37" s="36"/>
      <c r="F37" s="36"/>
      <c r="G37" s="36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5"/>
      <c r="B38" s="35"/>
      <c r="C38" s="35"/>
      <c r="D38" s="35"/>
      <c r="E38" s="35"/>
      <c r="F38" s="35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5"/>
      <c r="B39" s="35"/>
      <c r="C39" s="35"/>
      <c r="D39" s="35"/>
      <c r="E39" s="35"/>
      <c r="F39" s="35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54" t="s">
        <v>13</v>
      </c>
      <c r="B40" s="46"/>
      <c r="C40" s="46"/>
      <c r="D40" s="46"/>
      <c r="E40" s="46"/>
      <c r="F40" s="46"/>
      <c r="G40" s="46"/>
      <c r="H40" s="4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54" t="s">
        <v>14</v>
      </c>
      <c r="B41" s="46"/>
      <c r="C41" s="46"/>
      <c r="D41" s="46"/>
      <c r="E41" s="46"/>
      <c r="F41" s="46"/>
      <c r="G41" s="46"/>
      <c r="H41" s="4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55"/>
      <c r="B42" s="56"/>
      <c r="C42" s="56"/>
      <c r="D42" s="56"/>
      <c r="E42" s="56"/>
      <c r="F42" s="56"/>
      <c r="G42" s="56"/>
      <c r="H42" s="5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6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16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16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16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6">
    <mergeCell ref="A41:H41"/>
    <mergeCell ref="A42:H42"/>
    <mergeCell ref="A27:A29"/>
    <mergeCell ref="B27:E29"/>
    <mergeCell ref="D30:G30"/>
    <mergeCell ref="A35:H35"/>
    <mergeCell ref="A36:H36"/>
    <mergeCell ref="A40:H40"/>
    <mergeCell ref="B26:G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A4:H4"/>
    <mergeCell ref="B8:C8"/>
    <mergeCell ref="B11:C11"/>
    <mergeCell ref="B12:C12"/>
    <mergeCell ref="B13:C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A2A-9018-4E91-ADEF-BB8A62AB0DFB}">
  <sheetPr>
    <tabColor theme="8" tint="0.59999389629810485"/>
  </sheetPr>
  <dimension ref="A1:Z1006"/>
  <sheetViews>
    <sheetView topLeftCell="A2" workbookViewId="0">
      <selection activeCell="L13" sqref="L13"/>
    </sheetView>
  </sheetViews>
  <sheetFormatPr defaultColWidth="14.42578125" defaultRowHeight="15" customHeight="1"/>
  <cols>
    <col min="1" max="1" width="11.42578125" style="18" customWidth="1"/>
    <col min="2" max="2" width="36.7109375" style="38" customWidth="1"/>
    <col min="3" max="3" width="53" style="38" customWidth="1"/>
    <col min="4" max="5" width="12.5703125" style="38" customWidth="1"/>
    <col min="6" max="6" width="17.5703125" style="38" customWidth="1"/>
    <col min="7" max="7" width="15.5703125" style="38" customWidth="1"/>
    <col min="8" max="8" width="9.140625" style="38" customWidth="1"/>
    <col min="9" max="26" width="8.7109375" style="38" customWidth="1"/>
    <col min="27" max="16384" width="14.42578125" style="38"/>
  </cols>
  <sheetData>
    <row r="1" spans="1:26" ht="14.25" customHeight="1">
      <c r="A1" s="1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7"/>
      <c r="B2" s="2"/>
      <c r="C2" s="2"/>
      <c r="D2" s="37"/>
      <c r="E2" s="37"/>
      <c r="F2" s="7" t="s">
        <v>12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37"/>
      <c r="B3" s="2"/>
      <c r="C3" s="6" t="s">
        <v>11</v>
      </c>
      <c r="D3" s="37"/>
      <c r="E3" s="37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899999999999999" customHeight="1">
      <c r="A4" s="45">
        <v>243139</v>
      </c>
      <c r="B4" s="46"/>
      <c r="C4" s="46"/>
      <c r="D4" s="46"/>
      <c r="E4" s="46"/>
      <c r="F4" s="46"/>
      <c r="G4" s="46"/>
      <c r="H4" s="46"/>
      <c r="I4" s="1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35"/>
      <c r="B5" s="8"/>
      <c r="C5" s="8"/>
      <c r="D5" s="35"/>
      <c r="E5" s="35"/>
      <c r="F5" s="8"/>
      <c r="G5" s="8"/>
      <c r="H5" s="8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899999999999999" customHeight="1">
      <c r="A6" s="35" t="s">
        <v>0</v>
      </c>
      <c r="B6" s="8" t="s">
        <v>1</v>
      </c>
      <c r="C6" s="8"/>
      <c r="D6" s="35"/>
      <c r="E6" s="35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899999999999999" customHeight="1">
      <c r="A7" s="35" t="s">
        <v>2</v>
      </c>
      <c r="B7" s="9" t="s">
        <v>38</v>
      </c>
      <c r="C7" s="8"/>
      <c r="D7" s="35"/>
      <c r="E7" s="35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" customHeight="1">
      <c r="A8" s="35"/>
      <c r="B8" s="51" t="s">
        <v>37</v>
      </c>
      <c r="C8" s="51"/>
      <c r="D8" s="35"/>
      <c r="E8" s="35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15" customHeight="1">
      <c r="A9" s="35"/>
      <c r="B9" s="9" t="s">
        <v>17</v>
      </c>
      <c r="C9" s="8"/>
      <c r="D9" s="35"/>
      <c r="E9" s="35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35"/>
      <c r="B10" s="8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20" t="s">
        <v>28</v>
      </c>
      <c r="B11" s="47" t="s">
        <v>3</v>
      </c>
      <c r="C11" s="48"/>
      <c r="D11" s="39" t="s">
        <v>4</v>
      </c>
      <c r="E11" s="39" t="s">
        <v>15</v>
      </c>
      <c r="F11" s="39" t="s">
        <v>5</v>
      </c>
      <c r="G11" s="39" t="s">
        <v>6</v>
      </c>
      <c r="H11" s="8"/>
      <c r="I11" s="2"/>
      <c r="J11" s="2"/>
      <c r="K11" s="2"/>
      <c r="L11" s="3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9"/>
      <c r="B12" s="52" t="s">
        <v>36</v>
      </c>
      <c r="C12" s="53"/>
      <c r="D12" s="20"/>
      <c r="E12" s="20"/>
      <c r="F12" s="20"/>
      <c r="G12" s="20"/>
      <c r="H12" s="8"/>
      <c r="I12" s="2"/>
      <c r="J12" s="2"/>
      <c r="K12" s="2"/>
      <c r="L12" s="3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25" customHeight="1">
      <c r="A13" s="21">
        <v>1</v>
      </c>
      <c r="B13" s="49" t="s">
        <v>27</v>
      </c>
      <c r="C13" s="50"/>
      <c r="D13" s="22"/>
      <c r="E13" s="22"/>
      <c r="F13" s="23"/>
      <c r="G13" s="23"/>
      <c r="H13" s="10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15" customHeight="1">
      <c r="A14" s="21">
        <v>1.1000000000000001</v>
      </c>
      <c r="B14" s="41" t="s">
        <v>24</v>
      </c>
      <c r="C14" s="41"/>
      <c r="D14" s="21">
        <v>100</v>
      </c>
      <c r="E14" s="21" t="s">
        <v>16</v>
      </c>
      <c r="F14" s="24">
        <f>460*12</f>
        <v>5520</v>
      </c>
      <c r="G14" s="24">
        <f>F14*D14</f>
        <v>552000</v>
      </c>
      <c r="H14" s="10"/>
      <c r="I14" s="1"/>
      <c r="J14" s="4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15" customHeight="1">
      <c r="A15" s="21">
        <v>1.2</v>
      </c>
      <c r="B15" s="41" t="s">
        <v>25</v>
      </c>
      <c r="C15" s="41"/>
      <c r="D15" s="21">
        <v>100</v>
      </c>
      <c r="E15" s="21" t="s">
        <v>18</v>
      </c>
      <c r="F15" s="24">
        <f>120*12</f>
        <v>1440</v>
      </c>
      <c r="G15" s="24">
        <f>F15*D15</f>
        <v>144000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15" customHeight="1">
      <c r="A16" s="21"/>
      <c r="B16" s="43" t="s">
        <v>19</v>
      </c>
      <c r="C16" s="44"/>
      <c r="D16" s="21"/>
      <c r="E16" s="21"/>
      <c r="F16" s="24"/>
      <c r="G16" s="24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15" customHeight="1">
      <c r="A17" s="21">
        <v>2</v>
      </c>
      <c r="B17" s="80" t="s">
        <v>32</v>
      </c>
      <c r="C17" s="81"/>
      <c r="D17" s="21"/>
      <c r="E17" s="21"/>
      <c r="F17" s="24"/>
      <c r="G17" s="24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25"/>
      <c r="B18" s="41" t="s">
        <v>29</v>
      </c>
      <c r="C18" s="41"/>
      <c r="D18" s="25">
        <v>1</v>
      </c>
      <c r="E18" s="25" t="s">
        <v>20</v>
      </c>
      <c r="F18" s="26"/>
      <c r="G18" s="26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2.25" customHeight="1">
      <c r="A19" s="25">
        <v>3</v>
      </c>
      <c r="B19" s="82" t="s">
        <v>33</v>
      </c>
      <c r="C19" s="83"/>
      <c r="D19" s="25"/>
      <c r="E19" s="25"/>
      <c r="F19" s="26"/>
      <c r="G19" s="26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25">
        <v>3.1</v>
      </c>
      <c r="B20" s="82" t="s">
        <v>34</v>
      </c>
      <c r="C20" s="83"/>
      <c r="D20" s="25">
        <v>1</v>
      </c>
      <c r="E20" s="25" t="s">
        <v>35</v>
      </c>
      <c r="F20" s="26"/>
      <c r="G20" s="26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1.25" customHeight="1">
      <c r="A21" s="27"/>
      <c r="B21" s="42" t="s">
        <v>21</v>
      </c>
      <c r="C21" s="42"/>
      <c r="D21" s="21"/>
      <c r="E21" s="21"/>
      <c r="F21" s="28"/>
      <c r="G21" s="28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5" customHeight="1">
      <c r="A22" s="27"/>
      <c r="B22" s="78" t="s">
        <v>30</v>
      </c>
      <c r="C22" s="79"/>
      <c r="D22" s="21"/>
      <c r="E22" s="21"/>
      <c r="F22" s="28"/>
      <c r="G22" s="28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15" customHeight="1">
      <c r="A23" s="27"/>
      <c r="B23" s="57" t="s">
        <v>26</v>
      </c>
      <c r="C23" s="58"/>
      <c r="D23" s="21"/>
      <c r="E23" s="21"/>
      <c r="F23" s="29"/>
      <c r="G23" s="29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75" customHeight="1">
      <c r="A24" s="27"/>
      <c r="B24" s="76" t="s">
        <v>39</v>
      </c>
      <c r="C24" s="77"/>
      <c r="D24" s="21"/>
      <c r="E24" s="21"/>
      <c r="F24" s="29"/>
      <c r="G24" s="29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15" customHeight="1">
      <c r="A25" s="27"/>
      <c r="B25" s="59" t="s">
        <v>22</v>
      </c>
      <c r="C25" s="60"/>
      <c r="D25" s="21"/>
      <c r="E25" s="21"/>
      <c r="F25" s="29"/>
      <c r="G25" s="2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>
      <c r="A26" s="33"/>
      <c r="B26" s="62"/>
      <c r="C26" s="63"/>
      <c r="D26" s="63"/>
      <c r="E26" s="63"/>
      <c r="F26" s="63"/>
      <c r="G26" s="64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74"/>
      <c r="B27" s="65"/>
      <c r="C27" s="66"/>
      <c r="D27" s="66"/>
      <c r="E27" s="67"/>
      <c r="F27" s="30" t="s">
        <v>6</v>
      </c>
      <c r="G27" s="31">
        <f>SUM(G14:G20)</f>
        <v>696000</v>
      </c>
      <c r="H27" s="8"/>
      <c r="I27" s="1"/>
      <c r="J27" s="1"/>
      <c r="K27" s="1"/>
      <c r="L27" s="3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74"/>
      <c r="B28" s="68"/>
      <c r="C28" s="69"/>
      <c r="D28" s="69"/>
      <c r="E28" s="70"/>
      <c r="F28" s="30" t="s">
        <v>7</v>
      </c>
      <c r="G28" s="31">
        <f>G27*7/100</f>
        <v>48720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>
      <c r="A29" s="75"/>
      <c r="B29" s="71"/>
      <c r="C29" s="72"/>
      <c r="D29" s="72"/>
      <c r="E29" s="73"/>
      <c r="F29" s="30" t="s">
        <v>8</v>
      </c>
      <c r="G29" s="31">
        <f>G27+G28</f>
        <v>744720</v>
      </c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35"/>
      <c r="B30" s="8"/>
      <c r="C30" s="8"/>
      <c r="D30" s="61" t="str">
        <f>BAHTTEXT(G29)</f>
        <v>เจ็ดแสนสี่หมื่นสี่พันเจ็ดร้อยยี่สิบบาทถ้วน</v>
      </c>
      <c r="E30" s="61"/>
      <c r="F30" s="61"/>
      <c r="G30" s="61"/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35"/>
      <c r="B31" s="8"/>
      <c r="C31" s="8"/>
      <c r="D31" s="35"/>
      <c r="E31" s="35"/>
      <c r="F31" s="8"/>
      <c r="G31" s="12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15" customHeight="1">
      <c r="A32" s="35"/>
      <c r="B32" s="13"/>
      <c r="C32" s="15"/>
      <c r="D32" s="35"/>
      <c r="E32" s="35"/>
      <c r="F32" s="14"/>
      <c r="G32" s="14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99999999999999" customHeight="1">
      <c r="A33" s="35"/>
      <c r="B33" s="13" t="s">
        <v>23</v>
      </c>
      <c r="C33" s="11"/>
      <c r="D33" s="35"/>
      <c r="E33" s="35"/>
      <c r="F33" s="14"/>
      <c r="G33" s="14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99999999999999" customHeight="1">
      <c r="A34" s="35"/>
      <c r="B34" s="13"/>
      <c r="C34" s="11"/>
      <c r="D34" s="35"/>
      <c r="E34" s="35"/>
      <c r="F34" s="14"/>
      <c r="G34" s="14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899999999999999" customHeight="1">
      <c r="A35" s="54" t="s">
        <v>9</v>
      </c>
      <c r="B35" s="46"/>
      <c r="C35" s="46"/>
      <c r="D35" s="46"/>
      <c r="E35" s="46"/>
      <c r="F35" s="46"/>
      <c r="G35" s="46"/>
      <c r="H35" s="4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899999999999999" customHeight="1">
      <c r="A36" s="54" t="s">
        <v>10</v>
      </c>
      <c r="B36" s="46"/>
      <c r="C36" s="46"/>
      <c r="D36" s="46"/>
      <c r="E36" s="46"/>
      <c r="F36" s="46"/>
      <c r="G36" s="46"/>
      <c r="H36" s="4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899999999999999" customHeight="1">
      <c r="A37" s="35"/>
      <c r="B37" s="36"/>
      <c r="C37" s="36"/>
      <c r="D37" s="36"/>
      <c r="E37" s="36"/>
      <c r="F37" s="36"/>
      <c r="G37" s="36"/>
      <c r="H37" s="3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5"/>
      <c r="B38" s="35"/>
      <c r="C38" s="35"/>
      <c r="D38" s="35"/>
      <c r="E38" s="35"/>
      <c r="F38" s="35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5"/>
      <c r="B39" s="35"/>
      <c r="C39" s="35"/>
      <c r="D39" s="35"/>
      <c r="E39" s="35"/>
      <c r="F39" s="35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54" t="s">
        <v>13</v>
      </c>
      <c r="B40" s="46"/>
      <c r="C40" s="46"/>
      <c r="D40" s="46"/>
      <c r="E40" s="46"/>
      <c r="F40" s="46"/>
      <c r="G40" s="46"/>
      <c r="H40" s="4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54" t="s">
        <v>14</v>
      </c>
      <c r="B41" s="46"/>
      <c r="C41" s="46"/>
      <c r="D41" s="46"/>
      <c r="E41" s="46"/>
      <c r="F41" s="46"/>
      <c r="G41" s="46"/>
      <c r="H41" s="4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55"/>
      <c r="B42" s="56"/>
      <c r="C42" s="56"/>
      <c r="D42" s="56"/>
      <c r="E42" s="56"/>
      <c r="F42" s="56"/>
      <c r="G42" s="56"/>
      <c r="H42" s="5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6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16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16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16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6">
    <mergeCell ref="A41:H41"/>
    <mergeCell ref="A42:H42"/>
    <mergeCell ref="A27:A29"/>
    <mergeCell ref="B27:E29"/>
    <mergeCell ref="D30:G30"/>
    <mergeCell ref="A35:H35"/>
    <mergeCell ref="A36:H36"/>
    <mergeCell ref="A40:H40"/>
    <mergeCell ref="B26:G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A4:H4"/>
    <mergeCell ref="B8:C8"/>
    <mergeCell ref="B11:C11"/>
    <mergeCell ref="B12:C12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 เช่าชุดอุปกรณ์ ปีที่ 1</vt:lpstr>
      <vt:lpstr>QT เช่าชุดอุปกรณ์ ปีที่ 2</vt:lpstr>
      <vt:lpstr>QT เช่าชุดอุปกรณ์ ปีที่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Siripunpukdee, Pinyaputch {DCYT~Bangkok}</dc:creator>
  <cp:lastModifiedBy>ASUS</cp:lastModifiedBy>
  <cp:lastPrinted>2022-06-03T03:00:25Z</cp:lastPrinted>
  <dcterms:created xsi:type="dcterms:W3CDTF">2014-12-12T10:31:34Z</dcterms:created>
  <dcterms:modified xsi:type="dcterms:W3CDTF">2022-08-09T10:49:25Z</dcterms:modified>
</cp:coreProperties>
</file>