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2022\รพ.อุดรธานี_Health Set\"/>
    </mc:Choice>
  </mc:AlternateContent>
  <xr:revisionPtr revIDLastSave="0" documentId="13_ncr:1_{F9F83293-CDAB-4E63-A4FC-FC85BD9B1AB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ealth Kit Set" sheetId="17" r:id="rId1"/>
    <sheet name="ปีที่ 2 ชุดอุปกรณ์ 30 ชุด" sheetId="20" r:id="rId2"/>
    <sheet name="เช่า Platform ปี 2" sheetId="21" r:id="rId3"/>
    <sheet name="QT" sheetId="18" r:id="rId4"/>
    <sheet name="Sheet2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21" l="1"/>
  <c r="K33" i="21"/>
  <c r="K32" i="21"/>
  <c r="F54" i="21"/>
  <c r="C61" i="21"/>
  <c r="B61" i="21"/>
  <c r="I46" i="21"/>
  <c r="I36" i="21"/>
  <c r="I35" i="21"/>
  <c r="I34" i="21"/>
  <c r="I53" i="21" s="1"/>
  <c r="I31" i="21"/>
  <c r="E10" i="21"/>
  <c r="E9" i="21"/>
  <c r="I54" i="21" l="1"/>
  <c r="I55" i="21" s="1"/>
  <c r="F55" i="21"/>
  <c r="L53" i="21"/>
  <c r="C61" i="20" l="1"/>
  <c r="B61" i="20"/>
  <c r="I46" i="20"/>
  <c r="I36" i="20"/>
  <c r="I35" i="20"/>
  <c r="I34" i="20"/>
  <c r="I32" i="20"/>
  <c r="I31" i="20"/>
  <c r="I30" i="20"/>
  <c r="I29" i="20"/>
  <c r="D27" i="20"/>
  <c r="I27" i="20" s="1"/>
  <c r="I26" i="20"/>
  <c r="F25" i="20"/>
  <c r="F53" i="20" s="1"/>
  <c r="E10" i="20"/>
  <c r="E9" i="20"/>
  <c r="D27" i="17"/>
  <c r="I34" i="17"/>
  <c r="I35" i="17"/>
  <c r="I36" i="17"/>
  <c r="F54" i="20" l="1"/>
  <c r="F55" i="20" s="1"/>
  <c r="I53" i="20"/>
  <c r="L53" i="20" s="1"/>
  <c r="I4" i="19"/>
  <c r="H4" i="19"/>
  <c r="E4" i="19"/>
  <c r="F4" i="19" s="1"/>
  <c r="I3" i="19"/>
  <c r="H3" i="19"/>
  <c r="E3" i="19"/>
  <c r="F3" i="19" s="1"/>
  <c r="G2" i="19"/>
  <c r="I2" i="19" s="1"/>
  <c r="F2" i="19"/>
  <c r="E2" i="19"/>
  <c r="I1" i="19"/>
  <c r="F1" i="19"/>
  <c r="I31" i="17"/>
  <c r="I29" i="17"/>
  <c r="I27" i="17"/>
  <c r="I54" i="20" l="1"/>
  <c r="I55" i="20" s="1"/>
  <c r="H2" i="19"/>
  <c r="G14" i="18"/>
  <c r="G24" i="18" s="1"/>
  <c r="I30" i="17"/>
  <c r="I32" i="17"/>
  <c r="G25" i="18" l="1"/>
  <c r="G26" i="18" s="1"/>
  <c r="G27" i="18" s="1"/>
  <c r="I26" i="17" l="1"/>
  <c r="I46" i="17" l="1"/>
  <c r="C61" i="17"/>
  <c r="B61" i="17"/>
  <c r="F25" i="17"/>
  <c r="E10" i="17"/>
  <c r="E9" i="17"/>
  <c r="F53" i="17" l="1"/>
  <c r="I53" i="17" l="1"/>
  <c r="F54" i="17"/>
  <c r="F55" i="17" s="1"/>
  <c r="I54" i="17" l="1"/>
  <c r="I55" i="17" s="1"/>
  <c r="L53" i="17" l="1"/>
</calcChain>
</file>

<file path=xl/sharedStrings.xml><?xml version="1.0" encoding="utf-8"?>
<sst xmlns="http://schemas.openxmlformats.org/spreadsheetml/2006/main" count="422" uniqueCount="161">
  <si>
    <t>Account Executive</t>
  </si>
  <si>
    <t>19 Soi Suphaphong 1 Split 6 , kweng Nongbon</t>
  </si>
  <si>
    <t>Khet Prawet Bangkok 10250</t>
  </si>
  <si>
    <t>Tel.(662) 384-4792      Fax. (662) 384-4793</t>
  </si>
  <si>
    <t>ID : 010554509411</t>
  </si>
  <si>
    <t>SALES ORDER FORM</t>
  </si>
  <si>
    <t xml:space="preserve">   เล่มที่      001                       </t>
  </si>
  <si>
    <t>เลขที่     2019/...............</t>
  </si>
  <si>
    <t>CUSTOMER :</t>
  </si>
  <si>
    <t>Ship to code:</t>
  </si>
  <si>
    <t>S</t>
  </si>
  <si>
    <t>ใช้กรณีที่ซื้อมาและขายไป</t>
  </si>
  <si>
    <t>O</t>
  </si>
  <si>
    <t>H</t>
  </si>
  <si>
    <t>ใบเสนอราคาให้แบ่งHW/SW</t>
  </si>
  <si>
    <t>L</t>
  </si>
  <si>
    <t>I</t>
  </si>
  <si>
    <t>ซับพาเออร์ ใหม่ ให้ระบุชื่อ+เบอร์โทร</t>
  </si>
  <si>
    <t>D</t>
  </si>
  <si>
    <t>P</t>
  </si>
  <si>
    <t>ให้แนบใบราคาจากซับพาเออร์ด้วย</t>
  </si>
  <si>
    <t>T</t>
  </si>
  <si>
    <t>ค่ารับรอง 0.03ของโปรเจค</t>
  </si>
  <si>
    <t>รหัสพนักงานขาย</t>
  </si>
  <si>
    <t>เงื่อนไขการชำระเงิน</t>
  </si>
  <si>
    <t xml:space="preserve">      เงินสด</t>
  </si>
  <si>
    <t>REQUIRED DATE</t>
  </si>
  <si>
    <t>วิธีการขนส่ง</t>
  </si>
  <si>
    <t xml:space="preserve">   </t>
  </si>
  <si>
    <t xml:space="preserve">      รถบริษัท</t>
  </si>
  <si>
    <t>PARTIAL SHIP ALLOW(Y/N)</t>
  </si>
  <si>
    <t xml:space="preserve">ชื่อบุคคลผุ้ติดต่อ  </t>
  </si>
  <si>
    <t>Original SO No.</t>
  </si>
  <si>
    <t>Type</t>
  </si>
  <si>
    <t>PART No.</t>
  </si>
  <si>
    <t>DESCRIPTION</t>
  </si>
  <si>
    <t>QTY.</t>
  </si>
  <si>
    <t>Price / Unit</t>
  </si>
  <si>
    <t>Total Amount</t>
  </si>
  <si>
    <t>Cost / Unit</t>
  </si>
  <si>
    <t>Total Cost</t>
  </si>
  <si>
    <t>Supplier</t>
  </si>
  <si>
    <t>COST OF GOODS</t>
  </si>
  <si>
    <t>A</t>
  </si>
  <si>
    <t>Hardware</t>
  </si>
  <si>
    <t>Installation &amp; Service</t>
  </si>
  <si>
    <t>C</t>
  </si>
  <si>
    <t>ค่าจ้างติดตั้งทีมนอก+ขนส่ง</t>
  </si>
  <si>
    <t xml:space="preserve"> - กรุงเทพฯ</t>
  </si>
  <si>
    <t xml:space="preserve"> - ต่างจังหวัด</t>
  </si>
  <si>
    <t>ค่าจ้างติดตั้งทีมภายในบริษัทฯ</t>
  </si>
  <si>
    <t xml:space="preserve"> - ค่าจ้างช่างติดตั้งระบบ Onsite พร้อมทดสอบ</t>
  </si>
  <si>
    <t xml:space="preserve"> - ค่าจ้างช่าง Internal ติดตั้งเตรียมเครื่องตรวจรับ</t>
  </si>
  <si>
    <t xml:space="preserve"> - ค่าจ้างทีม พี่รวจ+เบียร์ ติดตั้งระบบเครื่องแม่ข่าย</t>
  </si>
  <si>
    <t xml:space="preserve"> - ตรวจรับ+อบรมตามเงื่อนไข</t>
  </si>
  <si>
    <t>E</t>
  </si>
  <si>
    <t>ค่าขนส่ง</t>
  </si>
  <si>
    <t>Goods Shipment                            *******</t>
  </si>
  <si>
    <t>Total</t>
  </si>
  <si>
    <t>Vat</t>
  </si>
  <si>
    <t>Grand Total</t>
  </si>
  <si>
    <t>For Purchaser:</t>
  </si>
  <si>
    <t>PO. NO.</t>
  </si>
  <si>
    <t>…………………….</t>
  </si>
  <si>
    <t xml:space="preserve"> ………………………</t>
  </si>
  <si>
    <t>PO. Date</t>
  </si>
  <si>
    <t>Account Manager</t>
  </si>
  <si>
    <t>ต้นฉบับ-บัญชี,สำเนา1-ช่าง,สำเนา2-พนักงานขาย</t>
  </si>
  <si>
    <t>Sale</t>
  </si>
  <si>
    <t>Date</t>
  </si>
  <si>
    <t>Director</t>
  </si>
  <si>
    <t>Purchase Staff</t>
  </si>
  <si>
    <t>Purchase Manager</t>
  </si>
  <si>
    <t>ต้นฉบับ-จัดซื้อ,สำเนา 1-บัญชีเปิดบิล, สำเนา 2-ช่าง,สำเนา3-พนักงานขาย</t>
  </si>
  <si>
    <t>ภัทราอร  อมรโอภาคุณ</t>
  </si>
  <si>
    <t xml:space="preserve">ORDER NO.  </t>
  </si>
  <si>
    <t>CUSTOMER PO.</t>
  </si>
  <si>
    <t xml:space="preserve">ORDER DATE   </t>
  </si>
  <si>
    <t xml:space="preserve">Remark:  รับประกันสินค้า 1 ปี  Carry-in </t>
  </si>
  <si>
    <t>ภัทราอร</t>
  </si>
  <si>
    <t>Stock Point IT</t>
  </si>
  <si>
    <t>Cost/unit/Y</t>
  </si>
  <si>
    <t xml:space="preserve">ชุดกระเป๋าสุขภาพดิจิทัล (Telehealth kit) </t>
  </si>
  <si>
    <t>เครื่องตรวจระดับน้ำตาลในเลือดรุ่น ACCU-CHEK INSTANT METER ONLY</t>
  </si>
  <si>
    <t>แถบตรวจวัดระดับน้ำตาลในเลือดรุ่น ACCU-CHEK INSTANT 100CT APAC</t>
  </si>
  <si>
    <t>เข็มเจาะน้ำตาลปลายนิ้ว ACCU CHEK SAFE-T-PRO UNO 200</t>
  </si>
  <si>
    <t>บริษัท โรช ไดแอกโนสติกส์ (ประเทศไทย)</t>
  </si>
  <si>
    <t>เครื่องตรวจวัดค่าความดันโลหิตแบบอัตโนมัติ Brand : Omron Model : HEM-7361T</t>
  </si>
  <si>
    <t>SIM อินเตอร์เนต AIS (1 ปี)</t>
  </si>
  <si>
    <t xml:space="preserve">กระเป๋า Aidery </t>
  </si>
  <si>
    <t>AIS Shop</t>
  </si>
  <si>
    <t xml:space="preserve">บริษัท พอยท์ ไอที คอนซัลทิ่ง จำกัด </t>
  </si>
  <si>
    <t xml:space="preserve"> 19 ซอยสุภาพงษ์1 แยก 6 แขวงหนองบอน เขตประเวศ กรุงเทพฯ 10250 โทร.02-348-4792 แฟกซ์ 02-348-4793</t>
  </si>
  <si>
    <t>เรื่อง</t>
  </si>
  <si>
    <t>ขอเสนอราคาสินค้า</t>
  </si>
  <si>
    <t>เรียน</t>
  </si>
  <si>
    <t>คุณปรเมศก์</t>
  </si>
  <si>
    <t>บริษัท พอยท์ ไอที คอนซัลทิ่ง จำกัด ผู้ให้บริการระบบแพลตฟอร์มบริหารจัดการข้อมูลสุขภาพ แบบดิจิตัล แบบครบวงจร (Digital Health Care Platform)</t>
  </si>
  <si>
    <t>มีความยินดีขอเสนอราคา  เพื่อท่านพิจารณาสั่งซื้อดังนี้</t>
  </si>
  <si>
    <t>รายการ</t>
  </si>
  <si>
    <t>จำนวน</t>
  </si>
  <si>
    <t>หน่วย</t>
  </si>
  <si>
    <t>ราคาต่อหน่วย</t>
  </si>
  <si>
    <t>ราคารวม</t>
  </si>
  <si>
    <t>ชุด</t>
  </si>
  <si>
    <t>อุปกรณ์หนึ่งชุดประกอบด้วย</t>
  </si>
  <si>
    <t xml:space="preserve">1. เครื่องตรวจระดับน้ำตาลในเลือดด้วยตนเองรุ่น ACCU-CHEK INSTANT </t>
  </si>
  <si>
    <t>เครื่อง</t>
  </si>
  <si>
    <t xml:space="preserve">2. ชุดตรวจระดับน้ำตาลในเลือดด้วยตนเองรุ่น ACCU-CHEK INSTANT </t>
  </si>
  <si>
    <t>- แถบตรวจระดับน้ำตาล AC INSTANT  ขนาดบรรจุ 100 ชิ้น</t>
  </si>
  <si>
    <t>กล่อง</t>
  </si>
  <si>
    <t>- Safe T pro Uno ขนาดบรรจุ 200 ชิ้น</t>
  </si>
  <si>
    <t>3. อุปกรณ์วัดความดัน</t>
  </si>
  <si>
    <t>4. โทรศัพท์เคลื่อนที่ (มือถือ) พร้อมอินเตอร์เนต (1 ปี)</t>
  </si>
  <si>
    <t>ภาษีมูลค่าเพิ่ม 7%</t>
  </si>
  <si>
    <t>ราคารวมทั้งสิ้น</t>
  </si>
  <si>
    <t>หมายเหตุ</t>
  </si>
  <si>
    <t>ราคาที่เสนอนี้ ครอบคลุมการให้บริการ</t>
  </si>
  <si>
    <t xml:space="preserve"> - การบริหารจัดการข้อมูลในระบบคลาวด์ ที่สอดคล้องกับพระราชบัญญัติการคุ้มครองข้อมูลส่วนบุคคล</t>
  </si>
  <si>
    <t xml:space="preserve"> - การแสดงผลข้อมูลทางสถิติ</t>
  </si>
  <si>
    <t xml:space="preserve"> - จัดเตรียม API เพื่อการส่งข้อมูลเข้าระบบสารสนเทศโรงพยาบาล</t>
  </si>
  <si>
    <t xml:space="preserve"> - การรับประกันอุปกรณ์และระบบสารสนเทศ 1 ปี นับจากวันส่งมอบ</t>
  </si>
  <si>
    <t xml:space="preserve"> - การอบรมการใช้งานระบบ ตลอดจนบริการหลังการติดตั้ง Call center 063-8073724</t>
  </si>
  <si>
    <t xml:space="preserve"> - กำหนดยืนราคา 90 วัน นับถัดจากวันที่เสนอราคา  กำหนดส่งของ 30 วัน หลังได้รับใบสั่งซื้อ</t>
  </si>
  <si>
    <t xml:space="preserve"> - หากมีข้อสงสัยเรื่องใบเสนอราคากรุณาติดต่อคุณ (ผู้แทน ภัทราอร อมรโอภาคุณ เบอร์โทร061-9522111)</t>
  </si>
  <si>
    <t>- กรุณาออกใบสั่งซื้อในนาม บริษัท พอยท์ ไอที คอนซัลทิ่ง จำกัด</t>
  </si>
  <si>
    <t xml:space="preserve">  ที่อยู่ 19 ซ.สุภาพงษ์ 1 แยก 6 แขวงหนองบอน เขตประเวศ กรุงเทพมหานคร 10250
แขวงหนองบอน เขตประเวศ กรุงเทพมหานคร 10250
</t>
  </si>
  <si>
    <t xml:space="preserve">  เลขประจำตัวผู้เสียภาษี  0105545094511</t>
  </si>
  <si>
    <t>จึงเรียนเสนอมาเพื่อโปรดพิจารณาอนุมัติจัดซื้อ</t>
  </si>
  <si>
    <t>ขอแสดงความนับถือ</t>
  </si>
  <si>
    <t>บริษัท พอยท์ ไอที คอนซัลทิ่ง จำกัด</t>
  </si>
  <si>
    <t>(นางสาวภัทราอร  อมรโอภาคุณ)</t>
  </si>
  <si>
    <t>ตำแหน่ง Product Consultant</t>
  </si>
  <si>
    <t xml:space="preserve">
</t>
  </si>
  <si>
    <t>Mobile: +66 (0) 85918 2386                 mail :pinyaputch.siripunpukdee@roche.com</t>
  </si>
  <si>
    <t xml:space="preserve">Banana Shop </t>
  </si>
  <si>
    <t>Zeen ดำเนินการ</t>
  </si>
  <si>
    <t>REF Logistic</t>
  </si>
  <si>
    <t>Remark: กรณีเครื่องมีปัญหา Sales โรชจะดูแล คุณตุ๋ง 085-918-2386</t>
  </si>
  <si>
    <t>อาคารพัสดุ  คุณดาริกา ภูน้ำเงิน</t>
  </si>
  <si>
    <t>เบอร์ 0639262207</t>
  </si>
  <si>
    <t>SN.97205178901 , SN.97205180103</t>
  </si>
  <si>
    <t>SN.2021 10002587V , SN2021 10002588V</t>
  </si>
  <si>
    <t>SN.34490/61Z704178 , SN.34490/61Z706420</t>
  </si>
  <si>
    <t>โรงพยาบาลอุดรธานี</t>
  </si>
  <si>
    <t xml:space="preserve">เลขที่ 33 ถ.เพาะนิยม ต.หมากแข้ง อำเภอเมืองอุดรธานี </t>
  </si>
  <si>
    <t>จังหวัดอุดรธานี 41000</t>
  </si>
  <si>
    <t xml:space="preserve">เลขประจำตัวผู้เสียภาษี  </t>
  </si>
  <si>
    <t>หมายเหตุ :  ส่งสินค้า โรงพยาบาลอุดรธานี</t>
  </si>
  <si>
    <t>Tablet</t>
  </si>
  <si>
    <t>ค่าบริการ Kin-yoo-dee Healthcare Platform หรือ แพลตฟอร์มสำหรับดูแลสุขภาพดูแลกลุ่มเสี่ยงกลุ่มป่วยด้วยโรคเบาหวานและความดันโลหิตสูง และผู้สูงอายุทางไกล สำหรับส่วนกลางสาธารณสุขเขต 1 แบบรวมศูนย์ข้อมูลสุขภาพ จากพื้นที่ 4 อำเภอนำร่องมาที่ สำนักงานสาธารณสุขจังหวัดเชียงราย</t>
  </si>
  <si>
    <t>zangrows</t>
  </si>
  <si>
    <t>ระบบบันทึกสุขภาพอัจฉริยะโดยผู้รับบริการหรือครอบครัวโดยตรง Family connect พร้อมส่งค่าสุขภาพมาที่ระบบส่วนกลาง</t>
  </si>
  <si>
    <t xml:space="preserve">ระบบดูแลเฝ้าระวังการล้มในผู้สูงอายุ Fall Detection and emergency monitoring สามารถรับส่งเหตุฉุกเฉินได้ระหว่างหน่วยงานหลักและหน่วยงานฉุกเฉินย่อยได้้  </t>
  </si>
  <si>
    <t>ระบบบริหารจัดการการให้บริการบันทึกการตรวจสุขภาพผ่าน Caregiver และ Careplan</t>
  </si>
  <si>
    <t>Software</t>
  </si>
  <si>
    <t>ค่าบริการ Kin-yoo-dee Healthcare Platform หรือ แพลตฟอร์มสำหรับดูแลสุขภาพดูแลกลุ่มเสี่ยงกลุ่มป่วยด้วยโรคเบาหวานและความดันโลหิตสูง</t>
  </si>
  <si>
    <t>อบรม + 24x7 Care Center Service</t>
  </si>
  <si>
    <t xml:space="preserve">บริษัท ออมรอน </t>
  </si>
  <si>
    <t>คุณแซม</t>
  </si>
  <si>
    <t>ค่าเช่าระบบ P'ltform ปีที่ 2 ระยะเวลา 1 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</si>
</sst>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dd\-mmm\-yy"/>
    <numFmt numFmtId="167" formatCode="[$-1070000]d/m/yy;@"/>
    <numFmt numFmtId="168" formatCode="0_);\(0\)"/>
    <numFmt numFmtId="169" formatCode="#,##0.00;[Red]#,##0.00"/>
    <numFmt numFmtId="170" formatCode="#,##0_ ;\-#,##0\ "/>
    <numFmt numFmtId="171" formatCode="_-* #,##0.00_-;\-* #,##0.00_-;_-* &quot;-&quot;??_-;_-@"/>
  </numFmts>
  <fonts count="34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4"/>
      <name val="Cordia New"/>
      <family val="2"/>
    </font>
    <font>
      <sz val="12"/>
      <name val="Times New Roman"/>
      <family val="1"/>
    </font>
    <font>
      <sz val="10"/>
      <name val="Courier"/>
      <family val="3"/>
    </font>
    <font>
      <sz val="11"/>
      <color rgb="FF000000"/>
      <name val="Tahoma"/>
      <family val="2"/>
    </font>
    <font>
      <sz val="16"/>
      <color theme="1"/>
      <name val="TH Sarabun New"/>
      <family val="2"/>
    </font>
    <font>
      <sz val="16"/>
      <color rgb="FFFF0000"/>
      <name val="TH Sarabun New"/>
      <family val="2"/>
    </font>
    <font>
      <u/>
      <sz val="16"/>
      <color theme="1"/>
      <name val="TH Sarabun New"/>
      <family val="2"/>
    </font>
    <font>
      <sz val="10"/>
      <color theme="1"/>
      <name val="Browallia New"/>
      <family val="2"/>
    </font>
    <font>
      <sz val="12"/>
      <color theme="1"/>
      <name val="Browallia New"/>
      <family val="2"/>
    </font>
    <font>
      <sz val="16"/>
      <color theme="1"/>
      <name val="Browallia New"/>
      <family val="2"/>
    </font>
    <font>
      <b/>
      <sz val="20"/>
      <color theme="1"/>
      <name val="Browallia New"/>
      <family val="2"/>
    </font>
    <font>
      <b/>
      <sz val="16"/>
      <color theme="1"/>
      <name val="Browallia New"/>
      <family val="2"/>
    </font>
    <font>
      <sz val="17"/>
      <color theme="1"/>
      <name val="Browallia New"/>
      <family val="2"/>
    </font>
    <font>
      <sz val="17"/>
      <color rgb="FF000000"/>
      <name val="Arial"/>
      <family val="2"/>
    </font>
    <font>
      <sz val="20"/>
      <color rgb="FF000000"/>
      <name val="Angsana New"/>
      <family val="1"/>
    </font>
    <font>
      <sz val="14"/>
      <color rgb="FF000000"/>
      <name val="Cordia New"/>
      <family val="2"/>
    </font>
    <font>
      <sz val="17"/>
      <name val="Browallia New"/>
      <family val="2"/>
    </font>
    <font>
      <b/>
      <sz val="17"/>
      <color theme="1"/>
      <name val="Browallia New"/>
      <family val="2"/>
    </font>
    <font>
      <sz val="17"/>
      <color rgb="FFFF0000"/>
      <name val="Browallia New"/>
      <family val="2"/>
    </font>
    <font>
      <b/>
      <sz val="17"/>
      <name val="Browallia New"/>
      <family val="2"/>
    </font>
    <font>
      <sz val="16"/>
      <name val="Browallia New"/>
      <family val="2"/>
    </font>
    <font>
      <b/>
      <u/>
      <sz val="17"/>
      <color theme="1"/>
      <name val="Browallia New"/>
      <family val="2"/>
    </font>
    <font>
      <b/>
      <sz val="20"/>
      <color theme="1"/>
      <name val="TH Sarabun New"/>
      <family val="2"/>
    </font>
    <font>
      <b/>
      <sz val="10"/>
      <name val="Century Gothic"/>
      <family val="2"/>
    </font>
    <font>
      <u/>
      <sz val="10"/>
      <name val="Century Gothic"/>
      <family val="2"/>
    </font>
    <font>
      <sz val="16"/>
      <color rgb="FF000000"/>
      <name val="TH Sarabun New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11"/>
      <name val="Times New Roman"/>
      <family val="1"/>
      <charset val="222"/>
    </font>
    <font>
      <b/>
      <u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5" fillId="0" borderId="0"/>
    <xf numFmtId="0" fontId="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</cellStyleXfs>
  <cellXfs count="168">
    <xf numFmtId="0" fontId="0" fillId="0" borderId="0" xfId="0"/>
    <xf numFmtId="164" fontId="8" fillId="2" borderId="14" xfId="1" applyFont="1" applyFill="1" applyBorder="1" applyAlignment="1">
      <alignment vertical="top"/>
    </xf>
    <xf numFmtId="164" fontId="8" fillId="2" borderId="14" xfId="1" applyFont="1" applyFill="1" applyBorder="1" applyAlignment="1">
      <alignment horizontal="center" vertical="top"/>
    </xf>
    <xf numFmtId="0" fontId="8" fillId="2" borderId="0" xfId="0" applyFont="1" applyFill="1" applyAlignment="1">
      <alignment vertical="top"/>
    </xf>
    <xf numFmtId="9" fontId="8" fillId="2" borderId="0" xfId="0" applyNumberFormat="1" applyFont="1" applyFill="1" applyAlignment="1">
      <alignment vertical="top"/>
    </xf>
    <xf numFmtId="43" fontId="8" fillId="2" borderId="0" xfId="0" applyNumberFormat="1" applyFont="1" applyFill="1" applyAlignment="1">
      <alignment vertical="top"/>
    </xf>
    <xf numFmtId="164" fontId="8" fillId="2" borderId="0" xfId="0" applyNumberFormat="1" applyFont="1" applyFill="1" applyAlignment="1">
      <alignment vertical="top"/>
    </xf>
    <xf numFmtId="164" fontId="8" fillId="2" borderId="0" xfId="1" applyFont="1" applyFill="1" applyAlignment="1">
      <alignment vertical="top"/>
    </xf>
    <xf numFmtId="0" fontId="8" fillId="2" borderId="0" xfId="7" applyFont="1" applyFill="1" applyAlignment="1">
      <alignment vertical="top"/>
    </xf>
    <xf numFmtId="0" fontId="8" fillId="2" borderId="12" xfId="7" applyFont="1" applyFill="1" applyBorder="1" applyAlignment="1">
      <alignment vertical="top"/>
    </xf>
    <xf numFmtId="0" fontId="8" fillId="2" borderId="11" xfId="7" applyFont="1" applyFill="1" applyBorder="1" applyAlignment="1" applyProtection="1">
      <alignment vertical="top"/>
      <protection locked="0"/>
    </xf>
    <xf numFmtId="0" fontId="8" fillId="2" borderId="5" xfId="0" applyFont="1" applyFill="1" applyBorder="1" applyAlignment="1">
      <alignment vertical="top"/>
    </xf>
    <xf numFmtId="164" fontId="8" fillId="2" borderId="14" xfId="1" applyFont="1" applyFill="1" applyBorder="1" applyAlignment="1" applyProtection="1">
      <alignment horizontal="center" vertical="top"/>
      <protection locked="0"/>
    </xf>
    <xf numFmtId="4" fontId="8" fillId="2" borderId="14" xfId="0" applyNumberFormat="1" applyFont="1" applyFill="1" applyBorder="1" applyAlignment="1">
      <alignment vertical="top"/>
    </xf>
    <xf numFmtId="164" fontId="8" fillId="2" borderId="14" xfId="1" applyFont="1" applyFill="1" applyBorder="1" applyAlignment="1" applyProtection="1">
      <alignment vertical="top"/>
      <protection locked="0"/>
    </xf>
    <xf numFmtId="168" fontId="8" fillId="2" borderId="14" xfId="1" applyNumberFormat="1" applyFont="1" applyFill="1" applyBorder="1" applyAlignment="1" applyProtection="1">
      <alignment horizontal="center" vertical="top" wrapText="1"/>
      <protection locked="0"/>
    </xf>
    <xf numFmtId="164" fontId="8" fillId="2" borderId="7" xfId="1" applyFont="1" applyFill="1" applyBorder="1" applyAlignment="1" applyProtection="1">
      <alignment vertical="top" wrapText="1"/>
      <protection locked="0"/>
    </xf>
    <xf numFmtId="164" fontId="8" fillId="2" borderId="6" xfId="1" applyFont="1" applyFill="1" applyBorder="1" applyAlignment="1">
      <alignment horizontal="center" vertical="top"/>
    </xf>
    <xf numFmtId="164" fontId="8" fillId="2" borderId="6" xfId="1" applyFont="1" applyFill="1" applyBorder="1" applyAlignment="1">
      <alignment vertical="top"/>
    </xf>
    <xf numFmtId="0" fontId="10" fillId="2" borderId="14" xfId="0" applyFont="1" applyFill="1" applyBorder="1" applyAlignment="1">
      <alignment vertical="top" wrapText="1"/>
    </xf>
    <xf numFmtId="164" fontId="8" fillId="2" borderId="14" xfId="1" applyFont="1" applyFill="1" applyBorder="1" applyAlignment="1" applyProtection="1">
      <alignment vertical="top" wrapText="1"/>
      <protection locked="0"/>
    </xf>
    <xf numFmtId="164" fontId="8" fillId="2" borderId="14" xfId="1" applyFont="1" applyFill="1" applyBorder="1" applyAlignment="1" applyProtection="1">
      <alignment horizontal="left" vertical="top"/>
      <protection locked="0"/>
    </xf>
    <xf numFmtId="0" fontId="8" fillId="2" borderId="6" xfId="0" applyFont="1" applyFill="1" applyBorder="1" applyAlignment="1">
      <alignment vertical="top" wrapText="1"/>
    </xf>
    <xf numFmtId="164" fontId="8" fillId="2" borderId="6" xfId="1" applyFont="1" applyFill="1" applyBorder="1" applyAlignment="1">
      <alignment vertical="top" wrapText="1"/>
    </xf>
    <xf numFmtId="4" fontId="8" fillId="2" borderId="14" xfId="0" applyNumberFormat="1" applyFont="1" applyFill="1" applyBorder="1" applyAlignment="1">
      <alignment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vertical="top" wrapText="1"/>
    </xf>
    <xf numFmtId="168" fontId="8" fillId="2" borderId="14" xfId="1" applyNumberFormat="1" applyFont="1" applyFill="1" applyBorder="1" applyAlignment="1">
      <alignment horizontal="center" vertical="top" wrapText="1"/>
    </xf>
    <xf numFmtId="164" fontId="8" fillId="2" borderId="7" xfId="1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/>
    </xf>
    <xf numFmtId="164" fontId="8" fillId="2" borderId="7" xfId="0" applyNumberFormat="1" applyFont="1" applyFill="1" applyBorder="1" applyAlignment="1">
      <alignment vertical="top" wrapText="1"/>
    </xf>
    <xf numFmtId="9" fontId="8" fillId="2" borderId="14" xfId="10" applyFont="1" applyFill="1" applyBorder="1" applyAlignment="1">
      <alignment horizontal="center" vertical="top" wrapText="1"/>
    </xf>
    <xf numFmtId="49" fontId="8" fillId="2" borderId="6" xfId="0" applyNumberFormat="1" applyFont="1" applyFill="1" applyBorder="1" applyAlignment="1" applyProtection="1">
      <alignment horizontal="right" vertical="top" wrapText="1"/>
      <protection locked="0"/>
    </xf>
    <xf numFmtId="3" fontId="8" fillId="2" borderId="14" xfId="7" applyNumberFormat="1" applyFont="1" applyFill="1" applyBorder="1" applyAlignment="1" applyProtection="1">
      <alignment vertical="top" wrapText="1"/>
      <protection locked="0"/>
    </xf>
    <xf numFmtId="0" fontId="8" fillId="2" borderId="10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165" fontId="8" fillId="2" borderId="0" xfId="0" applyNumberFormat="1" applyFont="1" applyFill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14" xfId="0" applyFont="1" applyFill="1" applyBorder="1" applyAlignment="1">
      <alignment horizontal="left" vertical="top"/>
    </xf>
    <xf numFmtId="164" fontId="8" fillId="2" borderId="14" xfId="1" applyFont="1" applyFill="1" applyBorder="1" applyAlignment="1" applyProtection="1">
      <alignment horizontal="right" vertical="top"/>
      <protection locked="0"/>
    </xf>
    <xf numFmtId="169" fontId="8" fillId="2" borderId="14" xfId="0" applyNumberFormat="1" applyFont="1" applyFill="1" applyBorder="1" applyAlignment="1">
      <alignment vertical="top" wrapText="1"/>
    </xf>
    <xf numFmtId="164" fontId="8" fillId="2" borderId="14" xfId="1" applyFont="1" applyFill="1" applyBorder="1" applyAlignment="1">
      <alignment vertical="top" wrapText="1"/>
    </xf>
    <xf numFmtId="0" fontId="8" fillId="2" borderId="0" xfId="0" applyFont="1" applyFill="1" applyAlignment="1">
      <alignment horizontal="right" vertical="top" wrapText="1"/>
    </xf>
    <xf numFmtId="0" fontId="8" fillId="2" borderId="0" xfId="0" applyFont="1" applyFill="1" applyAlignment="1">
      <alignment horizontal="right" vertical="top"/>
    </xf>
    <xf numFmtId="0" fontId="8" fillId="2" borderId="0" xfId="7" applyFont="1" applyFill="1" applyAlignment="1">
      <alignment horizontal="left" vertical="top"/>
    </xf>
    <xf numFmtId="0" fontId="8" fillId="2" borderId="0" xfId="0" quotePrefix="1" applyFont="1" applyFill="1" applyAlignment="1">
      <alignment vertical="top"/>
    </xf>
    <xf numFmtId="0" fontId="8" fillId="2" borderId="1" xfId="8" applyFont="1" applyFill="1" applyBorder="1" applyAlignment="1" applyProtection="1">
      <alignment horizontal="left" vertical="top"/>
      <protection locked="0"/>
    </xf>
    <xf numFmtId="0" fontId="8" fillId="2" borderId="9" xfId="0" applyFont="1" applyFill="1" applyBorder="1" applyAlignment="1">
      <alignment vertical="top"/>
    </xf>
    <xf numFmtId="0" fontId="8" fillId="2" borderId="0" xfId="0" applyFont="1" applyFill="1" applyAlignment="1">
      <alignment horizontal="center" vertical="top" wrapText="1"/>
    </xf>
    <xf numFmtId="164" fontId="8" fillId="2" borderId="0" xfId="1" applyFont="1" applyFill="1" applyAlignment="1">
      <alignment horizontal="right" vertical="top" wrapText="1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/>
    </xf>
    <xf numFmtId="0" fontId="8" fillId="2" borderId="12" xfId="4" applyFont="1" applyFill="1" applyBorder="1" applyAlignment="1">
      <alignment vertical="top"/>
    </xf>
    <xf numFmtId="164" fontId="8" fillId="2" borderId="0" xfId="1" applyFont="1" applyFill="1" applyAlignment="1">
      <alignment horizontal="right" vertical="top"/>
    </xf>
    <xf numFmtId="0" fontId="8" fillId="2" borderId="12" xfId="4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6" xfId="0" applyFont="1" applyFill="1" applyBorder="1" applyAlignment="1">
      <alignment horizontal="center" vertical="top" wrapText="1"/>
    </xf>
    <xf numFmtId="164" fontId="8" fillId="2" borderId="14" xfId="1" applyFont="1" applyFill="1" applyBorder="1" applyAlignment="1">
      <alignment horizontal="center" vertical="top" wrapText="1"/>
    </xf>
    <xf numFmtId="0" fontId="8" fillId="2" borderId="14" xfId="7" applyFont="1" applyFill="1" applyBorder="1" applyAlignment="1">
      <alignment horizontal="center" vertical="top" wrapText="1"/>
    </xf>
    <xf numFmtId="0" fontId="8" fillId="2" borderId="6" xfId="7" applyFont="1" applyFill="1" applyBorder="1" applyAlignment="1">
      <alignment horizontal="center" vertical="top" wrapText="1"/>
    </xf>
    <xf numFmtId="0" fontId="8" fillId="2" borderId="7" xfId="7" applyFont="1" applyFill="1" applyBorder="1" applyAlignment="1">
      <alignment horizontal="center" vertical="top" wrapText="1"/>
    </xf>
    <xf numFmtId="4" fontId="8" fillId="2" borderId="0" xfId="0" applyNumberFormat="1" applyFont="1" applyFill="1" applyAlignment="1">
      <alignment vertical="top"/>
    </xf>
    <xf numFmtId="0" fontId="10" fillId="2" borderId="14" xfId="0" applyFont="1" applyFill="1" applyBorder="1" applyAlignment="1">
      <alignment vertical="top"/>
    </xf>
    <xf numFmtId="0" fontId="8" fillId="2" borderId="6" xfId="0" applyFont="1" applyFill="1" applyBorder="1" applyAlignment="1">
      <alignment horizontal="left" vertical="top" wrapText="1"/>
    </xf>
    <xf numFmtId="164" fontId="8" fillId="2" borderId="10" xfId="1" applyFont="1" applyFill="1" applyBorder="1" applyAlignment="1">
      <alignment vertical="top"/>
    </xf>
    <xf numFmtId="164" fontId="8" fillId="2" borderId="6" xfId="1" applyNumberFormat="1" applyFont="1" applyFill="1" applyBorder="1" applyAlignment="1">
      <alignment vertical="top"/>
    </xf>
    <xf numFmtId="164" fontId="8" fillId="2" borderId="7" xfId="1" applyFont="1" applyFill="1" applyBorder="1" applyAlignment="1">
      <alignment horizontal="center" vertical="top"/>
    </xf>
    <xf numFmtId="164" fontId="8" fillId="2" borderId="7" xfId="1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164" fontId="8" fillId="2" borderId="13" xfId="1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164" fontId="8" fillId="2" borderId="4" xfId="1" applyFont="1" applyFill="1" applyBorder="1" applyAlignment="1">
      <alignment vertical="top"/>
    </xf>
    <xf numFmtId="3" fontId="8" fillId="2" borderId="0" xfId="0" applyNumberFormat="1" applyFont="1" applyFill="1" applyAlignment="1">
      <alignment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5" xfId="0" applyFont="1" applyFill="1" applyBorder="1" applyAlignment="1">
      <alignment vertical="top"/>
    </xf>
    <xf numFmtId="0" fontId="8" fillId="2" borderId="1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vertical="top"/>
    </xf>
    <xf numFmtId="0" fontId="8" fillId="2" borderId="12" xfId="0" applyFont="1" applyFill="1" applyBorder="1" applyAlignment="1">
      <alignment horizontal="left" vertical="top"/>
    </xf>
    <xf numFmtId="166" fontId="8" fillId="2" borderId="13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167" fontId="8" fillId="2" borderId="4" xfId="0" applyNumberFormat="1" applyFont="1" applyFill="1" applyBorder="1" applyAlignment="1">
      <alignment horizontal="center" vertical="top"/>
    </xf>
    <xf numFmtId="167" fontId="8" fillId="2" borderId="2" xfId="0" applyNumberFormat="1" applyFont="1" applyFill="1" applyBorder="1" applyAlignment="1">
      <alignment horizontal="center" vertical="top"/>
    </xf>
    <xf numFmtId="0" fontId="8" fillId="2" borderId="6" xfId="0" applyFont="1" applyFill="1" applyBorder="1" applyAlignment="1">
      <alignment vertical="top"/>
    </xf>
    <xf numFmtId="0" fontId="8" fillId="2" borderId="12" xfId="0" applyFont="1" applyFill="1" applyBorder="1" applyAlignment="1">
      <alignment horizontal="center" vertical="top"/>
    </xf>
    <xf numFmtId="164" fontId="8" fillId="2" borderId="12" xfId="1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166" fontId="8" fillId="2" borderId="12" xfId="0" applyNumberFormat="1" applyFont="1" applyFill="1" applyBorder="1" applyAlignment="1">
      <alignment horizontal="center" vertical="top"/>
    </xf>
    <xf numFmtId="166" fontId="8" fillId="2" borderId="11" xfId="0" applyNumberFormat="1" applyFont="1" applyFill="1" applyBorder="1" applyAlignment="1">
      <alignment horizontal="center" vertical="top"/>
    </xf>
    <xf numFmtId="164" fontId="8" fillId="2" borderId="11" xfId="1" applyFont="1" applyFill="1" applyBorder="1" applyAlignment="1">
      <alignment vertical="top"/>
    </xf>
    <xf numFmtId="0" fontId="8" fillId="2" borderId="14" xfId="0" applyFont="1" applyFill="1" applyBorder="1" applyAlignment="1">
      <alignment horizontal="left" vertical="top" wrapText="1"/>
    </xf>
    <xf numFmtId="0" fontId="10" fillId="2" borderId="14" xfId="0" quotePrefix="1" applyFont="1" applyFill="1" applyBorder="1" applyAlignment="1">
      <alignment horizontal="left" vertical="top" wrapText="1"/>
    </xf>
    <xf numFmtId="0" fontId="8" fillId="2" borderId="14" xfId="0" quotePrefix="1" applyFont="1" applyFill="1" applyBorder="1" applyAlignment="1">
      <alignment horizontal="left" vertical="top" wrapText="1"/>
    </xf>
    <xf numFmtId="168" fontId="8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vertical="top"/>
    </xf>
    <xf numFmtId="0" fontId="18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4" fillId="0" borderId="0" xfId="0" applyFont="1"/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left" wrapText="1"/>
    </xf>
    <xf numFmtId="0" fontId="16" fillId="0" borderId="0" xfId="0" applyFont="1" applyAlignment="1">
      <alignment horizontal="right"/>
    </xf>
    <xf numFmtId="4" fontId="16" fillId="0" borderId="0" xfId="0" applyNumberFormat="1" applyFont="1"/>
    <xf numFmtId="4" fontId="16" fillId="0" borderId="16" xfId="0" applyNumberFormat="1" applyFont="1" applyBorder="1"/>
    <xf numFmtId="4" fontId="16" fillId="0" borderId="17" xfId="0" applyNumberFormat="1" applyFont="1" applyBorder="1"/>
    <xf numFmtId="0" fontId="25" fillId="0" borderId="0" xfId="0" applyFont="1"/>
    <xf numFmtId="49" fontId="23" fillId="0" borderId="0" xfId="0" applyNumberFormat="1" applyFont="1"/>
    <xf numFmtId="49" fontId="20" fillId="0" borderId="0" xfId="0" applyNumberFormat="1" applyFont="1"/>
    <xf numFmtId="0" fontId="1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quotePrefix="1" applyFont="1"/>
    <xf numFmtId="164" fontId="9" fillId="2" borderId="14" xfId="1" applyFont="1" applyFill="1" applyBorder="1" applyAlignment="1" applyProtection="1">
      <alignment vertical="center"/>
      <protection locked="0"/>
    </xf>
    <xf numFmtId="164" fontId="9" fillId="2" borderId="14" xfId="1" applyFont="1" applyFill="1" applyBorder="1" applyAlignment="1" applyProtection="1">
      <alignment vertical="top"/>
      <protection locked="0"/>
    </xf>
    <xf numFmtId="0" fontId="9" fillId="2" borderId="0" xfId="0" applyFont="1" applyFill="1" applyAlignment="1">
      <alignment vertical="top" wrapText="1"/>
    </xf>
    <xf numFmtId="164" fontId="9" fillId="2" borderId="14" xfId="1" applyFont="1" applyFill="1" applyBorder="1" applyAlignment="1" applyProtection="1">
      <alignment vertical="center" wrapText="1"/>
      <protection locked="0"/>
    </xf>
    <xf numFmtId="0" fontId="27" fillId="0" borderId="14" xfId="2" applyFont="1" applyBorder="1" applyAlignment="1">
      <alignment horizontal="center" vertical="top" wrapText="1"/>
    </xf>
    <xf numFmtId="0" fontId="28" fillId="0" borderId="14" xfId="2" applyFont="1" applyBorder="1" applyAlignment="1">
      <alignment vertical="top" wrapText="1"/>
    </xf>
    <xf numFmtId="0" fontId="29" fillId="3" borderId="6" xfId="11" applyFont="1" applyFill="1" applyBorder="1" applyAlignment="1">
      <alignment vertical="top" wrapText="1"/>
    </xf>
    <xf numFmtId="170" fontId="29" fillId="3" borderId="14" xfId="11" applyNumberFormat="1" applyFont="1" applyFill="1" applyBorder="1" applyAlignment="1">
      <alignment horizontal="center" vertical="top"/>
    </xf>
    <xf numFmtId="171" fontId="29" fillId="3" borderId="7" xfId="11" applyNumberFormat="1" applyFont="1" applyFill="1" applyBorder="1" applyAlignment="1">
      <alignment vertical="top"/>
    </xf>
    <xf numFmtId="0" fontId="30" fillId="0" borderId="6" xfId="6" applyFont="1" applyFill="1" applyBorder="1" applyAlignment="1">
      <alignment horizontal="center" vertical="top"/>
    </xf>
    <xf numFmtId="0" fontId="30" fillId="0" borderId="14" xfId="6" applyFont="1" applyFill="1" applyBorder="1" applyAlignment="1" applyProtection="1">
      <alignment vertical="top" wrapText="1"/>
      <protection locked="0"/>
    </xf>
    <xf numFmtId="0" fontId="31" fillId="0" borderId="14" xfId="6" applyFont="1" applyFill="1" applyBorder="1" applyAlignment="1" applyProtection="1">
      <alignment vertical="top"/>
      <protection locked="0"/>
    </xf>
    <xf numFmtId="0" fontId="31" fillId="0" borderId="14" xfId="6" applyFont="1" applyFill="1" applyBorder="1" applyAlignment="1" applyProtection="1">
      <alignment horizontal="left" vertical="top"/>
      <protection locked="0"/>
    </xf>
    <xf numFmtId="43" fontId="32" fillId="0" borderId="0" xfId="2" applyNumberFormat="1" applyFont="1" applyAlignment="1">
      <alignment vertical="top" wrapText="1"/>
    </xf>
    <xf numFmtId="0" fontId="32" fillId="0" borderId="0" xfId="2" applyFont="1" applyAlignment="1">
      <alignment vertical="top" wrapText="1"/>
    </xf>
    <xf numFmtId="0" fontId="33" fillId="0" borderId="14" xfId="2" applyFont="1" applyBorder="1" applyAlignment="1">
      <alignment vertical="top" wrapText="1"/>
    </xf>
    <xf numFmtId="0" fontId="29" fillId="3" borderId="6" xfId="2" applyFont="1" applyFill="1" applyBorder="1" applyAlignment="1">
      <alignment vertical="top"/>
    </xf>
    <xf numFmtId="164" fontId="8" fillId="2" borderId="14" xfId="1" applyFont="1" applyFill="1" applyBorder="1" applyAlignment="1" applyProtection="1">
      <alignment horizontal="center" vertical="center" wrapText="1"/>
      <protection locked="0"/>
    </xf>
    <xf numFmtId="164" fontId="8" fillId="2" borderId="14" xfId="1" applyFont="1" applyFill="1" applyBorder="1" applyAlignment="1">
      <alignment horizontal="center" vertical="center"/>
    </xf>
    <xf numFmtId="164" fontId="8" fillId="2" borderId="14" xfId="1" applyFont="1" applyFill="1" applyBorder="1" applyAlignment="1" applyProtection="1">
      <alignment horizontal="center" vertical="center"/>
      <protection locked="0"/>
    </xf>
    <xf numFmtId="169" fontId="8" fillId="2" borderId="14" xfId="0" applyNumberFormat="1" applyFont="1" applyFill="1" applyBorder="1" applyAlignment="1">
      <alignment vertical="top"/>
    </xf>
    <xf numFmtId="0" fontId="8" fillId="2" borderId="15" xfId="0" applyFont="1" applyFill="1" applyBorder="1" applyAlignment="1">
      <alignment horizontal="left" vertical="top"/>
    </xf>
    <xf numFmtId="165" fontId="8" fillId="2" borderId="6" xfId="1" applyNumberFormat="1" applyFont="1" applyFill="1" applyBorder="1" applyAlignment="1">
      <alignment vertical="top" wrapText="1"/>
    </xf>
    <xf numFmtId="165" fontId="8" fillId="2" borderId="7" xfId="1" applyNumberFormat="1" applyFont="1" applyFill="1" applyBorder="1" applyAlignment="1">
      <alignment vertical="top" wrapText="1"/>
    </xf>
    <xf numFmtId="0" fontId="26" fillId="2" borderId="0" xfId="0" applyFont="1" applyFill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center" vertical="top" wrapText="1"/>
    </xf>
    <xf numFmtId="0" fontId="20" fillId="0" borderId="0" xfId="0" quotePrefix="1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43" fontId="9" fillId="2" borderId="0" xfId="0" applyNumberFormat="1" applyFont="1" applyFill="1" applyAlignment="1">
      <alignment vertical="top" wrapText="1"/>
    </xf>
  </cellXfs>
  <cellStyles count="12">
    <cellStyle name="0,0_x000d__x000a_NA_x000d__x000a_" xfId="7" xr:uid="{00000000-0005-0000-0000-000000000000}"/>
    <cellStyle name="Comma" xfId="1" builtinId="3"/>
    <cellStyle name="Comma 2" xfId="6" xr:uid="{00000000-0005-0000-0000-000002000000}"/>
    <cellStyle name="Comma 3" xfId="3" xr:uid="{00000000-0005-0000-0000-000003000000}"/>
    <cellStyle name="Comma 4" xfId="9" xr:uid="{2C7CD38E-621F-4E7F-A883-D86691A230BD}"/>
    <cellStyle name="Hyperlink" xfId="4" builtinId="8"/>
    <cellStyle name="Normal" xfId="0" builtinId="0"/>
    <cellStyle name="Normal 2" xfId="2" xr:uid="{00000000-0005-0000-0000-000006000000}"/>
    <cellStyle name="Normal 3" xfId="11" xr:uid="{105C8790-940F-164E-B8B0-ED669DCD7374}"/>
    <cellStyle name="Normal 7" xfId="5" xr:uid="{00000000-0005-0000-0000-000007000000}"/>
    <cellStyle name="Percent" xfId="10" builtinId="5"/>
    <cellStyle name="ปกติ_CUSCOD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60AD06-4631-0545-BEB0-E8AE391D890A}"/>
            </a:ext>
          </a:extLst>
        </xdr:cNvPr>
        <xdr:cNvSpPr>
          <a:spLocks noChangeArrowheads="1"/>
        </xdr:cNvSpPr>
      </xdr:nvSpPr>
      <xdr:spPr bwMode="auto">
        <a:xfrm>
          <a:off x="8716010" y="5377180"/>
          <a:ext cx="580390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3CE9627C-4C33-0142-B1CF-FEB28E55EEEC}"/>
            </a:ext>
          </a:extLst>
        </xdr:cNvPr>
        <xdr:cNvSpPr>
          <a:spLocks noChangeArrowheads="1"/>
        </xdr:cNvSpPr>
      </xdr:nvSpPr>
      <xdr:spPr bwMode="auto">
        <a:xfrm>
          <a:off x="9924627" y="4905799"/>
          <a:ext cx="122872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74</xdr:row>
      <xdr:rowOff>142875</xdr:rowOff>
    </xdr:from>
    <xdr:to>
      <xdr:col>6</xdr:col>
      <xdr:colOff>485775</xdr:colOff>
      <xdr:row>74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88311C40-6612-434E-B409-042D3E4F8162}"/>
            </a:ext>
          </a:extLst>
        </xdr:cNvPr>
        <xdr:cNvSpPr>
          <a:spLocks noChangeShapeType="1"/>
        </xdr:cNvSpPr>
      </xdr:nvSpPr>
      <xdr:spPr bwMode="auto">
        <a:xfrm flipV="1">
          <a:off x="7515225" y="24907875"/>
          <a:ext cx="2266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75</xdr:row>
      <xdr:rowOff>19050</xdr:rowOff>
    </xdr:from>
    <xdr:to>
      <xdr:col>5</xdr:col>
      <xdr:colOff>47625</xdr:colOff>
      <xdr:row>75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78C9E997-83F4-5D45-BF43-7C56E2123426}"/>
            </a:ext>
          </a:extLst>
        </xdr:cNvPr>
        <xdr:cNvSpPr>
          <a:spLocks noChangeShapeType="1"/>
        </xdr:cNvSpPr>
      </xdr:nvSpPr>
      <xdr:spPr bwMode="auto">
        <a:xfrm flipH="1">
          <a:off x="8264525" y="25101550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75</xdr:row>
      <xdr:rowOff>161925</xdr:rowOff>
    </xdr:from>
    <xdr:to>
      <xdr:col>5</xdr:col>
      <xdr:colOff>361950</xdr:colOff>
      <xdr:row>75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3DB61F6D-F973-394E-80DC-E43DA5A732D1}"/>
            </a:ext>
          </a:extLst>
        </xdr:cNvPr>
        <xdr:cNvSpPr>
          <a:spLocks noChangeShapeType="1"/>
        </xdr:cNvSpPr>
      </xdr:nvSpPr>
      <xdr:spPr bwMode="auto">
        <a:xfrm>
          <a:off x="8312150" y="252444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75</xdr:row>
      <xdr:rowOff>38100</xdr:rowOff>
    </xdr:from>
    <xdr:to>
      <xdr:col>5</xdr:col>
      <xdr:colOff>457200</xdr:colOff>
      <xdr:row>75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EE5D7973-BB7D-514C-B62B-32065180935E}"/>
            </a:ext>
          </a:extLst>
        </xdr:cNvPr>
        <xdr:cNvSpPr>
          <a:spLocks noChangeShapeType="1"/>
        </xdr:cNvSpPr>
      </xdr:nvSpPr>
      <xdr:spPr bwMode="auto">
        <a:xfrm flipH="1">
          <a:off x="8674100" y="2512060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75</xdr:row>
      <xdr:rowOff>171450</xdr:rowOff>
    </xdr:from>
    <xdr:to>
      <xdr:col>6</xdr:col>
      <xdr:colOff>0</xdr:colOff>
      <xdr:row>75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716E2CC9-CDBD-284F-A988-E7409AF9F9AC}"/>
            </a:ext>
          </a:extLst>
        </xdr:cNvPr>
        <xdr:cNvSpPr>
          <a:spLocks noChangeShapeType="1"/>
        </xdr:cNvSpPr>
      </xdr:nvSpPr>
      <xdr:spPr bwMode="auto">
        <a:xfrm>
          <a:off x="8664575" y="25253950"/>
          <a:ext cx="63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77</xdr:row>
      <xdr:rowOff>219075</xdr:rowOff>
    </xdr:from>
    <xdr:to>
      <xdr:col>6</xdr:col>
      <xdr:colOff>0</xdr:colOff>
      <xdr:row>77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B29CD1C3-74A9-8A4D-96A1-52BE22DA0494}"/>
            </a:ext>
          </a:extLst>
        </xdr:cNvPr>
        <xdr:cNvSpPr>
          <a:spLocks noChangeShapeType="1"/>
        </xdr:cNvSpPr>
      </xdr:nvSpPr>
      <xdr:spPr bwMode="auto">
        <a:xfrm>
          <a:off x="7362825" y="25936575"/>
          <a:ext cx="19335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74</xdr:row>
      <xdr:rowOff>142875</xdr:rowOff>
    </xdr:from>
    <xdr:to>
      <xdr:col>2</xdr:col>
      <xdr:colOff>1095375</xdr:colOff>
      <xdr:row>74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39B03BE4-F9F1-B54D-8C54-EBEA05CB3A54}"/>
            </a:ext>
          </a:extLst>
        </xdr:cNvPr>
        <xdr:cNvSpPr>
          <a:spLocks noChangeShapeType="1"/>
        </xdr:cNvSpPr>
      </xdr:nvSpPr>
      <xdr:spPr bwMode="auto">
        <a:xfrm flipV="1">
          <a:off x="400050" y="24907875"/>
          <a:ext cx="300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77</xdr:row>
      <xdr:rowOff>133350</xdr:rowOff>
    </xdr:from>
    <xdr:to>
      <xdr:col>2</xdr:col>
      <xdr:colOff>1085850</xdr:colOff>
      <xdr:row>77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DE2E0254-B578-B446-A5D6-3B39C9DC749A}"/>
            </a:ext>
          </a:extLst>
        </xdr:cNvPr>
        <xdr:cNvSpPr>
          <a:spLocks noChangeShapeType="1"/>
        </xdr:cNvSpPr>
      </xdr:nvSpPr>
      <xdr:spPr bwMode="auto">
        <a:xfrm flipV="1">
          <a:off x="409575" y="25850850"/>
          <a:ext cx="298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98E8E8FD-BBF5-BA4C-A1FD-7B9EE193CC7F}"/>
            </a:ext>
          </a:extLst>
        </xdr:cNvPr>
        <xdr:cNvSpPr>
          <a:spLocks noChangeShapeType="1"/>
        </xdr:cNvSpPr>
      </xdr:nvSpPr>
      <xdr:spPr bwMode="auto">
        <a:xfrm>
          <a:off x="381000" y="26196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44D86F2D-0236-AB49-BCA0-973DD57C7D6D}"/>
            </a:ext>
          </a:extLst>
        </xdr:cNvPr>
        <xdr:cNvSpPr>
          <a:spLocks noChangeShapeType="1"/>
        </xdr:cNvSpPr>
      </xdr:nvSpPr>
      <xdr:spPr bwMode="auto">
        <a:xfrm>
          <a:off x="381000" y="26196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77</xdr:row>
      <xdr:rowOff>200025</xdr:rowOff>
    </xdr:from>
    <xdr:to>
      <xdr:col>9</xdr:col>
      <xdr:colOff>485775</xdr:colOff>
      <xdr:row>77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016F0F21-64BA-CC4A-9C5D-9C565DB448E6}"/>
            </a:ext>
          </a:extLst>
        </xdr:cNvPr>
        <xdr:cNvSpPr>
          <a:spLocks noChangeShapeType="1"/>
        </xdr:cNvSpPr>
      </xdr:nvSpPr>
      <xdr:spPr bwMode="auto">
        <a:xfrm flipV="1">
          <a:off x="11128375" y="25917525"/>
          <a:ext cx="14986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75</xdr:row>
      <xdr:rowOff>161925</xdr:rowOff>
    </xdr:from>
    <xdr:to>
      <xdr:col>4</xdr:col>
      <xdr:colOff>752475</xdr:colOff>
      <xdr:row>75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54AB6D18-777B-A741-A0AB-AD1B6F85846B}"/>
            </a:ext>
          </a:extLst>
        </xdr:cNvPr>
        <xdr:cNvSpPr>
          <a:spLocks noChangeShapeType="1"/>
        </xdr:cNvSpPr>
      </xdr:nvSpPr>
      <xdr:spPr bwMode="auto">
        <a:xfrm>
          <a:off x="7839075" y="252444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75</xdr:row>
      <xdr:rowOff>171450</xdr:rowOff>
    </xdr:from>
    <xdr:to>
      <xdr:col>9</xdr:col>
      <xdr:colOff>28575</xdr:colOff>
      <xdr:row>75</xdr:row>
      <xdr:rowOff>171450</xdr:rowOff>
    </xdr:to>
    <xdr:sp macro="" textlink="">
      <xdr:nvSpPr>
        <xdr:cNvPr id="17" name="Line 25">
          <a:extLst>
            <a:ext uri="{FF2B5EF4-FFF2-40B4-BE49-F238E27FC236}">
              <a16:creationId xmlns:a16="http://schemas.microsoft.com/office/drawing/2014/main" id="{7C845682-2EBF-084D-8D20-B4E3B3BC5895}"/>
            </a:ext>
          </a:extLst>
        </xdr:cNvPr>
        <xdr:cNvSpPr>
          <a:spLocks noChangeShapeType="1"/>
        </xdr:cNvSpPr>
      </xdr:nvSpPr>
      <xdr:spPr bwMode="auto">
        <a:xfrm>
          <a:off x="11795125" y="25253950"/>
          <a:ext cx="374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75</xdr:row>
      <xdr:rowOff>47625</xdr:rowOff>
    </xdr:from>
    <xdr:to>
      <xdr:col>9</xdr:col>
      <xdr:colOff>180975</xdr:colOff>
      <xdr:row>75</xdr:row>
      <xdr:rowOff>180975</xdr:rowOff>
    </xdr:to>
    <xdr:sp macro="" textlink="">
      <xdr:nvSpPr>
        <xdr:cNvPr id="18" name="Line 26">
          <a:extLst>
            <a:ext uri="{FF2B5EF4-FFF2-40B4-BE49-F238E27FC236}">
              <a16:creationId xmlns:a16="http://schemas.microsoft.com/office/drawing/2014/main" id="{BD074035-BBF0-1D40-8398-1FACD0A20570}"/>
            </a:ext>
          </a:extLst>
        </xdr:cNvPr>
        <xdr:cNvSpPr>
          <a:spLocks noChangeShapeType="1"/>
        </xdr:cNvSpPr>
      </xdr:nvSpPr>
      <xdr:spPr bwMode="auto">
        <a:xfrm flipH="1">
          <a:off x="12293600" y="25130125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75</xdr:row>
      <xdr:rowOff>171450</xdr:rowOff>
    </xdr:from>
    <xdr:to>
      <xdr:col>9</xdr:col>
      <xdr:colOff>571500</xdr:colOff>
      <xdr:row>75</xdr:row>
      <xdr:rowOff>171450</xdr:rowOff>
    </xdr:to>
    <xdr:sp macro="" textlink="">
      <xdr:nvSpPr>
        <xdr:cNvPr id="19" name="Line 27">
          <a:extLst>
            <a:ext uri="{FF2B5EF4-FFF2-40B4-BE49-F238E27FC236}">
              <a16:creationId xmlns:a16="http://schemas.microsoft.com/office/drawing/2014/main" id="{7920B124-F673-2C4C-ABC8-F79886C9ABD8}"/>
            </a:ext>
          </a:extLst>
        </xdr:cNvPr>
        <xdr:cNvSpPr>
          <a:spLocks noChangeShapeType="1"/>
        </xdr:cNvSpPr>
      </xdr:nvSpPr>
      <xdr:spPr bwMode="auto">
        <a:xfrm flipV="1">
          <a:off x="12160250" y="252539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75</xdr:row>
      <xdr:rowOff>171450</xdr:rowOff>
    </xdr:from>
    <xdr:to>
      <xdr:col>8</xdr:col>
      <xdr:colOff>666750</xdr:colOff>
      <xdr:row>75</xdr:row>
      <xdr:rowOff>171450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F7B719AA-41B7-E543-85A7-0B80B10749B0}"/>
            </a:ext>
          </a:extLst>
        </xdr:cNvPr>
        <xdr:cNvSpPr>
          <a:spLocks noChangeShapeType="1"/>
        </xdr:cNvSpPr>
      </xdr:nvSpPr>
      <xdr:spPr bwMode="auto">
        <a:xfrm>
          <a:off x="11471275" y="2525395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1575857</xdr:colOff>
      <xdr:row>3</xdr:row>
      <xdr:rowOff>117475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C19CEC4-D883-C444-AC78-1700205E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7925" y="0"/>
          <a:ext cx="2379132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2" name="Rectangle 3">
          <a:extLst>
            <a:ext uri="{FF2B5EF4-FFF2-40B4-BE49-F238E27FC236}">
              <a16:creationId xmlns:a16="http://schemas.microsoft.com/office/drawing/2014/main" id="{42AD62A0-14DF-EA4E-99A2-FDD652476150}"/>
            </a:ext>
          </a:extLst>
        </xdr:cNvPr>
        <xdr:cNvSpPr>
          <a:spLocks noChangeArrowheads="1"/>
        </xdr:cNvSpPr>
      </xdr:nvSpPr>
      <xdr:spPr bwMode="auto">
        <a:xfrm>
          <a:off x="8754111" y="4910244"/>
          <a:ext cx="542289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75</xdr:row>
      <xdr:rowOff>47625</xdr:rowOff>
    </xdr:from>
    <xdr:to>
      <xdr:col>8</xdr:col>
      <xdr:colOff>752475</xdr:colOff>
      <xdr:row>75</xdr:row>
      <xdr:rowOff>180975</xdr:rowOff>
    </xdr:to>
    <xdr:sp macro="" textlink="">
      <xdr:nvSpPr>
        <xdr:cNvPr id="23" name="Line 26">
          <a:extLst>
            <a:ext uri="{FF2B5EF4-FFF2-40B4-BE49-F238E27FC236}">
              <a16:creationId xmlns:a16="http://schemas.microsoft.com/office/drawing/2014/main" id="{3B26D747-A237-45B9-B6CE-D4F6BBC289D7}"/>
            </a:ext>
          </a:extLst>
        </xdr:cNvPr>
        <xdr:cNvSpPr>
          <a:spLocks noChangeShapeType="1"/>
        </xdr:cNvSpPr>
      </xdr:nvSpPr>
      <xdr:spPr bwMode="auto">
        <a:xfrm flipH="1">
          <a:off x="10620375" y="2326957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A1455CF-F518-47A9-86EB-3CFE1D688DD8}"/>
            </a:ext>
          </a:extLst>
        </xdr:cNvPr>
        <xdr:cNvSpPr>
          <a:spLocks noChangeArrowheads="1"/>
        </xdr:cNvSpPr>
      </xdr:nvSpPr>
      <xdr:spPr bwMode="auto">
        <a:xfrm>
          <a:off x="8738235" y="5421630"/>
          <a:ext cx="453390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230D7167-5F24-42DB-92F8-C85AD0BA3476}"/>
            </a:ext>
          </a:extLst>
        </xdr:cNvPr>
        <xdr:cNvSpPr>
          <a:spLocks noChangeArrowheads="1"/>
        </xdr:cNvSpPr>
      </xdr:nvSpPr>
      <xdr:spPr bwMode="auto">
        <a:xfrm>
          <a:off x="9819852" y="4950249"/>
          <a:ext cx="117792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74</xdr:row>
      <xdr:rowOff>142875</xdr:rowOff>
    </xdr:from>
    <xdr:to>
      <xdr:col>6</xdr:col>
      <xdr:colOff>485775</xdr:colOff>
      <xdr:row>74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52CD71B7-F1F7-4A07-BABA-7544AA899A98}"/>
            </a:ext>
          </a:extLst>
        </xdr:cNvPr>
        <xdr:cNvSpPr>
          <a:spLocks noChangeShapeType="1"/>
        </xdr:cNvSpPr>
      </xdr:nvSpPr>
      <xdr:spPr bwMode="auto">
        <a:xfrm flipV="1">
          <a:off x="7648575" y="26346150"/>
          <a:ext cx="2028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75</xdr:row>
      <xdr:rowOff>19050</xdr:rowOff>
    </xdr:from>
    <xdr:to>
      <xdr:col>5</xdr:col>
      <xdr:colOff>47625</xdr:colOff>
      <xdr:row>75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BDD6B2AD-7E2F-4F8C-A780-68A945D4A3F2}"/>
            </a:ext>
          </a:extLst>
        </xdr:cNvPr>
        <xdr:cNvSpPr>
          <a:spLocks noChangeShapeType="1"/>
        </xdr:cNvSpPr>
      </xdr:nvSpPr>
      <xdr:spPr bwMode="auto">
        <a:xfrm flipH="1">
          <a:off x="8286750" y="26527125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75</xdr:row>
      <xdr:rowOff>161925</xdr:rowOff>
    </xdr:from>
    <xdr:to>
      <xdr:col>5</xdr:col>
      <xdr:colOff>361950</xdr:colOff>
      <xdr:row>75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08A20969-7B0A-4915-91D3-39DB82507067}"/>
            </a:ext>
          </a:extLst>
        </xdr:cNvPr>
        <xdr:cNvSpPr>
          <a:spLocks noChangeShapeType="1"/>
        </xdr:cNvSpPr>
      </xdr:nvSpPr>
      <xdr:spPr bwMode="auto">
        <a:xfrm>
          <a:off x="8334375" y="266700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75</xdr:row>
      <xdr:rowOff>38100</xdr:rowOff>
    </xdr:from>
    <xdr:to>
      <xdr:col>5</xdr:col>
      <xdr:colOff>457200</xdr:colOff>
      <xdr:row>75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194AF760-7DAB-4C78-AD0F-9AF60DFE2C97}"/>
            </a:ext>
          </a:extLst>
        </xdr:cNvPr>
        <xdr:cNvSpPr>
          <a:spLocks noChangeShapeType="1"/>
        </xdr:cNvSpPr>
      </xdr:nvSpPr>
      <xdr:spPr bwMode="auto">
        <a:xfrm flipH="1">
          <a:off x="8696325" y="2654617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75</xdr:row>
      <xdr:rowOff>171450</xdr:rowOff>
    </xdr:from>
    <xdr:to>
      <xdr:col>6</xdr:col>
      <xdr:colOff>0</xdr:colOff>
      <xdr:row>75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3D0B9BC0-4638-47C1-8B29-8438B70D10D0}"/>
            </a:ext>
          </a:extLst>
        </xdr:cNvPr>
        <xdr:cNvSpPr>
          <a:spLocks noChangeShapeType="1"/>
        </xdr:cNvSpPr>
      </xdr:nvSpPr>
      <xdr:spPr bwMode="auto">
        <a:xfrm>
          <a:off x="8686800" y="2667952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77</xdr:row>
      <xdr:rowOff>219075</xdr:rowOff>
    </xdr:from>
    <xdr:to>
      <xdr:col>6</xdr:col>
      <xdr:colOff>0</xdr:colOff>
      <xdr:row>77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D7C28520-D0B9-4C22-BBA4-AC00722F9023}"/>
            </a:ext>
          </a:extLst>
        </xdr:cNvPr>
        <xdr:cNvSpPr>
          <a:spLocks noChangeShapeType="1"/>
        </xdr:cNvSpPr>
      </xdr:nvSpPr>
      <xdr:spPr bwMode="auto">
        <a:xfrm>
          <a:off x="7524750" y="27641550"/>
          <a:ext cx="16668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74</xdr:row>
      <xdr:rowOff>142875</xdr:rowOff>
    </xdr:from>
    <xdr:to>
      <xdr:col>2</xdr:col>
      <xdr:colOff>1095375</xdr:colOff>
      <xdr:row>74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96D9A845-C4FA-4E76-A9AA-D8F791666298}"/>
            </a:ext>
          </a:extLst>
        </xdr:cNvPr>
        <xdr:cNvSpPr>
          <a:spLocks noChangeShapeType="1"/>
        </xdr:cNvSpPr>
      </xdr:nvSpPr>
      <xdr:spPr bwMode="auto">
        <a:xfrm flipV="1">
          <a:off x="352425" y="26346150"/>
          <a:ext cx="399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77</xdr:row>
      <xdr:rowOff>133350</xdr:rowOff>
    </xdr:from>
    <xdr:to>
      <xdr:col>2</xdr:col>
      <xdr:colOff>1085850</xdr:colOff>
      <xdr:row>77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2A65A01D-85EA-4098-8F3C-BB37E38E70F5}"/>
            </a:ext>
          </a:extLst>
        </xdr:cNvPr>
        <xdr:cNvSpPr>
          <a:spLocks noChangeShapeType="1"/>
        </xdr:cNvSpPr>
      </xdr:nvSpPr>
      <xdr:spPr bwMode="auto">
        <a:xfrm flipV="1">
          <a:off x="361950" y="27555825"/>
          <a:ext cx="397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3F9CDA6F-41D3-4454-9F43-1401BB3E66F8}"/>
            </a:ext>
          </a:extLst>
        </xdr:cNvPr>
        <xdr:cNvSpPr>
          <a:spLocks noChangeShapeType="1"/>
        </xdr:cNvSpPr>
      </xdr:nvSpPr>
      <xdr:spPr bwMode="auto">
        <a:xfrm>
          <a:off x="333375" y="2788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559D9CC9-1D16-4131-8931-4DE2247D8811}"/>
            </a:ext>
          </a:extLst>
        </xdr:cNvPr>
        <xdr:cNvSpPr>
          <a:spLocks noChangeShapeType="1"/>
        </xdr:cNvSpPr>
      </xdr:nvSpPr>
      <xdr:spPr bwMode="auto">
        <a:xfrm>
          <a:off x="333375" y="2788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77</xdr:row>
      <xdr:rowOff>200025</xdr:rowOff>
    </xdr:from>
    <xdr:to>
      <xdr:col>9</xdr:col>
      <xdr:colOff>485775</xdr:colOff>
      <xdr:row>77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075C61AB-3DAF-42C5-A3B9-1634F83DD4BE}"/>
            </a:ext>
          </a:extLst>
        </xdr:cNvPr>
        <xdr:cNvSpPr>
          <a:spLocks noChangeShapeType="1"/>
        </xdr:cNvSpPr>
      </xdr:nvSpPr>
      <xdr:spPr bwMode="auto">
        <a:xfrm flipV="1">
          <a:off x="10972800" y="27622500"/>
          <a:ext cx="13716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75</xdr:row>
      <xdr:rowOff>161925</xdr:rowOff>
    </xdr:from>
    <xdr:to>
      <xdr:col>4</xdr:col>
      <xdr:colOff>752475</xdr:colOff>
      <xdr:row>75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EDEDA8B9-4861-499C-BB7E-2B7357B38155}"/>
            </a:ext>
          </a:extLst>
        </xdr:cNvPr>
        <xdr:cNvSpPr>
          <a:spLocks noChangeShapeType="1"/>
        </xdr:cNvSpPr>
      </xdr:nvSpPr>
      <xdr:spPr bwMode="auto">
        <a:xfrm>
          <a:off x="7972425" y="266700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75</xdr:row>
      <xdr:rowOff>171450</xdr:rowOff>
    </xdr:from>
    <xdr:to>
      <xdr:col>9</xdr:col>
      <xdr:colOff>28575</xdr:colOff>
      <xdr:row>75</xdr:row>
      <xdr:rowOff>171450</xdr:rowOff>
    </xdr:to>
    <xdr:sp macro="" textlink="">
      <xdr:nvSpPr>
        <xdr:cNvPr id="16" name="Line 25">
          <a:extLst>
            <a:ext uri="{FF2B5EF4-FFF2-40B4-BE49-F238E27FC236}">
              <a16:creationId xmlns:a16="http://schemas.microsoft.com/office/drawing/2014/main" id="{30586B55-BBFE-4DB6-907A-F4617AAA6978}"/>
            </a:ext>
          </a:extLst>
        </xdr:cNvPr>
        <xdr:cNvSpPr>
          <a:spLocks noChangeShapeType="1"/>
        </xdr:cNvSpPr>
      </xdr:nvSpPr>
      <xdr:spPr bwMode="auto">
        <a:xfrm>
          <a:off x="11639550" y="26679525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75</xdr:row>
      <xdr:rowOff>47625</xdr:rowOff>
    </xdr:from>
    <xdr:to>
      <xdr:col>9</xdr:col>
      <xdr:colOff>180975</xdr:colOff>
      <xdr:row>75</xdr:row>
      <xdr:rowOff>180975</xdr:rowOff>
    </xdr:to>
    <xdr:sp macro="" textlink="">
      <xdr:nvSpPr>
        <xdr:cNvPr id="17" name="Line 26">
          <a:extLst>
            <a:ext uri="{FF2B5EF4-FFF2-40B4-BE49-F238E27FC236}">
              <a16:creationId xmlns:a16="http://schemas.microsoft.com/office/drawing/2014/main" id="{7387AD8B-7946-42D1-977F-8A8C0D677B99}"/>
            </a:ext>
          </a:extLst>
        </xdr:cNvPr>
        <xdr:cNvSpPr>
          <a:spLocks noChangeShapeType="1"/>
        </xdr:cNvSpPr>
      </xdr:nvSpPr>
      <xdr:spPr bwMode="auto">
        <a:xfrm flipH="1">
          <a:off x="12011025" y="26555700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75</xdr:row>
      <xdr:rowOff>171450</xdr:rowOff>
    </xdr:from>
    <xdr:to>
      <xdr:col>9</xdr:col>
      <xdr:colOff>571500</xdr:colOff>
      <xdr:row>75</xdr:row>
      <xdr:rowOff>171450</xdr:rowOff>
    </xdr:to>
    <xdr:sp macro="" textlink="">
      <xdr:nvSpPr>
        <xdr:cNvPr id="18" name="Line 27">
          <a:extLst>
            <a:ext uri="{FF2B5EF4-FFF2-40B4-BE49-F238E27FC236}">
              <a16:creationId xmlns:a16="http://schemas.microsoft.com/office/drawing/2014/main" id="{7BAD799E-410F-4F3E-A381-F51E1017262E}"/>
            </a:ext>
          </a:extLst>
        </xdr:cNvPr>
        <xdr:cNvSpPr>
          <a:spLocks noChangeShapeType="1"/>
        </xdr:cNvSpPr>
      </xdr:nvSpPr>
      <xdr:spPr bwMode="auto">
        <a:xfrm flipV="1">
          <a:off x="11877675" y="266795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75</xdr:row>
      <xdr:rowOff>171450</xdr:rowOff>
    </xdr:from>
    <xdr:to>
      <xdr:col>8</xdr:col>
      <xdr:colOff>666750</xdr:colOff>
      <xdr:row>75</xdr:row>
      <xdr:rowOff>171450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A9808C3D-5C30-448F-95F9-CADDF79306D0}"/>
            </a:ext>
          </a:extLst>
        </xdr:cNvPr>
        <xdr:cNvSpPr>
          <a:spLocks noChangeShapeType="1"/>
        </xdr:cNvSpPr>
      </xdr:nvSpPr>
      <xdr:spPr bwMode="auto">
        <a:xfrm>
          <a:off x="11315700" y="2667952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1298766</xdr:colOff>
      <xdr:row>3</xdr:row>
      <xdr:rowOff>117475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7C9168D4-01B7-40BF-B6E2-9C115D64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0"/>
          <a:ext cx="2252132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D0B98A6F-FDC3-4E43-B91D-3ADC1D9A320E}"/>
            </a:ext>
          </a:extLst>
        </xdr:cNvPr>
        <xdr:cNvSpPr>
          <a:spLocks noChangeArrowheads="1"/>
        </xdr:cNvSpPr>
      </xdr:nvSpPr>
      <xdr:spPr bwMode="auto">
        <a:xfrm>
          <a:off x="8776336" y="4954694"/>
          <a:ext cx="415289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75</xdr:row>
      <xdr:rowOff>47625</xdr:rowOff>
    </xdr:from>
    <xdr:to>
      <xdr:col>8</xdr:col>
      <xdr:colOff>752475</xdr:colOff>
      <xdr:row>75</xdr:row>
      <xdr:rowOff>180975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ECBD09B6-4C07-4BE0-8C3B-8BD61F78EEA5}"/>
            </a:ext>
          </a:extLst>
        </xdr:cNvPr>
        <xdr:cNvSpPr>
          <a:spLocks noChangeShapeType="1"/>
        </xdr:cNvSpPr>
      </xdr:nvSpPr>
      <xdr:spPr bwMode="auto">
        <a:xfrm flipH="1">
          <a:off x="11658600" y="2655570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459A50F-5243-4DE5-9CAE-1EF888FED0D6}"/>
            </a:ext>
          </a:extLst>
        </xdr:cNvPr>
        <xdr:cNvSpPr>
          <a:spLocks noChangeArrowheads="1"/>
        </xdr:cNvSpPr>
      </xdr:nvSpPr>
      <xdr:spPr bwMode="auto">
        <a:xfrm>
          <a:off x="8738235" y="5421630"/>
          <a:ext cx="501015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E84C1BCD-5AFA-4589-BD46-68E043EF8983}"/>
            </a:ext>
          </a:extLst>
        </xdr:cNvPr>
        <xdr:cNvSpPr>
          <a:spLocks noChangeArrowheads="1"/>
        </xdr:cNvSpPr>
      </xdr:nvSpPr>
      <xdr:spPr bwMode="auto">
        <a:xfrm>
          <a:off x="9867477" y="4950249"/>
          <a:ext cx="117792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74</xdr:row>
      <xdr:rowOff>142875</xdr:rowOff>
    </xdr:from>
    <xdr:to>
      <xdr:col>6</xdr:col>
      <xdr:colOff>485775</xdr:colOff>
      <xdr:row>74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C4DD155F-3C49-44F9-8BC7-8E5CFFE6C42C}"/>
            </a:ext>
          </a:extLst>
        </xdr:cNvPr>
        <xdr:cNvSpPr>
          <a:spLocks noChangeShapeType="1"/>
        </xdr:cNvSpPr>
      </xdr:nvSpPr>
      <xdr:spPr bwMode="auto">
        <a:xfrm flipV="1">
          <a:off x="7648575" y="26346150"/>
          <a:ext cx="2076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75</xdr:row>
      <xdr:rowOff>19050</xdr:rowOff>
    </xdr:from>
    <xdr:to>
      <xdr:col>5</xdr:col>
      <xdr:colOff>47625</xdr:colOff>
      <xdr:row>75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9272A3C6-EE07-4DE0-A617-DB36C70477DF}"/>
            </a:ext>
          </a:extLst>
        </xdr:cNvPr>
        <xdr:cNvSpPr>
          <a:spLocks noChangeShapeType="1"/>
        </xdr:cNvSpPr>
      </xdr:nvSpPr>
      <xdr:spPr bwMode="auto">
        <a:xfrm flipH="1">
          <a:off x="8286750" y="26527125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75</xdr:row>
      <xdr:rowOff>161925</xdr:rowOff>
    </xdr:from>
    <xdr:to>
      <xdr:col>5</xdr:col>
      <xdr:colOff>361950</xdr:colOff>
      <xdr:row>75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891305E0-DA3D-4184-972E-CD3953F01C77}"/>
            </a:ext>
          </a:extLst>
        </xdr:cNvPr>
        <xdr:cNvSpPr>
          <a:spLocks noChangeShapeType="1"/>
        </xdr:cNvSpPr>
      </xdr:nvSpPr>
      <xdr:spPr bwMode="auto">
        <a:xfrm>
          <a:off x="8334375" y="266700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75</xdr:row>
      <xdr:rowOff>38100</xdr:rowOff>
    </xdr:from>
    <xdr:to>
      <xdr:col>5</xdr:col>
      <xdr:colOff>457200</xdr:colOff>
      <xdr:row>75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91F7C518-EC83-4170-98E6-4C6C6B309A8C}"/>
            </a:ext>
          </a:extLst>
        </xdr:cNvPr>
        <xdr:cNvSpPr>
          <a:spLocks noChangeShapeType="1"/>
        </xdr:cNvSpPr>
      </xdr:nvSpPr>
      <xdr:spPr bwMode="auto">
        <a:xfrm flipH="1">
          <a:off x="8696325" y="2654617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75</xdr:row>
      <xdr:rowOff>171450</xdr:rowOff>
    </xdr:from>
    <xdr:to>
      <xdr:col>6</xdr:col>
      <xdr:colOff>0</xdr:colOff>
      <xdr:row>75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ED053098-EF70-435C-968F-92F05AF5D2E1}"/>
            </a:ext>
          </a:extLst>
        </xdr:cNvPr>
        <xdr:cNvSpPr>
          <a:spLocks noChangeShapeType="1"/>
        </xdr:cNvSpPr>
      </xdr:nvSpPr>
      <xdr:spPr bwMode="auto">
        <a:xfrm>
          <a:off x="8686800" y="266795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77</xdr:row>
      <xdr:rowOff>219075</xdr:rowOff>
    </xdr:from>
    <xdr:to>
      <xdr:col>6</xdr:col>
      <xdr:colOff>0</xdr:colOff>
      <xdr:row>77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37C45B14-FB57-4714-BCE6-EDB281CCA628}"/>
            </a:ext>
          </a:extLst>
        </xdr:cNvPr>
        <xdr:cNvSpPr>
          <a:spLocks noChangeShapeType="1"/>
        </xdr:cNvSpPr>
      </xdr:nvSpPr>
      <xdr:spPr bwMode="auto">
        <a:xfrm>
          <a:off x="7524750" y="27641550"/>
          <a:ext cx="17145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74</xdr:row>
      <xdr:rowOff>142875</xdr:rowOff>
    </xdr:from>
    <xdr:to>
      <xdr:col>2</xdr:col>
      <xdr:colOff>1095375</xdr:colOff>
      <xdr:row>74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1AE95662-B0F1-464E-B8E6-C112537D0FCD}"/>
            </a:ext>
          </a:extLst>
        </xdr:cNvPr>
        <xdr:cNvSpPr>
          <a:spLocks noChangeShapeType="1"/>
        </xdr:cNvSpPr>
      </xdr:nvSpPr>
      <xdr:spPr bwMode="auto">
        <a:xfrm flipV="1">
          <a:off x="352425" y="26346150"/>
          <a:ext cx="399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77</xdr:row>
      <xdr:rowOff>133350</xdr:rowOff>
    </xdr:from>
    <xdr:to>
      <xdr:col>2</xdr:col>
      <xdr:colOff>1085850</xdr:colOff>
      <xdr:row>77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432FC89B-8D2F-4278-BE8B-5EA9F2FBA545}"/>
            </a:ext>
          </a:extLst>
        </xdr:cNvPr>
        <xdr:cNvSpPr>
          <a:spLocks noChangeShapeType="1"/>
        </xdr:cNvSpPr>
      </xdr:nvSpPr>
      <xdr:spPr bwMode="auto">
        <a:xfrm flipV="1">
          <a:off x="361950" y="27555825"/>
          <a:ext cx="397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064E1881-EED1-4895-9BF7-624349AAE3E6}"/>
            </a:ext>
          </a:extLst>
        </xdr:cNvPr>
        <xdr:cNvSpPr>
          <a:spLocks noChangeShapeType="1"/>
        </xdr:cNvSpPr>
      </xdr:nvSpPr>
      <xdr:spPr bwMode="auto">
        <a:xfrm>
          <a:off x="333375" y="2788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78</xdr:row>
      <xdr:rowOff>161925</xdr:rowOff>
    </xdr:from>
    <xdr:to>
      <xdr:col>1</xdr:col>
      <xdr:colOff>0</xdr:colOff>
      <xdr:row>78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1BAE52E2-B0AF-4D06-A98B-8C6148F8FEC0}"/>
            </a:ext>
          </a:extLst>
        </xdr:cNvPr>
        <xdr:cNvSpPr>
          <a:spLocks noChangeShapeType="1"/>
        </xdr:cNvSpPr>
      </xdr:nvSpPr>
      <xdr:spPr bwMode="auto">
        <a:xfrm>
          <a:off x="333375" y="2788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77</xdr:row>
      <xdr:rowOff>200025</xdr:rowOff>
    </xdr:from>
    <xdr:to>
      <xdr:col>9</xdr:col>
      <xdr:colOff>485775</xdr:colOff>
      <xdr:row>77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421842EF-EEB5-4511-9F7B-30DAD4F9978C}"/>
            </a:ext>
          </a:extLst>
        </xdr:cNvPr>
        <xdr:cNvSpPr>
          <a:spLocks noChangeShapeType="1"/>
        </xdr:cNvSpPr>
      </xdr:nvSpPr>
      <xdr:spPr bwMode="auto">
        <a:xfrm flipV="1">
          <a:off x="11020425" y="27622500"/>
          <a:ext cx="16478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75</xdr:row>
      <xdr:rowOff>161925</xdr:rowOff>
    </xdr:from>
    <xdr:to>
      <xdr:col>4</xdr:col>
      <xdr:colOff>752475</xdr:colOff>
      <xdr:row>75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95EFF858-F7AD-45D2-B8B3-ED8A98733841}"/>
            </a:ext>
          </a:extLst>
        </xdr:cNvPr>
        <xdr:cNvSpPr>
          <a:spLocks noChangeShapeType="1"/>
        </xdr:cNvSpPr>
      </xdr:nvSpPr>
      <xdr:spPr bwMode="auto">
        <a:xfrm>
          <a:off x="7972425" y="266700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75</xdr:row>
      <xdr:rowOff>171450</xdr:rowOff>
    </xdr:from>
    <xdr:to>
      <xdr:col>9</xdr:col>
      <xdr:colOff>28575</xdr:colOff>
      <xdr:row>75</xdr:row>
      <xdr:rowOff>171450</xdr:rowOff>
    </xdr:to>
    <xdr:sp macro="" textlink="">
      <xdr:nvSpPr>
        <xdr:cNvPr id="16" name="Line 25">
          <a:extLst>
            <a:ext uri="{FF2B5EF4-FFF2-40B4-BE49-F238E27FC236}">
              <a16:creationId xmlns:a16="http://schemas.microsoft.com/office/drawing/2014/main" id="{3FCEF2BA-7EF0-4257-AE37-CCD9A226BCDE}"/>
            </a:ext>
          </a:extLst>
        </xdr:cNvPr>
        <xdr:cNvSpPr>
          <a:spLocks noChangeShapeType="1"/>
        </xdr:cNvSpPr>
      </xdr:nvSpPr>
      <xdr:spPr bwMode="auto">
        <a:xfrm>
          <a:off x="11687175" y="266795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75</xdr:row>
      <xdr:rowOff>47625</xdr:rowOff>
    </xdr:from>
    <xdr:to>
      <xdr:col>9</xdr:col>
      <xdr:colOff>180975</xdr:colOff>
      <xdr:row>75</xdr:row>
      <xdr:rowOff>180975</xdr:rowOff>
    </xdr:to>
    <xdr:sp macro="" textlink="">
      <xdr:nvSpPr>
        <xdr:cNvPr id="17" name="Line 26">
          <a:extLst>
            <a:ext uri="{FF2B5EF4-FFF2-40B4-BE49-F238E27FC236}">
              <a16:creationId xmlns:a16="http://schemas.microsoft.com/office/drawing/2014/main" id="{00C0ECDF-2D07-41BD-9E70-DEBC3C5E9490}"/>
            </a:ext>
          </a:extLst>
        </xdr:cNvPr>
        <xdr:cNvSpPr>
          <a:spLocks noChangeShapeType="1"/>
        </xdr:cNvSpPr>
      </xdr:nvSpPr>
      <xdr:spPr bwMode="auto">
        <a:xfrm flipH="1">
          <a:off x="12334875" y="26555700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75</xdr:row>
      <xdr:rowOff>171450</xdr:rowOff>
    </xdr:from>
    <xdr:to>
      <xdr:col>9</xdr:col>
      <xdr:colOff>571500</xdr:colOff>
      <xdr:row>75</xdr:row>
      <xdr:rowOff>171450</xdr:rowOff>
    </xdr:to>
    <xdr:sp macro="" textlink="">
      <xdr:nvSpPr>
        <xdr:cNvPr id="18" name="Line 27">
          <a:extLst>
            <a:ext uri="{FF2B5EF4-FFF2-40B4-BE49-F238E27FC236}">
              <a16:creationId xmlns:a16="http://schemas.microsoft.com/office/drawing/2014/main" id="{8F8ED9FF-4F95-4CC4-ADD0-EC8BD7C2D042}"/>
            </a:ext>
          </a:extLst>
        </xdr:cNvPr>
        <xdr:cNvSpPr>
          <a:spLocks noChangeShapeType="1"/>
        </xdr:cNvSpPr>
      </xdr:nvSpPr>
      <xdr:spPr bwMode="auto">
        <a:xfrm flipV="1">
          <a:off x="12201525" y="266795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75</xdr:row>
      <xdr:rowOff>171450</xdr:rowOff>
    </xdr:from>
    <xdr:to>
      <xdr:col>8</xdr:col>
      <xdr:colOff>666750</xdr:colOff>
      <xdr:row>75</xdr:row>
      <xdr:rowOff>171450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878F23FB-C9EE-41C0-957B-E7F324E1900D}"/>
            </a:ext>
          </a:extLst>
        </xdr:cNvPr>
        <xdr:cNvSpPr>
          <a:spLocks noChangeShapeType="1"/>
        </xdr:cNvSpPr>
      </xdr:nvSpPr>
      <xdr:spPr bwMode="auto">
        <a:xfrm>
          <a:off x="11363325" y="26679525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1298766</xdr:colOff>
      <xdr:row>3</xdr:row>
      <xdr:rowOff>117475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4F5B3257-B6FB-4E86-8962-30F2CFD2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5" y="0"/>
          <a:ext cx="2251266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F85CD142-99AE-4087-84F9-0B543FD891DA}"/>
            </a:ext>
          </a:extLst>
        </xdr:cNvPr>
        <xdr:cNvSpPr>
          <a:spLocks noChangeArrowheads="1"/>
        </xdr:cNvSpPr>
      </xdr:nvSpPr>
      <xdr:spPr bwMode="auto">
        <a:xfrm>
          <a:off x="8776336" y="4954694"/>
          <a:ext cx="462914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75</xdr:row>
      <xdr:rowOff>47625</xdr:rowOff>
    </xdr:from>
    <xdr:to>
      <xdr:col>8</xdr:col>
      <xdr:colOff>752475</xdr:colOff>
      <xdr:row>75</xdr:row>
      <xdr:rowOff>180975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93AAC1F4-53DF-4FDC-B8C6-09A3EE3A1834}"/>
            </a:ext>
          </a:extLst>
        </xdr:cNvPr>
        <xdr:cNvSpPr>
          <a:spLocks noChangeShapeType="1"/>
        </xdr:cNvSpPr>
      </xdr:nvSpPr>
      <xdr:spPr bwMode="auto">
        <a:xfrm flipH="1">
          <a:off x="11706225" y="2655570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163830</xdr:colOff>
      <xdr:row>26</xdr:row>
      <xdr:rowOff>173355</xdr:rowOff>
    </xdr:from>
    <xdr:ext cx="24765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5A7C1FA-C818-4700-8B82-3D69F05FBE80}"/>
            </a:ext>
          </a:extLst>
        </xdr:cNvPr>
        <xdr:cNvSpPr/>
      </xdr:nvSpPr>
      <xdr:spPr>
        <a:xfrm>
          <a:off x="7888605" y="8193405"/>
          <a:ext cx="2476500" cy="171450"/>
        </a:xfrm>
        <a:prstGeom prst="bracketPair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1</xdr:col>
      <xdr:colOff>518160</xdr:colOff>
      <xdr:row>1</xdr:row>
      <xdr:rowOff>0</xdr:rowOff>
    </xdr:from>
    <xdr:to>
      <xdr:col>1</xdr:col>
      <xdr:colOff>2197608</xdr:colOff>
      <xdr:row>2</xdr:row>
      <xdr:rowOff>342900</xdr:rowOff>
    </xdr:to>
    <xdr:pic>
      <xdr:nvPicPr>
        <xdr:cNvPr id="3" name="Picture 1" descr="คำอธิบาย: LOGO_Point IT_resize">
          <a:extLst>
            <a:ext uri="{FF2B5EF4-FFF2-40B4-BE49-F238E27FC236}">
              <a16:creationId xmlns:a16="http://schemas.microsoft.com/office/drawing/2014/main" id="{6F8B3731-B702-4300-A010-7DA9A672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180975"/>
          <a:ext cx="1679448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1781175</xdr:colOff>
      <xdr:row>45</xdr:row>
      <xdr:rowOff>161925</xdr:rowOff>
    </xdr:from>
    <xdr:to>
      <xdr:col>2</xdr:col>
      <xdr:colOff>1623197</xdr:colOff>
      <xdr:row>49</xdr:row>
      <xdr:rowOff>132669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F3BBCF-879B-45B3-92A0-855857F1A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5075" y="14087475"/>
          <a:ext cx="1585097" cy="932769"/>
        </a:xfrm>
        <a:prstGeom prst="rect">
          <a:avLst/>
        </a:prstGeom>
      </xdr:spPr>
    </xdr:pic>
    <xdr:clientData/>
  </xdr:twoCellAnchor>
  <xdr:twoCellAnchor editAs="oneCell">
    <xdr:from>
      <xdr:col>2</xdr:col>
      <xdr:colOff>1304925</xdr:colOff>
      <xdr:row>46</xdr:row>
      <xdr:rowOff>0</xdr:rowOff>
    </xdr:from>
    <xdr:to>
      <xdr:col>3</xdr:col>
      <xdr:colOff>413496</xdr:colOff>
      <xdr:row>48</xdr:row>
      <xdr:rowOff>16422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408F2E-1534-4384-B330-154F50D0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14173200"/>
          <a:ext cx="1280271" cy="44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0D4-2285-7B48-B173-1D09C0AA8A31}">
  <sheetPr>
    <tabColor rgb="FF00B050"/>
  </sheetPr>
  <dimension ref="A2:N77"/>
  <sheetViews>
    <sheetView view="pageBreakPreview" topLeftCell="A28" zoomScale="110" zoomScaleNormal="100" zoomScaleSheetLayoutView="110" workbookViewId="0">
      <selection activeCell="K30" sqref="K30"/>
    </sheetView>
  </sheetViews>
  <sheetFormatPr defaultColWidth="8.85546875" defaultRowHeight="24"/>
  <cols>
    <col min="1" max="1" width="5" style="3" customWidth="1"/>
    <col min="2" max="2" width="43.7109375" style="3" customWidth="1"/>
    <col min="3" max="3" width="55.7109375" style="3" customWidth="1"/>
    <col min="4" max="4" width="8.42578125" style="7" customWidth="1"/>
    <col min="5" max="5" width="11.28515625" style="3" customWidth="1"/>
    <col min="6" max="6" width="13.7109375" style="3" customWidth="1"/>
    <col min="7" max="7" width="12.85546875" style="3" customWidth="1"/>
    <col min="8" max="8" width="13.42578125" style="3" customWidth="1"/>
    <col min="9" max="9" width="13.7109375" style="3" customWidth="1"/>
    <col min="10" max="10" width="24.28515625" style="3" customWidth="1"/>
    <col min="11" max="11" width="40.5703125" style="3" customWidth="1"/>
    <col min="12" max="12" width="0.28515625" style="3" customWidth="1"/>
    <col min="13" max="13" width="8.85546875" style="3" hidden="1" customWidth="1"/>
    <col min="14" max="14" width="11.28515625" style="3" hidden="1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5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5" t="s">
        <v>3</v>
      </c>
      <c r="D4" s="7"/>
    </row>
    <row r="5" spans="1:14">
      <c r="B5" s="3" t="s">
        <v>4</v>
      </c>
      <c r="N5" s="46"/>
    </row>
    <row r="6" spans="1:14" ht="30.75">
      <c r="A6" s="151" t="s">
        <v>5</v>
      </c>
      <c r="B6" s="151"/>
      <c r="C6" s="151"/>
      <c r="D6" s="151"/>
      <c r="E6" s="151"/>
      <c r="F6" s="151"/>
      <c r="G6" s="151"/>
      <c r="H6" s="151"/>
      <c r="I6" s="151"/>
      <c r="N6" s="46"/>
    </row>
    <row r="7" spans="1:14">
      <c r="E7" s="3" t="s">
        <v>6</v>
      </c>
      <c r="G7" s="3" t="s">
        <v>7</v>
      </c>
      <c r="N7" s="46"/>
    </row>
    <row r="8" spans="1:14">
      <c r="B8" s="47" t="s">
        <v>8</v>
      </c>
      <c r="E8" s="48" t="s">
        <v>9</v>
      </c>
      <c r="F8" s="34"/>
    </row>
    <row r="9" spans="1:14" s="51" customFormat="1">
      <c r="A9" s="49" t="s">
        <v>10</v>
      </c>
      <c r="B9" s="152" t="s">
        <v>144</v>
      </c>
      <c r="C9" s="153"/>
      <c r="D9" s="50" t="s">
        <v>10</v>
      </c>
      <c r="E9" s="152" t="str">
        <f>B9</f>
        <v>โรงพยาบาลอุดรธานี</v>
      </c>
      <c r="F9" s="154"/>
      <c r="G9" s="154"/>
      <c r="H9" s="154"/>
      <c r="I9" s="153"/>
      <c r="J9" s="43"/>
      <c r="K9" s="51" t="s">
        <v>11</v>
      </c>
    </row>
    <row r="10" spans="1:14">
      <c r="A10" s="52" t="s">
        <v>12</v>
      </c>
      <c r="B10" s="53" t="s">
        <v>145</v>
      </c>
      <c r="D10" s="54" t="s">
        <v>13</v>
      </c>
      <c r="E10" s="53" t="str">
        <f>B10</f>
        <v xml:space="preserve">เลขที่ 33 ถ.เพาะนิยม ต.หมากแข้ง อำเภอเมืองอุดรธานี </v>
      </c>
      <c r="I10" s="35"/>
      <c r="J10" s="44"/>
      <c r="K10" s="3" t="s">
        <v>14</v>
      </c>
    </row>
    <row r="11" spans="1:14">
      <c r="A11" s="52" t="s">
        <v>15</v>
      </c>
      <c r="B11" s="55" t="s">
        <v>146</v>
      </c>
      <c r="D11" s="54" t="s">
        <v>16</v>
      </c>
      <c r="E11" s="55" t="s">
        <v>139</v>
      </c>
      <c r="I11" s="35"/>
      <c r="J11" s="44"/>
      <c r="K11" s="3" t="s">
        <v>17</v>
      </c>
    </row>
    <row r="12" spans="1:14">
      <c r="A12" s="52" t="s">
        <v>18</v>
      </c>
      <c r="B12" s="55" t="s">
        <v>147</v>
      </c>
      <c r="D12" s="54" t="s">
        <v>19</v>
      </c>
      <c r="E12" s="55" t="s">
        <v>140</v>
      </c>
      <c r="I12" s="35"/>
      <c r="J12" s="44"/>
      <c r="K12" s="3" t="s">
        <v>20</v>
      </c>
    </row>
    <row r="13" spans="1:14">
      <c r="A13" s="52" t="s">
        <v>21</v>
      </c>
      <c r="B13" s="9"/>
      <c r="D13" s="54" t="s">
        <v>21</v>
      </c>
      <c r="E13" s="9"/>
      <c r="I13" s="35"/>
      <c r="J13" s="44"/>
      <c r="K13" s="3" t="s">
        <v>22</v>
      </c>
    </row>
    <row r="14" spans="1:14">
      <c r="A14" s="52" t="s">
        <v>12</v>
      </c>
      <c r="B14" s="10"/>
      <c r="C14" s="11"/>
      <c r="D14" s="54" t="s">
        <v>12</v>
      </c>
      <c r="E14" s="10"/>
      <c r="F14" s="11"/>
      <c r="G14" s="11"/>
      <c r="H14" s="11"/>
      <c r="I14" s="36"/>
      <c r="J14" s="44"/>
    </row>
    <row r="15" spans="1:14" ht="21.75" customHeight="1">
      <c r="B15" s="51" t="s">
        <v>133</v>
      </c>
    </row>
    <row r="16" spans="1:14">
      <c r="A16" s="3" t="s">
        <v>75</v>
      </c>
      <c r="B16" s="11"/>
      <c r="C16" s="11"/>
      <c r="E16" s="3" t="s">
        <v>23</v>
      </c>
      <c r="G16" s="11" t="s">
        <v>74</v>
      </c>
      <c r="H16" s="11"/>
      <c r="I16" s="11"/>
    </row>
    <row r="17" spans="1:12">
      <c r="A17" s="3" t="s">
        <v>77</v>
      </c>
      <c r="B17" s="56"/>
      <c r="C17" s="56"/>
      <c r="E17" s="3" t="s">
        <v>24</v>
      </c>
      <c r="I17" s="3" t="s">
        <v>25</v>
      </c>
    </row>
    <row r="18" spans="1:12">
      <c r="A18" s="3" t="s">
        <v>26</v>
      </c>
      <c r="B18" s="56"/>
      <c r="C18" s="56"/>
    </row>
    <row r="19" spans="1:12">
      <c r="A19" s="3" t="s">
        <v>76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6"/>
      <c r="C20" s="56"/>
      <c r="E20" s="3" t="s">
        <v>31</v>
      </c>
      <c r="G20" s="11"/>
      <c r="H20" s="11"/>
      <c r="I20" s="11"/>
    </row>
    <row r="21" spans="1:12">
      <c r="A21" s="3" t="s">
        <v>148</v>
      </c>
      <c r="B21" s="56"/>
      <c r="C21" s="56"/>
      <c r="E21" s="3" t="s">
        <v>32</v>
      </c>
      <c r="G21" s="56"/>
      <c r="H21" s="56"/>
      <c r="I21" s="56"/>
    </row>
    <row r="23" spans="1:12" s="49" customFormat="1" ht="48">
      <c r="A23" s="57" t="s">
        <v>33</v>
      </c>
      <c r="B23" s="57" t="s">
        <v>34</v>
      </c>
      <c r="C23" s="57" t="s">
        <v>35</v>
      </c>
      <c r="D23" s="58" t="s">
        <v>36</v>
      </c>
      <c r="E23" s="59" t="s">
        <v>37</v>
      </c>
      <c r="F23" s="60" t="s">
        <v>38</v>
      </c>
      <c r="G23" s="61" t="s">
        <v>39</v>
      </c>
      <c r="H23" s="61" t="s">
        <v>81</v>
      </c>
      <c r="I23" s="59" t="s">
        <v>40</v>
      </c>
      <c r="J23" s="59" t="s">
        <v>41</v>
      </c>
    </row>
    <row r="24" spans="1:12">
      <c r="A24" s="155" t="s">
        <v>42</v>
      </c>
      <c r="B24" s="155"/>
      <c r="C24" s="39"/>
      <c r="D24" s="12"/>
      <c r="E24" s="40"/>
      <c r="F24" s="29"/>
      <c r="G24" s="13"/>
      <c r="H24" s="13"/>
      <c r="I24" s="29"/>
      <c r="J24" s="14"/>
      <c r="L24" s="62"/>
    </row>
    <row r="25" spans="1:12" s="51" customFormat="1">
      <c r="A25" s="25" t="s">
        <v>43</v>
      </c>
      <c r="B25" s="19" t="s">
        <v>44</v>
      </c>
      <c r="C25" s="94" t="s">
        <v>82</v>
      </c>
      <c r="D25" s="96">
        <v>6</v>
      </c>
      <c r="E25" s="41">
        <v>43000</v>
      </c>
      <c r="F25" s="1">
        <f>E25*D25</f>
        <v>258000</v>
      </c>
      <c r="G25" s="20"/>
      <c r="H25" s="1"/>
      <c r="I25" s="14"/>
      <c r="J25" s="14"/>
    </row>
    <row r="26" spans="1:12" s="51" customFormat="1" ht="66.75" customHeight="1">
      <c r="A26" s="25"/>
      <c r="B26" s="19" t="s">
        <v>141</v>
      </c>
      <c r="C26" s="95" t="s">
        <v>83</v>
      </c>
      <c r="D26" s="96">
        <v>6</v>
      </c>
      <c r="E26" s="41"/>
      <c r="F26" s="1"/>
      <c r="G26" s="20">
        <v>1000</v>
      </c>
      <c r="H26" s="1"/>
      <c r="I26" s="14">
        <f>G26*D26</f>
        <v>6000</v>
      </c>
      <c r="J26" s="130" t="s">
        <v>86</v>
      </c>
      <c r="K26" s="129" t="s">
        <v>134</v>
      </c>
    </row>
    <row r="27" spans="1:12" s="51" customFormat="1" ht="72">
      <c r="A27" s="25"/>
      <c r="B27" s="19"/>
      <c r="C27" s="95" t="s">
        <v>84</v>
      </c>
      <c r="D27" s="96">
        <f>10*D25</f>
        <v>60</v>
      </c>
      <c r="E27" s="41"/>
      <c r="F27" s="1"/>
      <c r="G27" s="144">
        <v>1200</v>
      </c>
      <c r="H27" s="145"/>
      <c r="I27" s="146">
        <f>G27*D27</f>
        <v>72000</v>
      </c>
      <c r="J27" s="130" t="s">
        <v>86</v>
      </c>
      <c r="K27" s="129" t="s">
        <v>134</v>
      </c>
    </row>
    <row r="28" spans="1:12" s="51" customFormat="1" ht="72">
      <c r="A28" s="25"/>
      <c r="B28" s="19"/>
      <c r="C28" s="95" t="s">
        <v>85</v>
      </c>
      <c r="D28" s="96">
        <v>30</v>
      </c>
      <c r="E28" s="41"/>
      <c r="F28" s="1"/>
      <c r="G28" s="20"/>
      <c r="H28" s="1"/>
      <c r="I28" s="14"/>
      <c r="J28" s="130" t="s">
        <v>86</v>
      </c>
      <c r="K28" s="129" t="s">
        <v>134</v>
      </c>
    </row>
    <row r="29" spans="1:12" s="51" customFormat="1" ht="48">
      <c r="A29" s="25"/>
      <c r="B29" s="19" t="s">
        <v>142</v>
      </c>
      <c r="C29" s="95" t="s">
        <v>87</v>
      </c>
      <c r="D29" s="96">
        <v>6</v>
      </c>
      <c r="E29" s="41"/>
      <c r="F29" s="1"/>
      <c r="G29" s="144">
        <v>2800</v>
      </c>
      <c r="H29" s="145"/>
      <c r="I29" s="146">
        <f>G29*D29</f>
        <v>16800</v>
      </c>
      <c r="J29" s="127" t="s">
        <v>158</v>
      </c>
      <c r="K29" s="129" t="s">
        <v>159</v>
      </c>
    </row>
    <row r="30" spans="1:12" s="51" customFormat="1">
      <c r="A30" s="25"/>
      <c r="B30" s="19" t="s">
        <v>143</v>
      </c>
      <c r="C30" s="95" t="s">
        <v>149</v>
      </c>
      <c r="D30" s="96">
        <v>6</v>
      </c>
      <c r="E30" s="41"/>
      <c r="F30" s="1"/>
      <c r="G30" s="144">
        <v>5000</v>
      </c>
      <c r="H30" s="145"/>
      <c r="I30" s="146">
        <f t="shared" ref="I30:I32" si="0">G30*D30</f>
        <v>30000</v>
      </c>
      <c r="J30" s="127" t="s">
        <v>135</v>
      </c>
      <c r="K30" s="129" t="s">
        <v>136</v>
      </c>
    </row>
    <row r="31" spans="1:12" s="51" customFormat="1">
      <c r="A31" s="25"/>
      <c r="B31" s="19"/>
      <c r="C31" s="95" t="s">
        <v>88</v>
      </c>
      <c r="D31" s="15">
        <v>6</v>
      </c>
      <c r="E31" s="41"/>
      <c r="F31" s="1"/>
      <c r="G31" s="144">
        <v>1790</v>
      </c>
      <c r="H31" s="145"/>
      <c r="I31" s="146">
        <f>G31*D31</f>
        <v>10740</v>
      </c>
      <c r="J31" s="128" t="s">
        <v>90</v>
      </c>
      <c r="K31" s="129" t="s">
        <v>136</v>
      </c>
    </row>
    <row r="32" spans="1:12" s="51" customFormat="1">
      <c r="A32" s="25"/>
      <c r="B32" s="19"/>
      <c r="C32" s="95" t="s">
        <v>89</v>
      </c>
      <c r="D32" s="15">
        <v>6</v>
      </c>
      <c r="E32" s="41"/>
      <c r="F32" s="1"/>
      <c r="G32" s="144">
        <v>165</v>
      </c>
      <c r="H32" s="145"/>
      <c r="I32" s="146">
        <f t="shared" si="0"/>
        <v>990</v>
      </c>
      <c r="J32" s="128" t="s">
        <v>80</v>
      </c>
      <c r="K32" s="129"/>
    </row>
    <row r="33" spans="1:11" s="51" customFormat="1">
      <c r="A33" s="25"/>
      <c r="B33" s="19" t="s">
        <v>155</v>
      </c>
      <c r="C33" s="95"/>
      <c r="D33" s="15"/>
      <c r="E33" s="41"/>
      <c r="F33" s="1"/>
      <c r="G33" s="144"/>
      <c r="H33" s="145"/>
      <c r="I33" s="146"/>
      <c r="J33" s="128"/>
      <c r="K33" s="129"/>
    </row>
    <row r="34" spans="1:11" s="51" customFormat="1" ht="72">
      <c r="A34" s="25"/>
      <c r="B34" s="19"/>
      <c r="C34" s="95" t="s">
        <v>156</v>
      </c>
      <c r="D34" s="15">
        <v>1</v>
      </c>
      <c r="E34" s="41"/>
      <c r="F34" s="1"/>
      <c r="G34" s="144">
        <v>10000</v>
      </c>
      <c r="H34" s="145"/>
      <c r="I34" s="146">
        <f>G34*D34</f>
        <v>10000</v>
      </c>
      <c r="J34" s="128"/>
      <c r="K34" s="129"/>
    </row>
    <row r="35" spans="1:11" s="51" customFormat="1" ht="48">
      <c r="A35" s="25"/>
      <c r="B35" s="19"/>
      <c r="C35" s="95" t="s">
        <v>154</v>
      </c>
      <c r="D35" s="15">
        <v>1</v>
      </c>
      <c r="E35" s="41"/>
      <c r="F35" s="1"/>
      <c r="G35" s="144">
        <v>10000</v>
      </c>
      <c r="H35" s="145"/>
      <c r="I35" s="146">
        <f>G35*D35</f>
        <v>10000</v>
      </c>
      <c r="J35" s="128"/>
      <c r="K35" s="129"/>
    </row>
    <row r="36" spans="1:11" s="51" customFormat="1" ht="48">
      <c r="A36" s="25"/>
      <c r="B36" s="19"/>
      <c r="C36" s="95" t="s">
        <v>152</v>
      </c>
      <c r="D36" s="15">
        <v>1</v>
      </c>
      <c r="E36" s="41"/>
      <c r="F36" s="1"/>
      <c r="G36" s="144">
        <v>30000</v>
      </c>
      <c r="H36" s="145"/>
      <c r="I36" s="146">
        <f>G36*D36</f>
        <v>30000</v>
      </c>
      <c r="J36" s="128"/>
      <c r="K36" s="129"/>
    </row>
    <row r="37" spans="1:11" s="51" customFormat="1">
      <c r="A37" s="155" t="s">
        <v>45</v>
      </c>
      <c r="B37" s="155"/>
      <c r="C37" s="26"/>
      <c r="D37" s="15"/>
      <c r="E37" s="20"/>
      <c r="F37" s="42"/>
      <c r="G37" s="24"/>
      <c r="H37" s="24"/>
      <c r="I37" s="14"/>
      <c r="J37" s="14"/>
    </row>
    <row r="38" spans="1:11" s="51" customFormat="1">
      <c r="A38" s="25" t="s">
        <v>46</v>
      </c>
      <c r="B38" s="63" t="s">
        <v>47</v>
      </c>
      <c r="C38" s="26"/>
      <c r="D38" s="15"/>
      <c r="E38" s="20"/>
      <c r="F38" s="2"/>
      <c r="G38" s="24"/>
      <c r="H38" s="24"/>
      <c r="I38" s="14"/>
      <c r="J38" s="26"/>
    </row>
    <row r="39" spans="1:11" s="51" customFormat="1">
      <c r="A39" s="25"/>
      <c r="B39" s="26" t="s">
        <v>48</v>
      </c>
      <c r="C39" s="26"/>
      <c r="D39" s="15"/>
      <c r="E39" s="20"/>
      <c r="F39" s="2"/>
      <c r="G39" s="24"/>
      <c r="H39" s="24"/>
      <c r="I39" s="14"/>
      <c r="J39" s="12"/>
    </row>
    <row r="40" spans="1:11" s="51" customFormat="1">
      <c r="A40" s="25"/>
      <c r="B40" s="26" t="s">
        <v>49</v>
      </c>
      <c r="C40" s="26"/>
      <c r="D40" s="15"/>
      <c r="E40" s="20"/>
      <c r="F40" s="2"/>
      <c r="G40" s="24"/>
      <c r="H40" s="24"/>
      <c r="I40" s="14"/>
      <c r="J40" s="12"/>
    </row>
    <row r="41" spans="1:11" s="51" customFormat="1">
      <c r="A41" s="25"/>
      <c r="B41" s="26"/>
      <c r="C41" s="26"/>
      <c r="D41" s="15"/>
      <c r="E41" s="20"/>
      <c r="F41" s="42"/>
      <c r="G41" s="24"/>
      <c r="H41" s="24"/>
      <c r="I41" s="14"/>
      <c r="J41" s="21"/>
    </row>
    <row r="42" spans="1:11" s="51" customFormat="1">
      <c r="A42" s="25"/>
      <c r="B42" s="26"/>
      <c r="C42" s="93"/>
      <c r="D42" s="15"/>
      <c r="E42" s="20"/>
      <c r="F42" s="42"/>
      <c r="G42" s="24"/>
      <c r="H42" s="24"/>
      <c r="I42" s="14"/>
      <c r="J42" s="14"/>
    </row>
    <row r="43" spans="1:11" s="51" customFormat="1">
      <c r="A43" s="25"/>
      <c r="B43" s="26"/>
      <c r="C43" s="26"/>
      <c r="D43" s="15"/>
      <c r="E43" s="20"/>
      <c r="F43" s="42"/>
      <c r="G43" s="24"/>
      <c r="H43" s="24"/>
      <c r="I43" s="14"/>
      <c r="J43" s="14"/>
    </row>
    <row r="44" spans="1:11" s="51" customFormat="1">
      <c r="A44" s="25"/>
      <c r="B44" s="26"/>
      <c r="C44" s="26"/>
      <c r="D44" s="15"/>
      <c r="E44" s="20"/>
      <c r="F44" s="42"/>
      <c r="G44" s="24"/>
      <c r="H44" s="24"/>
      <c r="I44" s="14"/>
      <c r="J44" s="12"/>
    </row>
    <row r="45" spans="1:11" s="51" customFormat="1">
      <c r="A45" s="25" t="s">
        <v>18</v>
      </c>
      <c r="B45" s="63" t="s">
        <v>50</v>
      </c>
      <c r="C45" s="22"/>
      <c r="D45" s="27"/>
      <c r="E45" s="28"/>
      <c r="F45" s="23"/>
      <c r="G45" s="24"/>
      <c r="H45" s="24"/>
      <c r="I45" s="14"/>
      <c r="J45" s="14"/>
    </row>
    <row r="46" spans="1:11" s="51" customFormat="1">
      <c r="A46" s="25"/>
      <c r="B46" s="29" t="s">
        <v>51</v>
      </c>
      <c r="C46" s="26" t="s">
        <v>157</v>
      </c>
      <c r="D46" s="15">
        <v>6</v>
      </c>
      <c r="E46" s="20"/>
      <c r="F46" s="2"/>
      <c r="G46" s="24">
        <v>3000</v>
      </c>
      <c r="H46" s="24"/>
      <c r="I46" s="14">
        <f>G46*D46</f>
        <v>18000</v>
      </c>
      <c r="J46" s="12"/>
    </row>
    <row r="47" spans="1:11" s="51" customFormat="1">
      <c r="A47" s="25"/>
      <c r="B47" s="29" t="s">
        <v>52</v>
      </c>
      <c r="C47" s="64"/>
      <c r="D47" s="27"/>
      <c r="E47" s="30"/>
      <c r="F47" s="17"/>
      <c r="G47" s="24"/>
      <c r="H47" s="24"/>
      <c r="I47" s="14"/>
      <c r="J47" s="14"/>
    </row>
    <row r="48" spans="1:11" s="51" customFormat="1">
      <c r="A48" s="25"/>
      <c r="B48" s="29" t="s">
        <v>53</v>
      </c>
      <c r="C48" s="64"/>
      <c r="D48" s="27"/>
      <c r="E48" s="30"/>
      <c r="F48" s="17"/>
      <c r="G48" s="24"/>
      <c r="H48" s="24"/>
      <c r="I48" s="14"/>
      <c r="J48" s="14"/>
    </row>
    <row r="49" spans="1:12" s="51" customFormat="1">
      <c r="A49" s="25"/>
      <c r="B49" s="29" t="s">
        <v>54</v>
      </c>
      <c r="C49" s="26"/>
      <c r="D49" s="15"/>
      <c r="E49" s="20"/>
      <c r="F49" s="2"/>
      <c r="G49" s="24"/>
      <c r="H49" s="24"/>
      <c r="I49" s="14"/>
      <c r="J49" s="12"/>
    </row>
    <row r="50" spans="1:12" s="51" customFormat="1">
      <c r="A50" s="25" t="s">
        <v>55</v>
      </c>
      <c r="B50" s="63" t="s">
        <v>56</v>
      </c>
      <c r="C50" s="22"/>
      <c r="D50" s="27">
        <v>1</v>
      </c>
      <c r="E50" s="28"/>
      <c r="F50" s="23"/>
      <c r="G50" s="24"/>
      <c r="H50" s="24"/>
      <c r="I50" s="14">
        <v>1000</v>
      </c>
      <c r="J50" s="128" t="s">
        <v>137</v>
      </c>
    </row>
    <row r="51" spans="1:12" s="51" customFormat="1">
      <c r="A51" s="25"/>
      <c r="B51" s="26" t="s">
        <v>57</v>
      </c>
      <c r="C51" s="22"/>
      <c r="D51" s="31"/>
      <c r="E51" s="28"/>
      <c r="F51" s="17"/>
      <c r="G51" s="24"/>
      <c r="H51" s="24"/>
      <c r="I51" s="14"/>
      <c r="J51" s="26"/>
    </row>
    <row r="52" spans="1:12" s="51" customFormat="1">
      <c r="A52" s="25"/>
      <c r="B52" s="26"/>
      <c r="C52" s="32"/>
      <c r="D52" s="16"/>
      <c r="E52" s="33"/>
      <c r="G52" s="149"/>
      <c r="H52" s="150"/>
      <c r="I52" s="20"/>
      <c r="J52" s="14"/>
    </row>
    <row r="53" spans="1:12">
      <c r="A53" s="48"/>
      <c r="B53" s="148" t="s">
        <v>78</v>
      </c>
      <c r="C53" s="148"/>
      <c r="D53" s="65"/>
      <c r="E53" s="29" t="s">
        <v>58</v>
      </c>
      <c r="F53" s="66">
        <f>SUM(F25:F52)</f>
        <v>258000</v>
      </c>
      <c r="G53" s="67"/>
      <c r="H53" s="67"/>
      <c r="I53" s="68">
        <f>SUM(I25:I52)</f>
        <v>205530</v>
      </c>
      <c r="J53" s="5"/>
      <c r="L53" s="5">
        <f>F53-I53</f>
        <v>52470</v>
      </c>
    </row>
    <row r="54" spans="1:12">
      <c r="A54" s="69"/>
      <c r="D54" s="70"/>
      <c r="E54" s="29" t="s">
        <v>59</v>
      </c>
      <c r="F54" s="18">
        <f>F53*7%</f>
        <v>18060</v>
      </c>
      <c r="G54" s="67"/>
      <c r="H54" s="67"/>
      <c r="I54" s="68">
        <f>F53-I53</f>
        <v>52470</v>
      </c>
      <c r="J54" s="5"/>
    </row>
    <row r="55" spans="1:12">
      <c r="A55" s="71"/>
      <c r="B55" s="11"/>
      <c r="C55" s="11"/>
      <c r="D55" s="72"/>
      <c r="E55" s="29" t="s">
        <v>60</v>
      </c>
      <c r="F55" s="18">
        <f>F54+F53</f>
        <v>276060</v>
      </c>
      <c r="G55" s="67"/>
      <c r="H55" s="67"/>
      <c r="I55" s="68">
        <f>I54/F53*100</f>
        <v>20.337209302325583</v>
      </c>
      <c r="J55" s="73"/>
    </row>
    <row r="57" spans="1:12">
      <c r="A57" s="74"/>
      <c r="B57" s="75"/>
      <c r="C57" s="76"/>
      <c r="E57" s="48" t="s">
        <v>61</v>
      </c>
      <c r="F57" s="34"/>
      <c r="G57" s="77"/>
      <c r="H57" s="77"/>
      <c r="I57" s="34"/>
    </row>
    <row r="58" spans="1:12">
      <c r="A58" s="69"/>
      <c r="B58" s="78"/>
      <c r="C58" s="79"/>
      <c r="E58" s="69" t="s">
        <v>62</v>
      </c>
      <c r="F58" s="35"/>
      <c r="I58" s="35"/>
    </row>
    <row r="59" spans="1:12">
      <c r="A59" s="80" t="s">
        <v>63</v>
      </c>
      <c r="B59" s="81"/>
      <c r="C59" s="79" t="s">
        <v>64</v>
      </c>
      <c r="E59" s="69" t="s">
        <v>65</v>
      </c>
      <c r="F59" s="35"/>
      <c r="I59" s="35"/>
    </row>
    <row r="60" spans="1:12">
      <c r="A60" s="71"/>
      <c r="B60" s="82" t="s">
        <v>0</v>
      </c>
      <c r="C60" s="83" t="s">
        <v>66</v>
      </c>
      <c r="E60" s="69" t="s">
        <v>41</v>
      </c>
      <c r="F60" s="35"/>
      <c r="I60" s="35"/>
    </row>
    <row r="61" spans="1:12">
      <c r="A61" s="71"/>
      <c r="B61" s="84">
        <f ca="1">NOW()</f>
        <v>44786.460781365742</v>
      </c>
      <c r="C61" s="85">
        <f ca="1">NOW()</f>
        <v>44786.460781365742</v>
      </c>
      <c r="E61" s="71"/>
      <c r="F61" s="36"/>
      <c r="G61" s="11"/>
      <c r="H61" s="11"/>
      <c r="I61" s="36"/>
    </row>
    <row r="62" spans="1:12">
      <c r="B62" s="3" t="s">
        <v>67</v>
      </c>
    </row>
    <row r="64" spans="1:12">
      <c r="J64" s="37"/>
    </row>
    <row r="65" spans="1:14">
      <c r="A65" s="52"/>
      <c r="B65" s="74" t="s">
        <v>68</v>
      </c>
      <c r="C65" s="34"/>
      <c r="D65" s="18" t="s">
        <v>61</v>
      </c>
      <c r="E65" s="56"/>
      <c r="F65" s="56"/>
      <c r="G65" s="38"/>
      <c r="H65" s="56"/>
      <c r="I65" s="86"/>
      <c r="J65" s="38"/>
    </row>
    <row r="66" spans="1:14">
      <c r="B66" s="87" t="s">
        <v>79</v>
      </c>
      <c r="C66" s="35"/>
      <c r="D66" s="88" t="s">
        <v>62</v>
      </c>
      <c r="G66" s="35"/>
      <c r="H66" s="89"/>
      <c r="I66" s="69"/>
      <c r="J66" s="35"/>
    </row>
    <row r="67" spans="1:14">
      <c r="B67" s="90"/>
      <c r="C67" s="36"/>
      <c r="D67" s="88" t="s">
        <v>65</v>
      </c>
      <c r="G67" s="35"/>
      <c r="H67" s="89"/>
      <c r="I67" s="69" t="s">
        <v>69</v>
      </c>
      <c r="J67" s="35"/>
      <c r="M67" s="4"/>
      <c r="N67" s="5"/>
    </row>
    <row r="68" spans="1:14">
      <c r="A68" s="52"/>
      <c r="B68" s="74" t="s">
        <v>70</v>
      </c>
      <c r="C68" s="75"/>
      <c r="D68" s="88"/>
      <c r="G68" s="35"/>
      <c r="H68" s="89"/>
      <c r="I68" s="69"/>
      <c r="J68" s="35"/>
    </row>
    <row r="69" spans="1:14">
      <c r="B69" s="69"/>
      <c r="C69" s="35"/>
      <c r="D69" s="88"/>
      <c r="G69" s="35"/>
      <c r="H69" s="89"/>
      <c r="I69" s="69"/>
      <c r="J69" s="35"/>
      <c r="M69" s="4"/>
      <c r="N69" s="5"/>
    </row>
    <row r="70" spans="1:14">
      <c r="B70" s="91"/>
      <c r="C70" s="36"/>
      <c r="D70" s="92"/>
      <c r="E70" s="11" t="s">
        <v>71</v>
      </c>
      <c r="F70" s="11"/>
      <c r="G70" s="36"/>
      <c r="H70" s="11"/>
      <c r="I70" s="71" t="s">
        <v>72</v>
      </c>
      <c r="J70" s="36"/>
      <c r="N70" s="6"/>
    </row>
    <row r="72" spans="1:14">
      <c r="B72" s="3" t="s">
        <v>73</v>
      </c>
    </row>
    <row r="77" spans="1:14" ht="48">
      <c r="K77" s="129" t="s">
        <v>138</v>
      </c>
    </row>
  </sheetData>
  <mergeCells count="7">
    <mergeCell ref="B53:C53"/>
    <mergeCell ref="G52:H52"/>
    <mergeCell ref="A6:I6"/>
    <mergeCell ref="B9:C9"/>
    <mergeCell ref="E9:I9"/>
    <mergeCell ref="A24:B24"/>
    <mergeCell ref="A37:B37"/>
  </mergeCells>
  <pageMargins left="0.7" right="0.7" top="0.75" bottom="0.75" header="0.3" footer="0.3"/>
  <pageSetup paperSize="9" scale="38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8BAA-C768-4BA5-9697-AC57B2C97371}">
  <sheetPr>
    <tabColor rgb="FF00B050"/>
  </sheetPr>
  <dimension ref="A2:N77"/>
  <sheetViews>
    <sheetView view="pageBreakPreview" topLeftCell="B37" zoomScale="110" zoomScaleNormal="100" zoomScaleSheetLayoutView="110" workbookViewId="0">
      <selection activeCell="H27" sqref="H27"/>
    </sheetView>
  </sheetViews>
  <sheetFormatPr defaultColWidth="8.85546875" defaultRowHeight="24"/>
  <cols>
    <col min="1" max="1" width="5" style="3" customWidth="1"/>
    <col min="2" max="2" width="43.7109375" style="3" customWidth="1"/>
    <col min="3" max="3" width="55.7109375" style="3" customWidth="1"/>
    <col min="4" max="4" width="8.42578125" style="7" customWidth="1"/>
    <col min="5" max="5" width="11.28515625" style="3" customWidth="1"/>
    <col min="6" max="6" width="14.42578125" style="3" bestFit="1" customWidth="1"/>
    <col min="7" max="7" width="12.85546875" style="3" customWidth="1"/>
    <col min="8" max="8" width="13.42578125" style="3" customWidth="1"/>
    <col min="9" max="9" width="17.85546875" style="3" bestFit="1" customWidth="1"/>
    <col min="10" max="10" width="24.28515625" style="3" customWidth="1"/>
    <col min="11" max="11" width="40.5703125" style="3" customWidth="1"/>
    <col min="12" max="12" width="0.28515625" style="3" customWidth="1"/>
    <col min="13" max="13" width="8.85546875" style="3" hidden="1" customWidth="1"/>
    <col min="14" max="14" width="11.28515625" style="3" hidden="1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5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5" t="s">
        <v>3</v>
      </c>
      <c r="D4" s="7"/>
    </row>
    <row r="5" spans="1:14">
      <c r="B5" s="3" t="s">
        <v>4</v>
      </c>
      <c r="N5" s="46"/>
    </row>
    <row r="6" spans="1:14" ht="30.75">
      <c r="A6" s="151" t="s">
        <v>5</v>
      </c>
      <c r="B6" s="151"/>
      <c r="C6" s="151"/>
      <c r="D6" s="151"/>
      <c r="E6" s="151"/>
      <c r="F6" s="151"/>
      <c r="G6" s="151"/>
      <c r="H6" s="151"/>
      <c r="I6" s="151"/>
      <c r="N6" s="46"/>
    </row>
    <row r="7" spans="1:14">
      <c r="E7" s="3" t="s">
        <v>6</v>
      </c>
      <c r="G7" s="3" t="s">
        <v>7</v>
      </c>
      <c r="N7" s="46"/>
    </row>
    <row r="8" spans="1:14">
      <c r="B8" s="47" t="s">
        <v>8</v>
      </c>
      <c r="E8" s="48" t="s">
        <v>9</v>
      </c>
      <c r="F8" s="34"/>
    </row>
    <row r="9" spans="1:14" s="51" customFormat="1">
      <c r="A9" s="49" t="s">
        <v>10</v>
      </c>
      <c r="B9" s="152" t="s">
        <v>144</v>
      </c>
      <c r="C9" s="153"/>
      <c r="D9" s="50" t="s">
        <v>10</v>
      </c>
      <c r="E9" s="152" t="str">
        <f>B9</f>
        <v>โรงพยาบาลอุดรธานี</v>
      </c>
      <c r="F9" s="154"/>
      <c r="G9" s="154"/>
      <c r="H9" s="154"/>
      <c r="I9" s="153"/>
      <c r="J9" s="43"/>
      <c r="K9" s="51" t="s">
        <v>11</v>
      </c>
    </row>
    <row r="10" spans="1:14">
      <c r="A10" s="52" t="s">
        <v>12</v>
      </c>
      <c r="B10" s="53" t="s">
        <v>145</v>
      </c>
      <c r="D10" s="54" t="s">
        <v>13</v>
      </c>
      <c r="E10" s="53" t="str">
        <f>B10</f>
        <v xml:space="preserve">เลขที่ 33 ถ.เพาะนิยม ต.หมากแข้ง อำเภอเมืองอุดรธานี </v>
      </c>
      <c r="I10" s="35"/>
      <c r="J10" s="44"/>
      <c r="K10" s="3" t="s">
        <v>14</v>
      </c>
    </row>
    <row r="11" spans="1:14">
      <c r="A11" s="52" t="s">
        <v>15</v>
      </c>
      <c r="B11" s="55" t="s">
        <v>146</v>
      </c>
      <c r="D11" s="54" t="s">
        <v>16</v>
      </c>
      <c r="E11" s="55" t="s">
        <v>139</v>
      </c>
      <c r="I11" s="35"/>
      <c r="J11" s="44"/>
      <c r="K11" s="3" t="s">
        <v>17</v>
      </c>
    </row>
    <row r="12" spans="1:14">
      <c r="A12" s="52" t="s">
        <v>18</v>
      </c>
      <c r="B12" s="55" t="s">
        <v>147</v>
      </c>
      <c r="D12" s="54" t="s">
        <v>19</v>
      </c>
      <c r="E12" s="55" t="s">
        <v>140</v>
      </c>
      <c r="I12" s="35"/>
      <c r="J12" s="44"/>
      <c r="K12" s="3" t="s">
        <v>20</v>
      </c>
    </row>
    <row r="13" spans="1:14">
      <c r="A13" s="52" t="s">
        <v>21</v>
      </c>
      <c r="B13" s="9"/>
      <c r="D13" s="54" t="s">
        <v>21</v>
      </c>
      <c r="E13" s="9"/>
      <c r="I13" s="35"/>
      <c r="J13" s="44"/>
      <c r="K13" s="3" t="s">
        <v>22</v>
      </c>
    </row>
    <row r="14" spans="1:14">
      <c r="A14" s="52" t="s">
        <v>12</v>
      </c>
      <c r="B14" s="10"/>
      <c r="C14" s="11"/>
      <c r="D14" s="54" t="s">
        <v>12</v>
      </c>
      <c r="E14" s="10"/>
      <c r="F14" s="11"/>
      <c r="G14" s="11"/>
      <c r="H14" s="11"/>
      <c r="I14" s="36"/>
      <c r="J14" s="44"/>
    </row>
    <row r="15" spans="1:14" ht="21.75" customHeight="1">
      <c r="B15" s="51" t="s">
        <v>133</v>
      </c>
    </row>
    <row r="16" spans="1:14">
      <c r="A16" s="3" t="s">
        <v>75</v>
      </c>
      <c r="B16" s="11"/>
      <c r="C16" s="11"/>
      <c r="E16" s="3" t="s">
        <v>23</v>
      </c>
      <c r="G16" s="11" t="s">
        <v>74</v>
      </c>
      <c r="H16" s="11"/>
      <c r="I16" s="11"/>
    </row>
    <row r="17" spans="1:12">
      <c r="A17" s="3" t="s">
        <v>77</v>
      </c>
      <c r="B17" s="56"/>
      <c r="C17" s="56"/>
      <c r="E17" s="3" t="s">
        <v>24</v>
      </c>
      <c r="I17" s="3" t="s">
        <v>25</v>
      </c>
    </row>
    <row r="18" spans="1:12">
      <c r="A18" s="3" t="s">
        <v>26</v>
      </c>
      <c r="B18" s="56"/>
      <c r="C18" s="56"/>
    </row>
    <row r="19" spans="1:12">
      <c r="A19" s="3" t="s">
        <v>76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6"/>
      <c r="C20" s="56"/>
      <c r="E20" s="3" t="s">
        <v>31</v>
      </c>
      <c r="G20" s="11"/>
      <c r="H20" s="11"/>
      <c r="I20" s="11"/>
    </row>
    <row r="21" spans="1:12">
      <c r="A21" s="3" t="s">
        <v>148</v>
      </c>
      <c r="B21" s="56"/>
      <c r="C21" s="56"/>
      <c r="E21" s="3" t="s">
        <v>32</v>
      </c>
      <c r="G21" s="56"/>
      <c r="H21" s="56"/>
      <c r="I21" s="56"/>
    </row>
    <row r="23" spans="1:12" s="49" customFormat="1" ht="48">
      <c r="A23" s="57" t="s">
        <v>33</v>
      </c>
      <c r="B23" s="57" t="s">
        <v>34</v>
      </c>
      <c r="C23" s="57" t="s">
        <v>35</v>
      </c>
      <c r="D23" s="58" t="s">
        <v>36</v>
      </c>
      <c r="E23" s="59" t="s">
        <v>37</v>
      </c>
      <c r="F23" s="60" t="s">
        <v>38</v>
      </c>
      <c r="G23" s="61" t="s">
        <v>39</v>
      </c>
      <c r="H23" s="61" t="s">
        <v>81</v>
      </c>
      <c r="I23" s="59" t="s">
        <v>40</v>
      </c>
      <c r="J23" s="59" t="s">
        <v>41</v>
      </c>
    </row>
    <row r="24" spans="1:12">
      <c r="A24" s="155" t="s">
        <v>42</v>
      </c>
      <c r="B24" s="155"/>
      <c r="C24" s="39"/>
      <c r="D24" s="12"/>
      <c r="E24" s="40"/>
      <c r="F24" s="29"/>
      <c r="G24" s="13"/>
      <c r="H24" s="13"/>
      <c r="I24" s="29"/>
      <c r="J24" s="14"/>
      <c r="L24" s="62"/>
    </row>
    <row r="25" spans="1:12" s="51" customFormat="1">
      <c r="A25" s="25" t="s">
        <v>43</v>
      </c>
      <c r="B25" s="19" t="s">
        <v>44</v>
      </c>
      <c r="C25" s="94" t="s">
        <v>82</v>
      </c>
      <c r="D25" s="96">
        <v>30</v>
      </c>
      <c r="E25" s="41">
        <v>43000</v>
      </c>
      <c r="F25" s="1">
        <f>E25*D25</f>
        <v>1290000</v>
      </c>
      <c r="G25" s="20"/>
      <c r="H25" s="1"/>
      <c r="I25" s="14"/>
      <c r="J25" s="14"/>
    </row>
    <row r="26" spans="1:12" s="51" customFormat="1" ht="66.75" customHeight="1">
      <c r="A26" s="25"/>
      <c r="B26" s="19" t="s">
        <v>141</v>
      </c>
      <c r="C26" s="95" t="s">
        <v>83</v>
      </c>
      <c r="D26" s="96">
        <v>30</v>
      </c>
      <c r="E26" s="41"/>
      <c r="F26" s="1"/>
      <c r="G26" s="20">
        <v>1000</v>
      </c>
      <c r="H26" s="1"/>
      <c r="I26" s="14">
        <f>G26*D26</f>
        <v>30000</v>
      </c>
      <c r="J26" s="130" t="s">
        <v>86</v>
      </c>
      <c r="K26" s="129" t="s">
        <v>134</v>
      </c>
    </row>
    <row r="27" spans="1:12" s="51" customFormat="1" ht="72">
      <c r="A27" s="25"/>
      <c r="B27" s="19"/>
      <c r="C27" s="95" t="s">
        <v>84</v>
      </c>
      <c r="D27" s="96">
        <f>10*D25</f>
        <v>300</v>
      </c>
      <c r="E27" s="41"/>
      <c r="F27" s="1"/>
      <c r="G27" s="144">
        <v>1200</v>
      </c>
      <c r="H27" s="145"/>
      <c r="I27" s="146">
        <f>G27*D27</f>
        <v>360000</v>
      </c>
      <c r="J27" s="130" t="s">
        <v>86</v>
      </c>
      <c r="K27" s="129" t="s">
        <v>134</v>
      </c>
    </row>
    <row r="28" spans="1:12" s="51" customFormat="1" ht="72">
      <c r="A28" s="25"/>
      <c r="B28" s="19"/>
      <c r="C28" s="95" t="s">
        <v>85</v>
      </c>
      <c r="D28" s="96">
        <v>150</v>
      </c>
      <c r="E28" s="41"/>
      <c r="F28" s="1"/>
      <c r="G28" s="20"/>
      <c r="H28" s="1"/>
      <c r="I28" s="14"/>
      <c r="J28" s="130" t="s">
        <v>86</v>
      </c>
      <c r="K28" s="129" t="s">
        <v>134</v>
      </c>
    </row>
    <row r="29" spans="1:12" s="51" customFormat="1" ht="48">
      <c r="A29" s="25"/>
      <c r="B29" s="19" t="s">
        <v>142</v>
      </c>
      <c r="C29" s="95" t="s">
        <v>87</v>
      </c>
      <c r="D29" s="96">
        <v>30</v>
      </c>
      <c r="E29" s="41"/>
      <c r="F29" s="1"/>
      <c r="G29" s="144">
        <v>2800</v>
      </c>
      <c r="H29" s="145"/>
      <c r="I29" s="146">
        <f>G29*D29</f>
        <v>84000</v>
      </c>
      <c r="J29" s="127" t="s">
        <v>158</v>
      </c>
      <c r="K29" s="129" t="s">
        <v>159</v>
      </c>
    </row>
    <row r="30" spans="1:12" s="51" customFormat="1">
      <c r="A30" s="25"/>
      <c r="B30" s="19" t="s">
        <v>143</v>
      </c>
      <c r="C30" s="95" t="s">
        <v>149</v>
      </c>
      <c r="D30" s="96">
        <v>30</v>
      </c>
      <c r="E30" s="41"/>
      <c r="F30" s="1"/>
      <c r="G30" s="144">
        <v>5000</v>
      </c>
      <c r="H30" s="145"/>
      <c r="I30" s="146">
        <f t="shared" ref="I30:I32" si="0">G30*D30</f>
        <v>150000</v>
      </c>
      <c r="J30" s="127" t="s">
        <v>135</v>
      </c>
      <c r="K30" s="129" t="s">
        <v>136</v>
      </c>
    </row>
    <row r="31" spans="1:12" s="51" customFormat="1">
      <c r="A31" s="25"/>
      <c r="B31" s="19"/>
      <c r="C31" s="95" t="s">
        <v>88</v>
      </c>
      <c r="D31" s="15">
        <v>30</v>
      </c>
      <c r="E31" s="41"/>
      <c r="F31" s="1"/>
      <c r="G31" s="144">
        <v>1790</v>
      </c>
      <c r="H31" s="145"/>
      <c r="I31" s="146">
        <f>G31*D31</f>
        <v>53700</v>
      </c>
      <c r="J31" s="128" t="s">
        <v>90</v>
      </c>
      <c r="K31" s="129" t="s">
        <v>136</v>
      </c>
    </row>
    <row r="32" spans="1:12" s="51" customFormat="1">
      <c r="A32" s="25"/>
      <c r="B32" s="19"/>
      <c r="C32" s="95" t="s">
        <v>89</v>
      </c>
      <c r="D32" s="15">
        <v>30</v>
      </c>
      <c r="E32" s="41"/>
      <c r="F32" s="1"/>
      <c r="G32" s="144">
        <v>165</v>
      </c>
      <c r="H32" s="145"/>
      <c r="I32" s="146">
        <f t="shared" si="0"/>
        <v>4950</v>
      </c>
      <c r="J32" s="128" t="s">
        <v>80</v>
      </c>
      <c r="K32" s="129"/>
    </row>
    <row r="33" spans="1:11" s="51" customFormat="1">
      <c r="A33" s="25"/>
      <c r="B33" s="19" t="s">
        <v>155</v>
      </c>
      <c r="C33" s="95"/>
      <c r="D33" s="15"/>
      <c r="E33" s="41"/>
      <c r="F33" s="1"/>
      <c r="G33" s="144"/>
      <c r="H33" s="145"/>
      <c r="I33" s="146"/>
      <c r="J33" s="128"/>
      <c r="K33" s="129"/>
    </row>
    <row r="34" spans="1:11" s="51" customFormat="1" ht="72">
      <c r="A34" s="25"/>
      <c r="B34" s="19"/>
      <c r="C34" s="95" t="s">
        <v>156</v>
      </c>
      <c r="D34" s="15">
        <v>1</v>
      </c>
      <c r="E34" s="41"/>
      <c r="F34" s="1"/>
      <c r="G34" s="144">
        <v>240000</v>
      </c>
      <c r="H34" s="145"/>
      <c r="I34" s="146">
        <f>G34*D34</f>
        <v>240000</v>
      </c>
      <c r="J34" s="128"/>
      <c r="K34" s="129"/>
    </row>
    <row r="35" spans="1:11" s="51" customFormat="1" ht="48">
      <c r="A35" s="25"/>
      <c r="B35" s="19"/>
      <c r="C35" s="95" t="s">
        <v>154</v>
      </c>
      <c r="D35" s="15">
        <v>1</v>
      </c>
      <c r="E35" s="41"/>
      <c r="F35" s="1"/>
      <c r="G35" s="144"/>
      <c r="H35" s="145"/>
      <c r="I35" s="146">
        <f>G35*D35</f>
        <v>0</v>
      </c>
      <c r="J35" s="128"/>
      <c r="K35" s="129"/>
    </row>
    <row r="36" spans="1:11" s="51" customFormat="1" ht="48">
      <c r="A36" s="25"/>
      <c r="B36" s="19"/>
      <c r="C36" s="95" t="s">
        <v>152</v>
      </c>
      <c r="D36" s="15">
        <v>1</v>
      </c>
      <c r="E36" s="41"/>
      <c r="F36" s="1"/>
      <c r="G36" s="144"/>
      <c r="H36" s="145"/>
      <c r="I36" s="146">
        <f>G36*D36</f>
        <v>0</v>
      </c>
      <c r="J36" s="128"/>
      <c r="K36" s="129"/>
    </row>
    <row r="37" spans="1:11" s="51" customFormat="1">
      <c r="A37" s="155" t="s">
        <v>45</v>
      </c>
      <c r="B37" s="155"/>
      <c r="C37" s="26"/>
      <c r="D37" s="15"/>
      <c r="E37" s="20"/>
      <c r="F37" s="42"/>
      <c r="G37" s="24"/>
      <c r="H37" s="24"/>
      <c r="I37" s="14"/>
      <c r="J37" s="14"/>
    </row>
    <row r="38" spans="1:11" s="51" customFormat="1">
      <c r="A38" s="25" t="s">
        <v>46</v>
      </c>
      <c r="B38" s="63" t="s">
        <v>47</v>
      </c>
      <c r="C38" s="26"/>
      <c r="D38" s="15"/>
      <c r="E38" s="20"/>
      <c r="F38" s="2"/>
      <c r="G38" s="24"/>
      <c r="H38" s="24"/>
      <c r="I38" s="14"/>
      <c r="J38" s="26"/>
    </row>
    <row r="39" spans="1:11" s="51" customFormat="1">
      <c r="A39" s="25"/>
      <c r="B39" s="26" t="s">
        <v>48</v>
      </c>
      <c r="C39" s="26"/>
      <c r="D39" s="15"/>
      <c r="E39" s="20"/>
      <c r="F39" s="2"/>
      <c r="G39" s="24"/>
      <c r="H39" s="24"/>
      <c r="I39" s="14"/>
      <c r="J39" s="12"/>
    </row>
    <row r="40" spans="1:11" s="51" customFormat="1">
      <c r="A40" s="25"/>
      <c r="B40" s="26" t="s">
        <v>49</v>
      </c>
      <c r="C40" s="26"/>
      <c r="D40" s="15"/>
      <c r="E40" s="20"/>
      <c r="F40" s="2"/>
      <c r="G40" s="24"/>
      <c r="H40" s="24"/>
      <c r="I40" s="14"/>
      <c r="J40" s="12"/>
    </row>
    <row r="41" spans="1:11" s="51" customFormat="1">
      <c r="A41" s="25"/>
      <c r="B41" s="26"/>
      <c r="C41" s="26"/>
      <c r="D41" s="15"/>
      <c r="E41" s="20"/>
      <c r="F41" s="42"/>
      <c r="G41" s="24"/>
      <c r="H41" s="24"/>
      <c r="I41" s="14"/>
      <c r="J41" s="21"/>
    </row>
    <row r="42" spans="1:11" s="51" customFormat="1">
      <c r="A42" s="25"/>
      <c r="B42" s="26"/>
      <c r="C42" s="93"/>
      <c r="D42" s="15"/>
      <c r="E42" s="20"/>
      <c r="F42" s="42"/>
      <c r="G42" s="24"/>
      <c r="H42" s="24"/>
      <c r="I42" s="14"/>
      <c r="J42" s="14"/>
    </row>
    <row r="43" spans="1:11" s="51" customFormat="1">
      <c r="A43" s="25"/>
      <c r="B43" s="26"/>
      <c r="C43" s="26"/>
      <c r="D43" s="15"/>
      <c r="E43" s="20"/>
      <c r="F43" s="42"/>
      <c r="G43" s="24"/>
      <c r="H43" s="24"/>
      <c r="I43" s="14"/>
      <c r="J43" s="14"/>
    </row>
    <row r="44" spans="1:11" s="51" customFormat="1">
      <c r="A44" s="25"/>
      <c r="B44" s="26"/>
      <c r="C44" s="26"/>
      <c r="D44" s="15"/>
      <c r="E44" s="20"/>
      <c r="F44" s="42"/>
      <c r="G44" s="24"/>
      <c r="H44" s="24"/>
      <c r="I44" s="14"/>
      <c r="J44" s="12"/>
    </row>
    <row r="45" spans="1:11" s="51" customFormat="1">
      <c r="A45" s="25" t="s">
        <v>18</v>
      </c>
      <c r="B45" s="63" t="s">
        <v>50</v>
      </c>
      <c r="C45" s="22"/>
      <c r="D45" s="27"/>
      <c r="E45" s="28"/>
      <c r="F45" s="23"/>
      <c r="G45" s="24"/>
      <c r="H45" s="24"/>
      <c r="I45" s="14"/>
      <c r="J45" s="14"/>
    </row>
    <row r="46" spans="1:11" s="51" customFormat="1">
      <c r="A46" s="25"/>
      <c r="B46" s="29" t="s">
        <v>51</v>
      </c>
      <c r="C46" s="26" t="s">
        <v>157</v>
      </c>
      <c r="D46" s="15">
        <v>30</v>
      </c>
      <c r="E46" s="20"/>
      <c r="F46" s="2"/>
      <c r="G46" s="24">
        <v>3000</v>
      </c>
      <c r="H46" s="24"/>
      <c r="I46" s="14">
        <f>G46*D46</f>
        <v>90000</v>
      </c>
      <c r="J46" s="12"/>
    </row>
    <row r="47" spans="1:11" s="51" customFormat="1">
      <c r="A47" s="25"/>
      <c r="B47" s="29" t="s">
        <v>52</v>
      </c>
      <c r="C47" s="64"/>
      <c r="D47" s="27"/>
      <c r="E47" s="30"/>
      <c r="F47" s="17"/>
      <c r="G47" s="24"/>
      <c r="H47" s="24"/>
      <c r="I47" s="14"/>
      <c r="J47" s="14"/>
    </row>
    <row r="48" spans="1:11" s="51" customFormat="1">
      <c r="A48" s="25"/>
      <c r="B48" s="29" t="s">
        <v>53</v>
      </c>
      <c r="C48" s="64"/>
      <c r="D48" s="27"/>
      <c r="E48" s="30"/>
      <c r="F48" s="17"/>
      <c r="G48" s="24"/>
      <c r="H48" s="24"/>
      <c r="I48" s="14"/>
      <c r="J48" s="14"/>
    </row>
    <row r="49" spans="1:12" s="51" customFormat="1">
      <c r="A49" s="25"/>
      <c r="B49" s="29" t="s">
        <v>54</v>
      </c>
      <c r="C49" s="26"/>
      <c r="D49" s="15"/>
      <c r="E49" s="20"/>
      <c r="F49" s="2"/>
      <c r="G49" s="24"/>
      <c r="H49" s="24"/>
      <c r="I49" s="14"/>
      <c r="J49" s="12"/>
    </row>
    <row r="50" spans="1:12" s="51" customFormat="1">
      <c r="A50" s="25" t="s">
        <v>55</v>
      </c>
      <c r="B50" s="63" t="s">
        <v>56</v>
      </c>
      <c r="C50" s="22"/>
      <c r="D50" s="27">
        <v>1</v>
      </c>
      <c r="E50" s="28"/>
      <c r="F50" s="23"/>
      <c r="G50" s="24"/>
      <c r="H50" s="24"/>
      <c r="I50" s="14">
        <v>1500</v>
      </c>
      <c r="J50" s="128" t="s">
        <v>137</v>
      </c>
    </row>
    <row r="51" spans="1:12" s="51" customFormat="1">
      <c r="A51" s="25"/>
      <c r="B51" s="26" t="s">
        <v>57</v>
      </c>
      <c r="C51" s="22"/>
      <c r="D51" s="31"/>
      <c r="E51" s="28"/>
      <c r="F51" s="17"/>
      <c r="G51" s="24"/>
      <c r="H51" s="24"/>
      <c r="I51" s="14"/>
      <c r="J51" s="26"/>
    </row>
    <row r="52" spans="1:12" s="51" customFormat="1">
      <c r="A52" s="25"/>
      <c r="B52" s="26"/>
      <c r="C52" s="32"/>
      <c r="D52" s="16"/>
      <c r="E52" s="33"/>
      <c r="G52" s="149"/>
      <c r="H52" s="150"/>
      <c r="I52" s="20"/>
      <c r="J52" s="14"/>
    </row>
    <row r="53" spans="1:12">
      <c r="A53" s="48"/>
      <c r="B53" s="148" t="s">
        <v>78</v>
      </c>
      <c r="C53" s="148"/>
      <c r="D53" s="65"/>
      <c r="E53" s="29" t="s">
        <v>58</v>
      </c>
      <c r="F53" s="66">
        <f>SUM(F25:F52)</f>
        <v>1290000</v>
      </c>
      <c r="G53" s="67"/>
      <c r="H53" s="67"/>
      <c r="I53" s="68">
        <f>SUM(I25:I52)</f>
        <v>1014150</v>
      </c>
      <c r="J53" s="5"/>
      <c r="L53" s="5">
        <f>F53-I53</f>
        <v>275850</v>
      </c>
    </row>
    <row r="54" spans="1:12">
      <c r="A54" s="69"/>
      <c r="D54" s="70"/>
      <c r="E54" s="29" t="s">
        <v>59</v>
      </c>
      <c r="F54" s="18">
        <f>F53*7%</f>
        <v>90300.000000000015</v>
      </c>
      <c r="G54" s="67"/>
      <c r="H54" s="67"/>
      <c r="I54" s="68">
        <f>F53-I53</f>
        <v>275850</v>
      </c>
      <c r="J54" s="5"/>
    </row>
    <row r="55" spans="1:12">
      <c r="A55" s="71"/>
      <c r="B55" s="11"/>
      <c r="C55" s="11"/>
      <c r="D55" s="72"/>
      <c r="E55" s="29" t="s">
        <v>60</v>
      </c>
      <c r="F55" s="18">
        <f>F54+F53</f>
        <v>1380300</v>
      </c>
      <c r="G55" s="67"/>
      <c r="H55" s="67"/>
      <c r="I55" s="68">
        <f>I54/F53*100</f>
        <v>21.38372093023256</v>
      </c>
      <c r="J55" s="73"/>
    </row>
    <row r="57" spans="1:12">
      <c r="A57" s="74"/>
      <c r="B57" s="75"/>
      <c r="C57" s="76"/>
      <c r="E57" s="48" t="s">
        <v>61</v>
      </c>
      <c r="F57" s="34"/>
      <c r="G57" s="77"/>
      <c r="H57" s="77"/>
      <c r="I57" s="34"/>
    </row>
    <row r="58" spans="1:12">
      <c r="A58" s="69"/>
      <c r="B58" s="78"/>
      <c r="C58" s="79"/>
      <c r="E58" s="69" t="s">
        <v>62</v>
      </c>
      <c r="F58" s="35"/>
      <c r="I58" s="35"/>
    </row>
    <row r="59" spans="1:12">
      <c r="A59" s="80" t="s">
        <v>63</v>
      </c>
      <c r="B59" s="81"/>
      <c r="C59" s="79" t="s">
        <v>64</v>
      </c>
      <c r="E59" s="69" t="s">
        <v>65</v>
      </c>
      <c r="F59" s="35"/>
      <c r="I59" s="35"/>
    </row>
    <row r="60" spans="1:12">
      <c r="A60" s="71"/>
      <c r="B60" s="82" t="s">
        <v>0</v>
      </c>
      <c r="C60" s="83" t="s">
        <v>66</v>
      </c>
      <c r="E60" s="69" t="s">
        <v>41</v>
      </c>
      <c r="F60" s="35"/>
      <c r="I60" s="35"/>
    </row>
    <row r="61" spans="1:12">
      <c r="A61" s="71"/>
      <c r="B61" s="84">
        <f ca="1">NOW()</f>
        <v>44786.460781365742</v>
      </c>
      <c r="C61" s="85">
        <f ca="1">NOW()</f>
        <v>44786.460781365742</v>
      </c>
      <c r="E61" s="71"/>
      <c r="F61" s="36"/>
      <c r="G61" s="11"/>
      <c r="H61" s="11"/>
      <c r="I61" s="36"/>
    </row>
    <row r="62" spans="1:12">
      <c r="B62" s="3" t="s">
        <v>67</v>
      </c>
    </row>
    <row r="64" spans="1:12">
      <c r="J64" s="37"/>
    </row>
    <row r="65" spans="1:14">
      <c r="A65" s="52"/>
      <c r="B65" s="74" t="s">
        <v>68</v>
      </c>
      <c r="C65" s="34"/>
      <c r="D65" s="18" t="s">
        <v>61</v>
      </c>
      <c r="E65" s="56"/>
      <c r="F65" s="56"/>
      <c r="G65" s="38"/>
      <c r="H65" s="56"/>
      <c r="I65" s="86"/>
      <c r="J65" s="38"/>
    </row>
    <row r="66" spans="1:14">
      <c r="B66" s="87" t="s">
        <v>79</v>
      </c>
      <c r="C66" s="35"/>
      <c r="D66" s="88" t="s">
        <v>62</v>
      </c>
      <c r="G66" s="35"/>
      <c r="H66" s="89"/>
      <c r="I66" s="69"/>
      <c r="J66" s="35"/>
    </row>
    <row r="67" spans="1:14">
      <c r="B67" s="90"/>
      <c r="C67" s="36"/>
      <c r="D67" s="88" t="s">
        <v>65</v>
      </c>
      <c r="G67" s="35"/>
      <c r="H67" s="89"/>
      <c r="I67" s="69" t="s">
        <v>69</v>
      </c>
      <c r="J67" s="35"/>
      <c r="M67" s="4"/>
      <c r="N67" s="5"/>
    </row>
    <row r="68" spans="1:14">
      <c r="A68" s="52"/>
      <c r="B68" s="74" t="s">
        <v>70</v>
      </c>
      <c r="C68" s="75"/>
      <c r="D68" s="88"/>
      <c r="G68" s="35"/>
      <c r="H68" s="89"/>
      <c r="I68" s="69"/>
      <c r="J68" s="35"/>
    </row>
    <row r="69" spans="1:14">
      <c r="B69" s="69"/>
      <c r="C69" s="35"/>
      <c r="D69" s="88"/>
      <c r="G69" s="35"/>
      <c r="H69" s="89"/>
      <c r="I69" s="69"/>
      <c r="J69" s="35"/>
      <c r="M69" s="4"/>
      <c r="N69" s="5"/>
    </row>
    <row r="70" spans="1:14">
      <c r="B70" s="91"/>
      <c r="C70" s="36"/>
      <c r="D70" s="92"/>
      <c r="E70" s="11" t="s">
        <v>71</v>
      </c>
      <c r="F70" s="11"/>
      <c r="G70" s="36"/>
      <c r="H70" s="11"/>
      <c r="I70" s="71" t="s">
        <v>72</v>
      </c>
      <c r="J70" s="36"/>
      <c r="N70" s="6"/>
    </row>
    <row r="72" spans="1:14">
      <c r="B72" s="3" t="s">
        <v>73</v>
      </c>
    </row>
    <row r="77" spans="1:14" ht="48">
      <c r="K77" s="129" t="s">
        <v>138</v>
      </c>
    </row>
  </sheetData>
  <mergeCells count="7">
    <mergeCell ref="B53:C53"/>
    <mergeCell ref="A6:I6"/>
    <mergeCell ref="B9:C9"/>
    <mergeCell ref="E9:I9"/>
    <mergeCell ref="A24:B24"/>
    <mergeCell ref="A37:B37"/>
    <mergeCell ref="G52:H52"/>
  </mergeCells>
  <pageMargins left="0.7" right="0.7" top="0.75" bottom="0.75" header="0.3" footer="0.3"/>
  <pageSetup paperSize="9" scale="38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E61-5FFA-4F05-BEB1-C2EF6356D124}">
  <sheetPr>
    <tabColor rgb="FF00B050"/>
  </sheetPr>
  <dimension ref="A2:N77"/>
  <sheetViews>
    <sheetView tabSelected="1" view="pageBreakPreview" topLeftCell="B39" zoomScale="110" zoomScaleNormal="100" zoomScaleSheetLayoutView="110" workbookViewId="0">
      <selection activeCell="F24" sqref="F24"/>
    </sheetView>
  </sheetViews>
  <sheetFormatPr defaultColWidth="8.85546875" defaultRowHeight="24"/>
  <cols>
    <col min="1" max="1" width="5" style="3" customWidth="1"/>
    <col min="2" max="2" width="43.7109375" style="3" customWidth="1"/>
    <col min="3" max="3" width="55.7109375" style="3" customWidth="1"/>
    <col min="4" max="4" width="8.42578125" style="7" customWidth="1"/>
    <col min="5" max="5" width="16.42578125" style="3" customWidth="1"/>
    <col min="6" max="6" width="14.42578125" style="3" bestFit="1" customWidth="1"/>
    <col min="7" max="7" width="12.85546875" style="3" customWidth="1"/>
    <col min="8" max="8" width="13.42578125" style="3" customWidth="1"/>
    <col min="9" max="9" width="17.85546875" style="3" bestFit="1" customWidth="1"/>
    <col min="10" max="10" width="24.28515625" style="3" customWidth="1"/>
    <col min="11" max="11" width="40.5703125" style="3" customWidth="1"/>
    <col min="12" max="12" width="0.28515625" style="3" customWidth="1"/>
    <col min="13" max="13" width="8.85546875" style="3" hidden="1" customWidth="1"/>
    <col min="14" max="14" width="11.28515625" style="3" hidden="1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5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5" t="s">
        <v>3</v>
      </c>
      <c r="D4" s="7"/>
    </row>
    <row r="5" spans="1:14">
      <c r="B5" s="3" t="s">
        <v>4</v>
      </c>
      <c r="N5" s="46"/>
    </row>
    <row r="6" spans="1:14" ht="30.75">
      <c r="A6" s="151" t="s">
        <v>5</v>
      </c>
      <c r="B6" s="151"/>
      <c r="C6" s="151"/>
      <c r="D6" s="151"/>
      <c r="E6" s="151"/>
      <c r="F6" s="151"/>
      <c r="G6" s="151"/>
      <c r="H6" s="151"/>
      <c r="I6" s="151"/>
      <c r="N6" s="46"/>
    </row>
    <row r="7" spans="1:14">
      <c r="E7" s="3" t="s">
        <v>6</v>
      </c>
      <c r="G7" s="3" t="s">
        <v>7</v>
      </c>
      <c r="N7" s="46"/>
    </row>
    <row r="8" spans="1:14">
      <c r="B8" s="47" t="s">
        <v>8</v>
      </c>
      <c r="E8" s="48" t="s">
        <v>9</v>
      </c>
      <c r="F8" s="34"/>
    </row>
    <row r="9" spans="1:14" s="51" customFormat="1">
      <c r="A9" s="49" t="s">
        <v>10</v>
      </c>
      <c r="B9" s="152" t="s">
        <v>144</v>
      </c>
      <c r="C9" s="153"/>
      <c r="D9" s="50" t="s">
        <v>10</v>
      </c>
      <c r="E9" s="152" t="str">
        <f>B9</f>
        <v>โรงพยาบาลอุดรธานี</v>
      </c>
      <c r="F9" s="154"/>
      <c r="G9" s="154"/>
      <c r="H9" s="154"/>
      <c r="I9" s="153"/>
      <c r="J9" s="43"/>
      <c r="K9" s="51" t="s">
        <v>11</v>
      </c>
    </row>
    <row r="10" spans="1:14">
      <c r="A10" s="52" t="s">
        <v>12</v>
      </c>
      <c r="B10" s="53" t="s">
        <v>145</v>
      </c>
      <c r="D10" s="54" t="s">
        <v>13</v>
      </c>
      <c r="E10" s="53" t="str">
        <f>B10</f>
        <v xml:space="preserve">เลขที่ 33 ถ.เพาะนิยม ต.หมากแข้ง อำเภอเมืองอุดรธานี </v>
      </c>
      <c r="I10" s="35"/>
      <c r="J10" s="44"/>
      <c r="K10" s="3" t="s">
        <v>14</v>
      </c>
    </row>
    <row r="11" spans="1:14">
      <c r="A11" s="52" t="s">
        <v>15</v>
      </c>
      <c r="B11" s="55" t="s">
        <v>146</v>
      </c>
      <c r="D11" s="54" t="s">
        <v>16</v>
      </c>
      <c r="E11" s="55" t="s">
        <v>139</v>
      </c>
      <c r="I11" s="35"/>
      <c r="J11" s="44"/>
      <c r="K11" s="3" t="s">
        <v>17</v>
      </c>
    </row>
    <row r="12" spans="1:14">
      <c r="A12" s="52" t="s">
        <v>18</v>
      </c>
      <c r="B12" s="55" t="s">
        <v>147</v>
      </c>
      <c r="D12" s="54" t="s">
        <v>19</v>
      </c>
      <c r="E12" s="55" t="s">
        <v>140</v>
      </c>
      <c r="I12" s="35"/>
      <c r="J12" s="44"/>
      <c r="K12" s="3" t="s">
        <v>20</v>
      </c>
    </row>
    <row r="13" spans="1:14">
      <c r="A13" s="52" t="s">
        <v>21</v>
      </c>
      <c r="B13" s="9"/>
      <c r="D13" s="54" t="s">
        <v>21</v>
      </c>
      <c r="E13" s="9"/>
      <c r="I13" s="35"/>
      <c r="J13" s="44"/>
      <c r="K13" s="3" t="s">
        <v>22</v>
      </c>
    </row>
    <row r="14" spans="1:14">
      <c r="A14" s="52" t="s">
        <v>12</v>
      </c>
      <c r="B14" s="10"/>
      <c r="C14" s="11"/>
      <c r="D14" s="54" t="s">
        <v>12</v>
      </c>
      <c r="E14" s="10"/>
      <c r="F14" s="11"/>
      <c r="G14" s="11"/>
      <c r="H14" s="11"/>
      <c r="I14" s="36"/>
      <c r="J14" s="44"/>
    </row>
    <row r="15" spans="1:14" ht="21.75" customHeight="1">
      <c r="B15" s="51" t="s">
        <v>133</v>
      </c>
    </row>
    <row r="16" spans="1:14">
      <c r="A16" s="3" t="s">
        <v>75</v>
      </c>
      <c r="B16" s="11"/>
      <c r="C16" s="11"/>
      <c r="E16" s="3" t="s">
        <v>23</v>
      </c>
      <c r="G16" s="11" t="s">
        <v>74</v>
      </c>
      <c r="H16" s="11"/>
      <c r="I16" s="11"/>
    </row>
    <row r="17" spans="1:12">
      <c r="A17" s="3" t="s">
        <v>77</v>
      </c>
      <c r="B17" s="56"/>
      <c r="C17" s="56"/>
      <c r="E17" s="3" t="s">
        <v>24</v>
      </c>
      <c r="I17" s="3" t="s">
        <v>25</v>
      </c>
    </row>
    <row r="18" spans="1:12">
      <c r="A18" s="3" t="s">
        <v>26</v>
      </c>
      <c r="B18" s="56"/>
      <c r="C18" s="56"/>
    </row>
    <row r="19" spans="1:12">
      <c r="A19" s="3" t="s">
        <v>76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6"/>
      <c r="C20" s="56"/>
      <c r="E20" s="3" t="s">
        <v>31</v>
      </c>
      <c r="G20" s="11"/>
      <c r="H20" s="11"/>
      <c r="I20" s="11"/>
    </row>
    <row r="21" spans="1:12">
      <c r="A21" s="3" t="s">
        <v>148</v>
      </c>
      <c r="B21" s="56"/>
      <c r="C21" s="56"/>
      <c r="E21" s="3" t="s">
        <v>32</v>
      </c>
      <c r="G21" s="56"/>
      <c r="H21" s="56"/>
      <c r="I21" s="56"/>
    </row>
    <row r="23" spans="1:12" s="49" customFormat="1" ht="48">
      <c r="A23" s="57" t="s">
        <v>33</v>
      </c>
      <c r="B23" s="57" t="s">
        <v>34</v>
      </c>
      <c r="C23" s="57" t="s">
        <v>35</v>
      </c>
      <c r="D23" s="58" t="s">
        <v>36</v>
      </c>
      <c r="E23" s="59" t="s">
        <v>37</v>
      </c>
      <c r="F23" s="60" t="s">
        <v>38</v>
      </c>
      <c r="G23" s="61" t="s">
        <v>39</v>
      </c>
      <c r="H23" s="61" t="s">
        <v>81</v>
      </c>
      <c r="I23" s="59" t="s">
        <v>40</v>
      </c>
      <c r="J23" s="59" t="s">
        <v>41</v>
      </c>
    </row>
    <row r="24" spans="1:12">
      <c r="A24" s="155" t="s">
        <v>42</v>
      </c>
      <c r="B24" s="155"/>
      <c r="C24" s="39" t="s">
        <v>160</v>
      </c>
      <c r="D24" s="12">
        <v>1</v>
      </c>
      <c r="E24" s="40">
        <v>468040</v>
      </c>
      <c r="F24" s="147"/>
      <c r="G24" s="13"/>
      <c r="H24" s="13"/>
      <c r="I24" s="29"/>
      <c r="J24" s="14"/>
      <c r="L24" s="62"/>
    </row>
    <row r="25" spans="1:12" s="51" customFormat="1">
      <c r="A25" s="25" t="s">
        <v>43</v>
      </c>
      <c r="B25" s="19" t="s">
        <v>44</v>
      </c>
      <c r="C25" s="94" t="s">
        <v>82</v>
      </c>
      <c r="D25" s="96"/>
      <c r="E25" s="41"/>
      <c r="F25" s="1"/>
      <c r="G25" s="20"/>
      <c r="H25" s="1"/>
      <c r="I25" s="14"/>
      <c r="J25" s="14"/>
    </row>
    <row r="26" spans="1:12" s="51" customFormat="1" ht="66.75" customHeight="1">
      <c r="A26" s="25"/>
      <c r="B26" s="19"/>
      <c r="C26" s="95"/>
      <c r="D26" s="96"/>
      <c r="E26" s="41"/>
      <c r="F26" s="1"/>
      <c r="G26" s="20"/>
      <c r="H26" s="1"/>
      <c r="I26" s="14"/>
      <c r="J26" s="130"/>
      <c r="K26" s="129"/>
    </row>
    <row r="27" spans="1:12" s="51" customFormat="1">
      <c r="A27" s="25"/>
      <c r="B27" s="19"/>
      <c r="C27" s="95"/>
      <c r="D27" s="96"/>
      <c r="E27" s="41"/>
      <c r="F27" s="1"/>
      <c r="G27" s="144"/>
      <c r="H27" s="145"/>
      <c r="I27" s="146"/>
      <c r="J27" s="130"/>
      <c r="K27" s="129"/>
    </row>
    <row r="28" spans="1:12" s="51" customFormat="1">
      <c r="A28" s="25"/>
      <c r="B28" s="19"/>
      <c r="C28" s="95"/>
      <c r="D28" s="96"/>
      <c r="E28" s="41"/>
      <c r="F28" s="1"/>
      <c r="G28" s="20"/>
      <c r="H28" s="1"/>
      <c r="I28" s="14"/>
      <c r="J28" s="130"/>
      <c r="K28" s="129"/>
    </row>
    <row r="29" spans="1:12" s="51" customFormat="1">
      <c r="A29" s="25"/>
      <c r="B29" s="19"/>
      <c r="C29" s="95"/>
      <c r="D29" s="96"/>
      <c r="E29" s="41"/>
      <c r="F29" s="1"/>
      <c r="G29" s="144"/>
      <c r="H29" s="145"/>
      <c r="I29" s="146"/>
      <c r="J29" s="127"/>
      <c r="K29" s="129"/>
    </row>
    <row r="30" spans="1:12" s="51" customFormat="1">
      <c r="A30" s="25"/>
      <c r="B30" s="19"/>
      <c r="C30" s="95"/>
      <c r="D30" s="96"/>
      <c r="E30" s="41"/>
      <c r="F30" s="1"/>
      <c r="G30" s="144"/>
      <c r="H30" s="145"/>
      <c r="I30" s="146"/>
      <c r="J30" s="127"/>
      <c r="K30" s="129"/>
    </row>
    <row r="31" spans="1:12" s="51" customFormat="1">
      <c r="A31" s="25"/>
      <c r="B31" s="19"/>
      <c r="C31" s="95" t="s">
        <v>88</v>
      </c>
      <c r="D31" s="15">
        <v>36</v>
      </c>
      <c r="E31" s="41"/>
      <c r="F31" s="1"/>
      <c r="G31" s="144">
        <v>1790</v>
      </c>
      <c r="H31" s="145"/>
      <c r="I31" s="146">
        <f>G31*D31</f>
        <v>64440</v>
      </c>
      <c r="J31" s="128" t="s">
        <v>90</v>
      </c>
      <c r="K31" s="129" t="s">
        <v>136</v>
      </c>
    </row>
    <row r="32" spans="1:12" s="51" customFormat="1">
      <c r="A32" s="25"/>
      <c r="B32" s="19"/>
      <c r="C32" s="95"/>
      <c r="D32" s="15"/>
      <c r="E32" s="41"/>
      <c r="F32" s="1"/>
      <c r="G32" s="144"/>
      <c r="H32" s="145"/>
      <c r="I32" s="146"/>
      <c r="J32" s="128"/>
      <c r="K32" s="167">
        <f>G31*5%</f>
        <v>89.5</v>
      </c>
    </row>
    <row r="33" spans="1:11" s="51" customFormat="1">
      <c r="A33" s="25"/>
      <c r="B33" s="19" t="s">
        <v>155</v>
      </c>
      <c r="C33" s="95"/>
      <c r="D33" s="15"/>
      <c r="E33" s="41"/>
      <c r="F33" s="1"/>
      <c r="G33" s="144"/>
      <c r="H33" s="145"/>
      <c r="I33" s="146"/>
      <c r="J33" s="128"/>
      <c r="K33" s="167">
        <f>K32+G31</f>
        <v>1879.5</v>
      </c>
    </row>
    <row r="34" spans="1:11" s="51" customFormat="1" ht="72">
      <c r="A34" s="25"/>
      <c r="B34" s="19"/>
      <c r="C34" s="95" t="s">
        <v>156</v>
      </c>
      <c r="D34" s="15">
        <v>1</v>
      </c>
      <c r="E34" s="41"/>
      <c r="F34" s="1"/>
      <c r="G34" s="144">
        <v>240000</v>
      </c>
      <c r="H34" s="145"/>
      <c r="I34" s="146">
        <f>G34*D34</f>
        <v>240000</v>
      </c>
      <c r="J34" s="128"/>
      <c r="K34" s="129"/>
    </row>
    <row r="35" spans="1:11" s="51" customFormat="1" ht="48">
      <c r="A35" s="25"/>
      <c r="B35" s="19"/>
      <c r="C35" s="95" t="s">
        <v>154</v>
      </c>
      <c r="D35" s="15">
        <v>1</v>
      </c>
      <c r="E35" s="41"/>
      <c r="F35" s="1"/>
      <c r="G35" s="144"/>
      <c r="H35" s="145"/>
      <c r="I35" s="146">
        <f>G35*D35</f>
        <v>0</v>
      </c>
      <c r="J35" s="128"/>
      <c r="K35" s="129"/>
    </row>
    <row r="36" spans="1:11" s="51" customFormat="1" ht="48">
      <c r="A36" s="25"/>
      <c r="B36" s="19"/>
      <c r="C36" s="95" t="s">
        <v>152</v>
      </c>
      <c r="D36" s="15">
        <v>1</v>
      </c>
      <c r="E36" s="41"/>
      <c r="F36" s="1"/>
      <c r="G36" s="144"/>
      <c r="H36" s="145"/>
      <c r="I36" s="146">
        <f>G36*D36</f>
        <v>0</v>
      </c>
      <c r="J36" s="128"/>
      <c r="K36" s="129"/>
    </row>
    <row r="37" spans="1:11" s="51" customFormat="1">
      <c r="A37" s="155" t="s">
        <v>45</v>
      </c>
      <c r="B37" s="155"/>
      <c r="C37" s="26"/>
      <c r="D37" s="15"/>
      <c r="E37" s="20"/>
      <c r="F37" s="42"/>
      <c r="G37" s="24"/>
      <c r="H37" s="24"/>
      <c r="I37" s="14"/>
      <c r="J37" s="14"/>
    </row>
    <row r="38" spans="1:11" s="51" customFormat="1">
      <c r="A38" s="25" t="s">
        <v>46</v>
      </c>
      <c r="B38" s="63" t="s">
        <v>47</v>
      </c>
      <c r="C38" s="26"/>
      <c r="D38" s="15"/>
      <c r="E38" s="20"/>
      <c r="F38" s="2"/>
      <c r="G38" s="24"/>
      <c r="H38" s="24"/>
      <c r="I38" s="14"/>
      <c r="J38" s="26"/>
    </row>
    <row r="39" spans="1:11" s="51" customFormat="1">
      <c r="A39" s="25"/>
      <c r="B39" s="26" t="s">
        <v>48</v>
      </c>
      <c r="C39" s="26"/>
      <c r="D39" s="15"/>
      <c r="E39" s="20"/>
      <c r="F39" s="2"/>
      <c r="G39" s="24"/>
      <c r="H39" s="24"/>
      <c r="I39" s="14"/>
      <c r="J39" s="12"/>
    </row>
    <row r="40" spans="1:11" s="51" customFormat="1">
      <c r="A40" s="25"/>
      <c r="B40" s="26" t="s">
        <v>49</v>
      </c>
      <c r="C40" s="26"/>
      <c r="D40" s="15"/>
      <c r="E40" s="20"/>
      <c r="F40" s="2"/>
      <c r="G40" s="24"/>
      <c r="H40" s="24"/>
      <c r="I40" s="14"/>
      <c r="J40" s="12"/>
    </row>
    <row r="41" spans="1:11" s="51" customFormat="1">
      <c r="A41" s="25"/>
      <c r="B41" s="26"/>
      <c r="C41" s="26"/>
      <c r="D41" s="15"/>
      <c r="E41" s="20"/>
      <c r="F41" s="42"/>
      <c r="G41" s="24"/>
      <c r="H41" s="24"/>
      <c r="I41" s="14"/>
      <c r="J41" s="21"/>
    </row>
    <row r="42" spans="1:11" s="51" customFormat="1">
      <c r="A42" s="25"/>
      <c r="B42" s="26"/>
      <c r="C42" s="93"/>
      <c r="D42" s="15"/>
      <c r="E42" s="20"/>
      <c r="F42" s="42"/>
      <c r="G42" s="24"/>
      <c r="H42" s="24"/>
      <c r="I42" s="14"/>
      <c r="J42" s="14"/>
    </row>
    <row r="43" spans="1:11" s="51" customFormat="1">
      <c r="A43" s="25"/>
      <c r="B43" s="26"/>
      <c r="C43" s="26"/>
      <c r="D43" s="15"/>
      <c r="E43" s="20"/>
      <c r="F43" s="42"/>
      <c r="G43" s="24"/>
      <c r="H43" s="24"/>
      <c r="I43" s="14"/>
      <c r="J43" s="14"/>
    </row>
    <row r="44" spans="1:11" s="51" customFormat="1">
      <c r="A44" s="25"/>
      <c r="B44" s="26"/>
      <c r="C44" s="26"/>
      <c r="D44" s="15"/>
      <c r="E44" s="20"/>
      <c r="F44" s="42"/>
      <c r="G44" s="24"/>
      <c r="H44" s="24"/>
      <c r="I44" s="14"/>
      <c r="J44" s="12"/>
    </row>
    <row r="45" spans="1:11" s="51" customFormat="1">
      <c r="A45" s="25" t="s">
        <v>18</v>
      </c>
      <c r="B45" s="63" t="s">
        <v>50</v>
      </c>
      <c r="C45" s="22"/>
      <c r="D45" s="27"/>
      <c r="E45" s="28"/>
      <c r="F45" s="23"/>
      <c r="G45" s="24"/>
      <c r="H45" s="24"/>
      <c r="I45" s="14"/>
      <c r="J45" s="14"/>
    </row>
    <row r="46" spans="1:11" s="51" customFormat="1">
      <c r="A46" s="25"/>
      <c r="B46" s="29" t="s">
        <v>51</v>
      </c>
      <c r="C46" s="26" t="s">
        <v>157</v>
      </c>
      <c r="D46" s="15">
        <v>30</v>
      </c>
      <c r="E46" s="20"/>
      <c r="F46" s="2"/>
      <c r="G46" s="24">
        <v>3000</v>
      </c>
      <c r="H46" s="24"/>
      <c r="I46" s="14">
        <f>G46*D46</f>
        <v>90000</v>
      </c>
      <c r="J46" s="12"/>
    </row>
    <row r="47" spans="1:11" s="51" customFormat="1">
      <c r="A47" s="25"/>
      <c r="B47" s="29" t="s">
        <v>52</v>
      </c>
      <c r="C47" s="64"/>
      <c r="D47" s="27"/>
      <c r="E47" s="30"/>
      <c r="F47" s="17"/>
      <c r="G47" s="24"/>
      <c r="H47" s="24"/>
      <c r="I47" s="14"/>
      <c r="J47" s="14"/>
    </row>
    <row r="48" spans="1:11" s="51" customFormat="1">
      <c r="A48" s="25"/>
      <c r="B48" s="29" t="s">
        <v>53</v>
      </c>
      <c r="C48" s="64"/>
      <c r="D48" s="27"/>
      <c r="E48" s="30"/>
      <c r="F48" s="17"/>
      <c r="G48" s="24"/>
      <c r="H48" s="24"/>
      <c r="I48" s="14"/>
      <c r="J48" s="14"/>
    </row>
    <row r="49" spans="1:12" s="51" customFormat="1">
      <c r="A49" s="25"/>
      <c r="B49" s="29" t="s">
        <v>54</v>
      </c>
      <c r="C49" s="26"/>
      <c r="D49" s="15"/>
      <c r="E49" s="20"/>
      <c r="F49" s="2"/>
      <c r="G49" s="24"/>
      <c r="H49" s="24"/>
      <c r="I49" s="14"/>
      <c r="J49" s="12"/>
    </row>
    <row r="50" spans="1:12" s="51" customFormat="1">
      <c r="A50" s="25" t="s">
        <v>55</v>
      </c>
      <c r="B50" s="63" t="s">
        <v>56</v>
      </c>
      <c r="C50" s="22"/>
      <c r="D50" s="27"/>
      <c r="E50" s="28"/>
      <c r="F50" s="23"/>
      <c r="G50" s="24"/>
      <c r="H50" s="24"/>
      <c r="I50" s="14"/>
      <c r="J50" s="128"/>
    </row>
    <row r="51" spans="1:12" s="51" customFormat="1">
      <c r="A51" s="25"/>
      <c r="B51" s="26" t="s">
        <v>57</v>
      </c>
      <c r="C51" s="22"/>
      <c r="D51" s="31"/>
      <c r="E51" s="28"/>
      <c r="F51" s="17"/>
      <c r="G51" s="24"/>
      <c r="H51" s="24"/>
      <c r="I51" s="14"/>
      <c r="J51" s="26"/>
    </row>
    <row r="52" spans="1:12" s="51" customFormat="1">
      <c r="A52" s="25"/>
      <c r="B52" s="26"/>
      <c r="C52" s="32"/>
      <c r="D52" s="16"/>
      <c r="E52" s="33"/>
      <c r="G52" s="149"/>
      <c r="H52" s="150"/>
      <c r="I52" s="20"/>
      <c r="J52" s="14"/>
    </row>
    <row r="53" spans="1:12">
      <c r="A53" s="48"/>
      <c r="B53" s="148" t="s">
        <v>78</v>
      </c>
      <c r="C53" s="148"/>
      <c r="D53" s="65"/>
      <c r="E53" s="29" t="s">
        <v>58</v>
      </c>
      <c r="F53" s="66">
        <f>E24</f>
        <v>468040</v>
      </c>
      <c r="G53" s="67"/>
      <c r="H53" s="67"/>
      <c r="I53" s="68">
        <f>SUM(I25:I52)</f>
        <v>394440</v>
      </c>
      <c r="J53" s="5"/>
      <c r="L53" s="5">
        <f>F53-I53</f>
        <v>73600</v>
      </c>
    </row>
    <row r="54" spans="1:12">
      <c r="A54" s="69"/>
      <c r="D54" s="70"/>
      <c r="E54" s="29" t="s">
        <v>59</v>
      </c>
      <c r="F54" s="18">
        <f>F53*7%</f>
        <v>32762.800000000003</v>
      </c>
      <c r="G54" s="67"/>
      <c r="H54" s="67"/>
      <c r="I54" s="68">
        <f>F53-I53</f>
        <v>73600</v>
      </c>
      <c r="J54" s="5"/>
    </row>
    <row r="55" spans="1:12">
      <c r="A55" s="71"/>
      <c r="B55" s="11"/>
      <c r="C55" s="11"/>
      <c r="D55" s="72"/>
      <c r="E55" s="29" t="s">
        <v>60</v>
      </c>
      <c r="F55" s="18">
        <f>F54+F53</f>
        <v>500802.8</v>
      </c>
      <c r="G55" s="67"/>
      <c r="H55" s="67"/>
      <c r="I55" s="68">
        <f>I54/F53*100</f>
        <v>15.725151696436201</v>
      </c>
      <c r="J55" s="73"/>
    </row>
    <row r="57" spans="1:12">
      <c r="A57" s="74"/>
      <c r="B57" s="75"/>
      <c r="C57" s="76"/>
      <c r="E57" s="48" t="s">
        <v>61</v>
      </c>
      <c r="F57" s="34"/>
      <c r="G57" s="77"/>
      <c r="H57" s="77"/>
      <c r="I57" s="34"/>
    </row>
    <row r="58" spans="1:12">
      <c r="A58" s="69"/>
      <c r="B58" s="78"/>
      <c r="C58" s="79"/>
      <c r="E58" s="69" t="s">
        <v>62</v>
      </c>
      <c r="F58" s="35"/>
      <c r="I58" s="35"/>
    </row>
    <row r="59" spans="1:12">
      <c r="A59" s="80" t="s">
        <v>63</v>
      </c>
      <c r="B59" s="81"/>
      <c r="C59" s="79" t="s">
        <v>64</v>
      </c>
      <c r="E59" s="69" t="s">
        <v>65</v>
      </c>
      <c r="F59" s="35"/>
      <c r="I59" s="35"/>
    </row>
    <row r="60" spans="1:12">
      <c r="A60" s="71"/>
      <c r="B60" s="82" t="s">
        <v>0</v>
      </c>
      <c r="C60" s="83" t="s">
        <v>66</v>
      </c>
      <c r="E60" s="69" t="s">
        <v>41</v>
      </c>
      <c r="F60" s="35"/>
      <c r="I60" s="35"/>
    </row>
    <row r="61" spans="1:12">
      <c r="A61" s="71"/>
      <c r="B61" s="84">
        <f ca="1">NOW()</f>
        <v>44786.460781365742</v>
      </c>
      <c r="C61" s="85">
        <f ca="1">NOW()</f>
        <v>44786.460781365742</v>
      </c>
      <c r="E61" s="71"/>
      <c r="F61" s="36"/>
      <c r="G61" s="11"/>
      <c r="H61" s="11"/>
      <c r="I61" s="36"/>
    </row>
    <row r="62" spans="1:12">
      <c r="B62" s="3" t="s">
        <v>67</v>
      </c>
    </row>
    <row r="64" spans="1:12">
      <c r="J64" s="37"/>
    </row>
    <row r="65" spans="1:14">
      <c r="A65" s="52"/>
      <c r="B65" s="74" t="s">
        <v>68</v>
      </c>
      <c r="C65" s="34"/>
      <c r="D65" s="18" t="s">
        <v>61</v>
      </c>
      <c r="E65" s="56"/>
      <c r="F65" s="56"/>
      <c r="G65" s="38"/>
      <c r="H65" s="56"/>
      <c r="I65" s="86"/>
      <c r="J65" s="38"/>
    </row>
    <row r="66" spans="1:14">
      <c r="B66" s="87" t="s">
        <v>79</v>
      </c>
      <c r="C66" s="35"/>
      <c r="D66" s="88" t="s">
        <v>62</v>
      </c>
      <c r="G66" s="35"/>
      <c r="H66" s="89"/>
      <c r="I66" s="69"/>
      <c r="J66" s="35"/>
    </row>
    <row r="67" spans="1:14">
      <c r="B67" s="90"/>
      <c r="C67" s="36"/>
      <c r="D67" s="88" t="s">
        <v>65</v>
      </c>
      <c r="G67" s="35"/>
      <c r="H67" s="89"/>
      <c r="I67" s="69" t="s">
        <v>69</v>
      </c>
      <c r="J67" s="35"/>
      <c r="M67" s="4"/>
      <c r="N67" s="5"/>
    </row>
    <row r="68" spans="1:14">
      <c r="A68" s="52"/>
      <c r="B68" s="74" t="s">
        <v>70</v>
      </c>
      <c r="C68" s="75"/>
      <c r="D68" s="88"/>
      <c r="G68" s="35"/>
      <c r="H68" s="89"/>
      <c r="I68" s="69"/>
      <c r="J68" s="35"/>
    </row>
    <row r="69" spans="1:14">
      <c r="B69" s="69"/>
      <c r="C69" s="35"/>
      <c r="D69" s="88"/>
      <c r="G69" s="35"/>
      <c r="H69" s="89"/>
      <c r="I69" s="69"/>
      <c r="J69" s="35"/>
      <c r="M69" s="4"/>
      <c r="N69" s="5"/>
    </row>
    <row r="70" spans="1:14">
      <c r="B70" s="91"/>
      <c r="C70" s="36"/>
      <c r="D70" s="92"/>
      <c r="E70" s="11" t="s">
        <v>71</v>
      </c>
      <c r="F70" s="11"/>
      <c r="G70" s="36"/>
      <c r="H70" s="11"/>
      <c r="I70" s="71" t="s">
        <v>72</v>
      </c>
      <c r="J70" s="36"/>
      <c r="N70" s="6"/>
    </row>
    <row r="72" spans="1:14">
      <c r="B72" s="3" t="s">
        <v>73</v>
      </c>
    </row>
    <row r="77" spans="1:14" ht="48">
      <c r="K77" s="129" t="s">
        <v>138</v>
      </c>
    </row>
  </sheetData>
  <mergeCells count="7">
    <mergeCell ref="B53:C53"/>
    <mergeCell ref="A6:I6"/>
    <mergeCell ref="B9:C9"/>
    <mergeCell ref="E9:I9"/>
    <mergeCell ref="A24:B24"/>
    <mergeCell ref="A37:B37"/>
    <mergeCell ref="G52:H52"/>
  </mergeCells>
  <pageMargins left="0.7" right="0.7" top="0.75" bottom="0.75" header="0.3" footer="0.3"/>
  <pageSetup paperSize="9" scale="38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263-AAB9-492B-9CC1-20D8C22B8157}">
  <dimension ref="A1:AA1015"/>
  <sheetViews>
    <sheetView topLeftCell="A21" workbookViewId="0">
      <selection activeCell="D25" sqref="D25"/>
    </sheetView>
  </sheetViews>
  <sheetFormatPr defaultColWidth="14.42578125" defaultRowHeight="15"/>
  <cols>
    <col min="1" max="1" width="10.85546875" customWidth="1"/>
    <col min="2" max="2" width="36.7109375" customWidth="1"/>
    <col min="3" max="3" width="43.140625" customWidth="1"/>
    <col min="4" max="5" width="12.5703125" customWidth="1"/>
    <col min="6" max="6" width="17.5703125" customWidth="1"/>
    <col min="7" max="7" width="15.5703125" customWidth="1"/>
    <col min="8" max="8" width="9.140625" customWidth="1"/>
    <col min="9" max="27" width="8.7109375" customWidth="1"/>
  </cols>
  <sheetData>
    <row r="1" spans="1:27" ht="14.25" customHeigh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 spans="1:27" ht="30" customHeight="1">
      <c r="A2" s="98"/>
      <c r="B2" s="99"/>
      <c r="C2" s="99"/>
      <c r="D2" s="100"/>
      <c r="E2" s="100"/>
      <c r="F2" s="101" t="s">
        <v>91</v>
      </c>
      <c r="G2" s="99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</row>
    <row r="3" spans="1:27" ht="50.25" customHeight="1">
      <c r="A3" s="99"/>
      <c r="B3" s="99"/>
      <c r="C3" s="102" t="s">
        <v>92</v>
      </c>
      <c r="D3" s="100"/>
      <c r="E3" s="100"/>
      <c r="F3" s="99"/>
      <c r="G3" s="99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</row>
    <row r="4" spans="1:27" ht="19.899999999999999" customHeight="1">
      <c r="A4" s="157">
        <v>242564</v>
      </c>
      <c r="B4" s="158"/>
      <c r="C4" s="158"/>
      <c r="D4" s="158"/>
      <c r="E4" s="158"/>
      <c r="F4" s="158"/>
      <c r="G4" s="158"/>
      <c r="H4" s="158"/>
      <c r="I4" s="97"/>
      <c r="J4" s="103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</row>
    <row r="5" spans="1:27" ht="21.75" customHeight="1">
      <c r="A5" s="104"/>
      <c r="B5" s="104"/>
      <c r="C5" s="104"/>
      <c r="D5" s="105"/>
      <c r="E5" s="105"/>
      <c r="F5" s="104"/>
      <c r="G5" s="104"/>
      <c r="H5" s="104"/>
      <c r="I5" s="97"/>
      <c r="J5" s="106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</row>
    <row r="6" spans="1:27" ht="19.899999999999999" customHeight="1">
      <c r="A6" s="104" t="s">
        <v>93</v>
      </c>
      <c r="B6" s="104" t="s">
        <v>94</v>
      </c>
      <c r="C6" s="104"/>
      <c r="D6" s="105"/>
      <c r="E6" s="105"/>
      <c r="F6" s="104"/>
      <c r="G6" s="104"/>
      <c r="H6" s="104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</row>
    <row r="7" spans="1:27" ht="19.899999999999999" customHeight="1">
      <c r="A7" s="104" t="s">
        <v>95</v>
      </c>
      <c r="B7" s="107" t="s">
        <v>96</v>
      </c>
      <c r="C7" s="104"/>
      <c r="D7" s="105"/>
      <c r="E7" s="105"/>
      <c r="F7" s="104"/>
      <c r="G7" s="104"/>
      <c r="H7" s="104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</row>
    <row r="8" spans="1:27" ht="21.75" customHeight="1">
      <c r="A8" s="104"/>
      <c r="B8" s="104"/>
      <c r="C8" s="104"/>
      <c r="D8" s="105"/>
      <c r="E8" s="105"/>
      <c r="F8" s="104"/>
      <c r="G8" s="104"/>
      <c r="H8" s="104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</row>
    <row r="9" spans="1:27" ht="22.15" customHeight="1">
      <c r="A9" s="104"/>
      <c r="B9" s="107" t="s">
        <v>97</v>
      </c>
      <c r="C9" s="104"/>
      <c r="D9" s="105"/>
      <c r="E9" s="105"/>
      <c r="F9" s="104"/>
      <c r="G9" s="104"/>
      <c r="H9" s="104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</row>
    <row r="10" spans="1:27" ht="22.15" customHeight="1">
      <c r="A10" s="104"/>
      <c r="B10" s="107" t="s">
        <v>98</v>
      </c>
      <c r="C10" s="104"/>
      <c r="D10" s="104"/>
      <c r="E10" s="104"/>
      <c r="F10" s="104"/>
      <c r="G10" s="104"/>
      <c r="H10" s="104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27" ht="22.15" customHeight="1">
      <c r="A11" s="104"/>
      <c r="B11" s="107"/>
      <c r="C11" s="104"/>
      <c r="D11" s="104"/>
      <c r="E11" s="104"/>
      <c r="F11" s="104"/>
      <c r="G11" s="104"/>
      <c r="H11" s="104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</row>
    <row r="12" spans="1:27" ht="23.25" customHeight="1">
      <c r="A12" s="104"/>
      <c r="B12" s="104"/>
      <c r="C12" s="104"/>
      <c r="D12" s="104"/>
      <c r="E12" s="104"/>
      <c r="F12" s="104"/>
      <c r="G12" s="104"/>
      <c r="H12" s="104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</row>
    <row r="13" spans="1:27" ht="19.899999999999999" customHeight="1">
      <c r="A13" s="104"/>
      <c r="B13" s="159" t="s">
        <v>99</v>
      </c>
      <c r="C13" s="158"/>
      <c r="D13" s="108" t="s">
        <v>100</v>
      </c>
      <c r="E13" s="108" t="s">
        <v>101</v>
      </c>
      <c r="F13" s="108" t="s">
        <v>102</v>
      </c>
      <c r="G13" s="108" t="s">
        <v>103</v>
      </c>
      <c r="H13" s="104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ht="46.5" customHeight="1">
      <c r="A14" s="109"/>
      <c r="B14" s="160" t="s">
        <v>82</v>
      </c>
      <c r="C14" s="158"/>
      <c r="D14" s="110">
        <v>2</v>
      </c>
      <c r="E14" s="110" t="s">
        <v>104</v>
      </c>
      <c r="F14" s="111">
        <v>40000</v>
      </c>
      <c r="G14" s="111">
        <f>D14*F14</f>
        <v>80000</v>
      </c>
      <c r="H14" s="109"/>
      <c r="I14" s="99"/>
      <c r="J14" s="99"/>
      <c r="K14" s="112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25.15" customHeight="1">
      <c r="A15" s="109"/>
      <c r="B15" s="113" t="s">
        <v>105</v>
      </c>
      <c r="C15" s="105"/>
      <c r="D15" s="105"/>
      <c r="E15" s="105"/>
      <c r="F15" s="111"/>
      <c r="G15" s="111"/>
      <c r="H15" s="109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</row>
    <row r="16" spans="1:27" ht="25.15" customHeight="1">
      <c r="A16" s="109"/>
      <c r="B16" s="161" t="s">
        <v>106</v>
      </c>
      <c r="C16" s="161"/>
      <c r="D16" s="114">
        <v>1</v>
      </c>
      <c r="E16" s="114" t="s">
        <v>107</v>
      </c>
      <c r="F16" s="111"/>
      <c r="G16" s="111"/>
      <c r="H16" s="109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27" ht="25.15" customHeight="1">
      <c r="A17" s="109"/>
      <c r="B17" s="161" t="s">
        <v>108</v>
      </c>
      <c r="C17" s="161"/>
      <c r="D17" s="114"/>
      <c r="E17" s="114"/>
      <c r="F17" s="111"/>
      <c r="G17" s="111"/>
      <c r="H17" s="109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</row>
    <row r="18" spans="1:27" ht="25.15" customHeight="1">
      <c r="A18" s="109"/>
      <c r="B18" s="156" t="s">
        <v>109</v>
      </c>
      <c r="C18" s="156"/>
      <c r="D18" s="114">
        <v>30</v>
      </c>
      <c r="E18" s="114" t="s">
        <v>110</v>
      </c>
      <c r="F18" s="111"/>
      <c r="G18" s="111"/>
      <c r="H18" s="109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</row>
    <row r="19" spans="1:27" ht="25.15" customHeight="1">
      <c r="A19" s="109"/>
      <c r="B19" s="156" t="s">
        <v>111</v>
      </c>
      <c r="C19" s="156"/>
      <c r="D19" s="114">
        <v>15</v>
      </c>
      <c r="E19" s="114" t="s">
        <v>110</v>
      </c>
      <c r="F19" s="111"/>
      <c r="G19" s="111"/>
      <c r="H19" s="109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</row>
    <row r="20" spans="1:27" ht="25.15" customHeight="1">
      <c r="A20" s="109"/>
      <c r="B20" s="165" t="s">
        <v>112</v>
      </c>
      <c r="C20" s="165"/>
      <c r="D20" s="114">
        <v>1</v>
      </c>
      <c r="E20" s="114" t="s">
        <v>107</v>
      </c>
      <c r="F20" s="111"/>
      <c r="G20" s="111"/>
      <c r="H20" s="109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</row>
    <row r="21" spans="1:27" ht="25.15" customHeight="1">
      <c r="A21" s="109"/>
      <c r="B21" s="161" t="s">
        <v>113</v>
      </c>
      <c r="C21" s="161"/>
      <c r="D21" s="114">
        <v>1</v>
      </c>
      <c r="E21" s="114" t="s">
        <v>107</v>
      </c>
      <c r="F21" s="111"/>
      <c r="G21" s="111"/>
      <c r="H21" s="109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</row>
    <row r="22" spans="1:27" ht="25.15" customHeight="1">
      <c r="A22" s="109"/>
      <c r="B22" s="115"/>
      <c r="C22" s="115"/>
      <c r="D22" s="114"/>
      <c r="E22" s="114"/>
      <c r="F22" s="111"/>
      <c r="G22" s="111"/>
      <c r="H22" s="109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</row>
    <row r="23" spans="1:27" ht="14.25" customHeight="1">
      <c r="A23" s="109"/>
      <c r="B23" s="116"/>
      <c r="C23" s="108"/>
      <c r="D23" s="108"/>
      <c r="E23" s="108"/>
      <c r="F23" s="111"/>
      <c r="G23" s="111"/>
      <c r="H23" s="109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</row>
    <row r="24" spans="1:27" ht="22.5" customHeight="1">
      <c r="A24" s="104"/>
      <c r="B24" s="104"/>
      <c r="C24" s="104"/>
      <c r="D24" s="104"/>
      <c r="E24" s="104"/>
      <c r="F24" s="117" t="s">
        <v>103</v>
      </c>
      <c r="G24" s="118">
        <f>SUM(G14:G15)</f>
        <v>80000</v>
      </c>
      <c r="H24" s="104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</row>
    <row r="25" spans="1:27" ht="22.5" customHeight="1">
      <c r="A25" s="104"/>
      <c r="B25" s="104"/>
      <c r="C25" s="104"/>
      <c r="D25" s="104"/>
      <c r="E25" s="104"/>
      <c r="F25" s="117" t="s">
        <v>114</v>
      </c>
      <c r="G25" s="119">
        <f>G24*7/100</f>
        <v>5600</v>
      </c>
      <c r="H25" s="104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27" ht="23.25" customHeight="1" thickBot="1">
      <c r="A26" s="104"/>
      <c r="B26" s="104"/>
      <c r="C26" s="104"/>
      <c r="D26" s="104"/>
      <c r="E26" s="104"/>
      <c r="F26" s="117" t="s">
        <v>115</v>
      </c>
      <c r="G26" s="120">
        <f>G24+G25</f>
        <v>85600</v>
      </c>
      <c r="H26" s="104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spans="1:27" ht="30" customHeight="1" thickTop="1">
      <c r="A27" s="104"/>
      <c r="B27" s="104"/>
      <c r="C27" s="104"/>
      <c r="D27" s="105"/>
      <c r="E27" s="105"/>
      <c r="F27" s="104"/>
      <c r="G27" s="117" t="str">
        <f>BAHTTEXT(G26)</f>
        <v>แปดหมื่นห้าพันหกร้อยบาทถ้วน</v>
      </c>
      <c r="H27" s="104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</row>
    <row r="28" spans="1:27" ht="30" customHeight="1">
      <c r="A28" s="104"/>
      <c r="B28" s="104"/>
      <c r="C28" s="104"/>
      <c r="D28" s="105"/>
      <c r="E28" s="105"/>
      <c r="F28" s="104"/>
      <c r="G28" s="117"/>
      <c r="H28" s="104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27" ht="30" customHeight="1">
      <c r="A29" s="121" t="s">
        <v>116</v>
      </c>
      <c r="B29" s="122" t="s">
        <v>117</v>
      </c>
      <c r="C29" s="115"/>
      <c r="D29" s="104"/>
      <c r="E29" s="104"/>
      <c r="F29" s="104"/>
      <c r="G29" s="104"/>
      <c r="H29" s="104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27" ht="25.15" customHeight="1">
      <c r="A30" s="104"/>
      <c r="B30" s="123" t="s">
        <v>118</v>
      </c>
      <c r="C30" s="115"/>
      <c r="D30" s="104"/>
      <c r="E30" s="104"/>
      <c r="F30" s="104"/>
      <c r="G30" s="104"/>
      <c r="H30" s="104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27" ht="25.15" customHeight="1">
      <c r="A31" s="104"/>
      <c r="B31" s="123" t="s">
        <v>119</v>
      </c>
      <c r="C31" s="115"/>
      <c r="D31" s="105"/>
      <c r="E31" s="105"/>
      <c r="F31" s="104"/>
      <c r="G31" s="104"/>
      <c r="H31" s="104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27" ht="25.15" customHeight="1">
      <c r="A32" s="104"/>
      <c r="B32" s="123" t="s">
        <v>120</v>
      </c>
      <c r="C32" s="115"/>
      <c r="D32" s="105"/>
      <c r="E32" s="105"/>
      <c r="F32" s="104"/>
      <c r="G32" s="104"/>
      <c r="H32" s="104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27" ht="25.15" customHeight="1">
      <c r="A33" s="104"/>
      <c r="B33" s="123" t="s">
        <v>121</v>
      </c>
      <c r="C33" s="115"/>
      <c r="D33" s="105"/>
      <c r="E33" s="105"/>
      <c r="F33" s="104"/>
      <c r="G33" s="104"/>
      <c r="H33" s="104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25.15" customHeight="1">
      <c r="A34" s="104"/>
      <c r="B34" s="123" t="s">
        <v>122</v>
      </c>
      <c r="C34" s="107"/>
      <c r="D34" s="105"/>
      <c r="E34" s="105"/>
      <c r="F34" s="124"/>
      <c r="G34" s="124"/>
      <c r="H34" s="104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25.15" customHeight="1">
      <c r="A35" s="104"/>
      <c r="B35" s="123" t="s">
        <v>123</v>
      </c>
      <c r="C35" s="107"/>
      <c r="D35" s="105"/>
      <c r="E35" s="105"/>
      <c r="F35" s="124"/>
      <c r="G35" s="124"/>
      <c r="H35" s="104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25.15" customHeight="1">
      <c r="A36" s="104"/>
      <c r="B36" s="107" t="s">
        <v>124</v>
      </c>
      <c r="C36" s="125"/>
      <c r="D36" s="105"/>
      <c r="E36" s="105"/>
      <c r="F36" s="124"/>
      <c r="G36" s="124"/>
      <c r="H36" s="104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</row>
    <row r="37" spans="1:27" ht="25.15" customHeight="1">
      <c r="A37" s="104"/>
      <c r="B37" s="126" t="s">
        <v>125</v>
      </c>
      <c r="C37" s="125"/>
      <c r="D37" s="105"/>
      <c r="E37" s="105"/>
      <c r="F37" s="124"/>
      <c r="G37" s="124"/>
      <c r="H37" s="104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</row>
    <row r="38" spans="1:27" ht="25.15" customHeight="1">
      <c r="A38" s="104"/>
      <c r="B38" s="161" t="s">
        <v>126</v>
      </c>
      <c r="C38" s="166"/>
      <c r="D38" s="105"/>
      <c r="E38" s="105"/>
      <c r="F38" s="124"/>
      <c r="G38" s="124"/>
      <c r="H38" s="104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</row>
    <row r="39" spans="1:27" ht="25.15" customHeight="1">
      <c r="A39" s="104"/>
      <c r="B39" s="107" t="s">
        <v>127</v>
      </c>
      <c r="C39" s="125"/>
      <c r="D39" s="105"/>
      <c r="E39" s="105"/>
      <c r="F39" s="124"/>
      <c r="G39" s="124"/>
      <c r="H39" s="104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</row>
    <row r="40" spans="1:27" ht="25.15" customHeight="1">
      <c r="A40" s="104"/>
      <c r="B40" s="107"/>
      <c r="C40" s="125"/>
      <c r="D40" s="105"/>
      <c r="E40" s="105"/>
      <c r="F40" s="124"/>
      <c r="G40" s="124"/>
      <c r="H40" s="104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</row>
    <row r="41" spans="1:27" ht="25.15" customHeight="1">
      <c r="A41" s="104"/>
      <c r="B41" s="107"/>
      <c r="C41" s="125"/>
      <c r="D41" s="105"/>
      <c r="E41" s="105"/>
      <c r="F41" s="124"/>
      <c r="G41" s="124"/>
      <c r="H41" s="104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</row>
    <row r="42" spans="1:27" ht="19.899999999999999" customHeight="1">
      <c r="A42" s="104"/>
      <c r="B42" s="107" t="s">
        <v>128</v>
      </c>
      <c r="C42" s="114"/>
      <c r="D42" s="105"/>
      <c r="E42" s="105"/>
      <c r="F42" s="124"/>
      <c r="G42" s="124"/>
      <c r="H42" s="104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</row>
    <row r="43" spans="1:27" ht="19.899999999999999" customHeight="1">
      <c r="A43" s="104"/>
      <c r="B43" s="107"/>
      <c r="C43" s="114"/>
      <c r="D43" s="105"/>
      <c r="E43" s="105"/>
      <c r="F43" s="124"/>
      <c r="G43" s="124"/>
      <c r="H43" s="104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</row>
    <row r="44" spans="1:27" ht="19.899999999999999" customHeight="1">
      <c r="A44" s="104"/>
      <c r="B44" s="107"/>
      <c r="C44" s="114"/>
      <c r="D44" s="105"/>
      <c r="E44" s="105"/>
      <c r="F44" s="124"/>
      <c r="G44" s="124"/>
      <c r="H44" s="104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</row>
    <row r="45" spans="1:27" ht="19.899999999999999" customHeight="1">
      <c r="A45" s="162" t="s">
        <v>129</v>
      </c>
      <c r="B45" s="158"/>
      <c r="C45" s="158"/>
      <c r="D45" s="158"/>
      <c r="E45" s="158"/>
      <c r="F45" s="158"/>
      <c r="G45" s="158"/>
      <c r="H45" s="158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spans="1:27" ht="19.899999999999999" customHeight="1">
      <c r="A46" s="162" t="s">
        <v>130</v>
      </c>
      <c r="B46" s="158"/>
      <c r="C46" s="158"/>
      <c r="D46" s="158"/>
      <c r="E46" s="158"/>
      <c r="F46" s="158"/>
      <c r="G46" s="158"/>
      <c r="H46" s="158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</row>
    <row r="47" spans="1:27" ht="19.899999999999999" customHeight="1">
      <c r="A47" s="105"/>
      <c r="B47" s="115"/>
      <c r="C47" s="115"/>
      <c r="D47" s="115"/>
      <c r="E47" s="115"/>
      <c r="F47" s="115"/>
      <c r="G47" s="115"/>
      <c r="H47" s="115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</row>
    <row r="48" spans="1:27" ht="14.25" customHeight="1">
      <c r="A48" s="105"/>
      <c r="B48" s="105"/>
      <c r="C48" s="105"/>
      <c r="D48" s="105"/>
      <c r="E48" s="105"/>
      <c r="F48" s="105"/>
      <c r="G48" s="105"/>
      <c r="H48" s="105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</row>
    <row r="49" spans="1:27" ht="22.5" customHeight="1">
      <c r="A49" s="162" t="s">
        <v>131</v>
      </c>
      <c r="B49" s="158"/>
      <c r="C49" s="158"/>
      <c r="D49" s="158"/>
      <c r="E49" s="158"/>
      <c r="F49" s="158"/>
      <c r="G49" s="158"/>
      <c r="H49" s="158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</row>
    <row r="50" spans="1:27" ht="22.5" customHeight="1">
      <c r="A50" s="162" t="s">
        <v>132</v>
      </c>
      <c r="B50" s="158"/>
      <c r="C50" s="158"/>
      <c r="D50" s="158"/>
      <c r="E50" s="158"/>
      <c r="F50" s="158"/>
      <c r="G50" s="158"/>
      <c r="H50" s="158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r="51" spans="1:27" ht="22.5" customHeight="1">
      <c r="A51" s="163"/>
      <c r="B51" s="164"/>
      <c r="C51" s="164"/>
      <c r="D51" s="164"/>
      <c r="E51" s="164"/>
      <c r="F51" s="164"/>
      <c r="G51" s="164"/>
      <c r="H51" s="164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</row>
    <row r="52" spans="1:27" ht="14.2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 spans="1:27" ht="14.2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</row>
    <row r="54" spans="1:27" ht="14.2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</row>
    <row r="55" spans="1:27" ht="14.2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 spans="1:27" ht="14.2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</row>
    <row r="57" spans="1:27" ht="14.2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</row>
    <row r="58" spans="1:27" ht="14.2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</row>
    <row r="59" spans="1:27" ht="14.2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</row>
    <row r="60" spans="1:27" ht="14.2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</row>
    <row r="61" spans="1:27" ht="14.2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</row>
    <row r="62" spans="1:27" ht="14.2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</row>
    <row r="63" spans="1:27" ht="14.2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</row>
    <row r="64" spans="1:27" ht="14.2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spans="1:27" ht="14.2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</row>
    <row r="66" spans="1:27" ht="14.2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</row>
    <row r="67" spans="1:27" ht="14.2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</row>
    <row r="68" spans="1:27" ht="14.2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</row>
    <row r="69" spans="1:27" ht="14.2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spans="1:27" ht="14.2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</row>
    <row r="71" spans="1:27" ht="14.2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 spans="1:27" ht="14.2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 spans="1:27" ht="14.2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</row>
    <row r="74" spans="1:27" ht="14.2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</row>
    <row r="75" spans="1:27" ht="14.2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</row>
    <row r="76" spans="1:27" ht="14.2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</row>
    <row r="77" spans="1:27" ht="14.2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</row>
    <row r="78" spans="1:27" ht="14.2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</row>
    <row r="79" spans="1:27" ht="14.2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</row>
    <row r="80" spans="1:27" ht="14.2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</row>
    <row r="81" spans="1:27" ht="14.2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</row>
    <row r="82" spans="1:27" ht="14.2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</row>
    <row r="83" spans="1:27" ht="14.2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spans="1:27" ht="14.2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</row>
    <row r="85" spans="1:27" ht="14.2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</row>
    <row r="86" spans="1:27" ht="14.2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 spans="1:27" ht="14.2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</row>
    <row r="88" spans="1:27" ht="14.2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</row>
    <row r="89" spans="1:27" ht="14.2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</row>
    <row r="90" spans="1:27" ht="14.2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 spans="1:27" ht="14.2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 spans="1:27" ht="14.2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</row>
    <row r="93" spans="1:27" ht="14.2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</row>
    <row r="94" spans="1:27" ht="14.2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</row>
    <row r="95" spans="1:27" ht="14.2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</row>
    <row r="96" spans="1:27" ht="14.2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</row>
    <row r="97" spans="1:27" ht="14.2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</row>
    <row r="98" spans="1:27" ht="14.2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</row>
    <row r="99" spans="1:27" ht="14.2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</row>
    <row r="100" spans="1:27" ht="14.2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</row>
    <row r="101" spans="1:27" ht="14.2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spans="1:27" ht="14.2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</row>
    <row r="103" spans="1:27" ht="14.2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</row>
    <row r="104" spans="1:27" ht="14.2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</row>
    <row r="105" spans="1:27" ht="14.2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</row>
    <row r="106" spans="1:27" ht="14.2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</row>
    <row r="107" spans="1:27" ht="14.2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</row>
    <row r="108" spans="1:27" ht="14.2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</row>
    <row r="109" spans="1:27" ht="14.2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</row>
    <row r="110" spans="1:27" ht="14.2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</row>
    <row r="111" spans="1:27" ht="14.2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</row>
    <row r="112" spans="1:27" ht="14.2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</row>
    <row r="113" spans="1:27" ht="14.2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</row>
    <row r="114" spans="1:27" ht="14.2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</row>
    <row r="115" spans="1:27" ht="14.2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</row>
    <row r="116" spans="1:27" ht="14.2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</row>
    <row r="117" spans="1:27" ht="14.2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</row>
    <row r="118" spans="1:27" ht="14.2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</row>
    <row r="119" spans="1:27" ht="14.2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spans="1:27" ht="14.2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</row>
    <row r="121" spans="1:27" ht="14.2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</row>
    <row r="122" spans="1:27" ht="14.2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</row>
    <row r="123" spans="1:27" ht="14.2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</row>
    <row r="124" spans="1:27" ht="14.2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</row>
    <row r="125" spans="1:27" ht="14.2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</row>
    <row r="126" spans="1:27" ht="14.2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</row>
    <row r="127" spans="1:27" ht="14.2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</row>
    <row r="128" spans="1:27" ht="14.2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</row>
    <row r="129" spans="1:27" ht="14.2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</row>
    <row r="130" spans="1:27" ht="14.2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</row>
    <row r="131" spans="1:27" ht="14.2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</row>
    <row r="132" spans="1:27" ht="14.2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</row>
    <row r="133" spans="1:27" ht="14.2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</row>
    <row r="134" spans="1:27" ht="14.2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</row>
    <row r="135" spans="1:27" ht="14.2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</row>
    <row r="136" spans="1:27" ht="14.2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</row>
    <row r="137" spans="1:27" ht="14.2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spans="1:27" ht="14.2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</row>
    <row r="139" spans="1:27" ht="14.2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</row>
    <row r="140" spans="1:27" ht="14.2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</row>
    <row r="141" spans="1:27" ht="14.2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</row>
    <row r="142" spans="1:27" ht="14.2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</row>
    <row r="143" spans="1:27" ht="14.2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</row>
    <row r="144" spans="1:27" ht="14.2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</row>
    <row r="145" spans="1:27" ht="14.2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</row>
    <row r="146" spans="1:27" ht="14.2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</row>
    <row r="147" spans="1:27" ht="14.2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</row>
    <row r="148" spans="1:27" ht="14.2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</row>
    <row r="149" spans="1:27" ht="14.2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</row>
    <row r="150" spans="1:27" ht="14.2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</row>
    <row r="151" spans="1:27" ht="14.2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</row>
    <row r="152" spans="1:27" ht="14.2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</row>
    <row r="153" spans="1:27" ht="14.2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</row>
    <row r="154" spans="1:27" ht="14.2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</row>
    <row r="155" spans="1:27" ht="14.2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</row>
    <row r="156" spans="1:27" ht="14.2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</row>
    <row r="157" spans="1:27" ht="14.2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</row>
    <row r="158" spans="1:27" ht="14.2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</row>
    <row r="159" spans="1:27" ht="14.2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</row>
    <row r="160" spans="1:27" ht="14.2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</row>
    <row r="161" spans="1:27" ht="14.2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</row>
    <row r="162" spans="1:27" ht="14.2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</row>
    <row r="163" spans="1:27" ht="14.2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</row>
    <row r="164" spans="1:27" ht="14.2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</row>
    <row r="165" spans="1:27" ht="14.2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</row>
    <row r="166" spans="1:27" ht="14.2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</row>
    <row r="167" spans="1:27" ht="14.2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</row>
    <row r="168" spans="1:27" ht="14.2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</row>
    <row r="169" spans="1:27" ht="14.2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</row>
    <row r="170" spans="1:27" ht="14.2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</row>
    <row r="171" spans="1:27" ht="14.2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</row>
    <row r="172" spans="1:27" ht="14.2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</row>
    <row r="173" spans="1:27" ht="14.2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</row>
    <row r="174" spans="1:27" ht="14.2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</row>
    <row r="175" spans="1:27" ht="14.2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</row>
    <row r="176" spans="1:27" ht="14.2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</row>
    <row r="177" spans="1:27" ht="14.2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</row>
    <row r="178" spans="1:27" ht="14.2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</row>
    <row r="179" spans="1:27" ht="14.2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</row>
    <row r="180" spans="1:27" ht="14.2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</row>
    <row r="181" spans="1:27" ht="14.2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</row>
    <row r="182" spans="1:27" ht="14.2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</row>
    <row r="183" spans="1:27" ht="14.2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</row>
    <row r="184" spans="1:27" ht="14.2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</row>
    <row r="185" spans="1:27" ht="14.2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</row>
    <row r="186" spans="1:27" ht="14.2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</row>
    <row r="187" spans="1:27" ht="14.2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</row>
    <row r="188" spans="1:27" ht="14.2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</row>
    <row r="189" spans="1:27" ht="14.2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</row>
    <row r="190" spans="1:27" ht="14.2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</row>
    <row r="191" spans="1:27" ht="14.2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</row>
    <row r="192" spans="1:27" ht="14.2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</row>
    <row r="193" spans="1:27" ht="14.2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</row>
    <row r="194" spans="1:27" ht="14.2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</row>
    <row r="195" spans="1:27" ht="14.2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</row>
    <row r="196" spans="1:27" ht="14.2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</row>
    <row r="197" spans="1:27" ht="14.2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</row>
    <row r="198" spans="1:27" ht="14.2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</row>
    <row r="199" spans="1:27" ht="14.2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</row>
    <row r="200" spans="1:27" ht="14.2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</row>
    <row r="201" spans="1:27" ht="14.2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</row>
    <row r="202" spans="1:27" ht="14.2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</row>
    <row r="203" spans="1:27" ht="14.2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</row>
    <row r="204" spans="1:27" ht="14.2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</row>
    <row r="205" spans="1:27" ht="14.2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</row>
    <row r="206" spans="1:27" ht="14.2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</row>
    <row r="207" spans="1:27" ht="14.2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</row>
    <row r="208" spans="1:27" ht="14.2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</row>
    <row r="209" spans="1:27" ht="14.2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</row>
    <row r="210" spans="1:27" ht="14.2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</row>
    <row r="211" spans="1:27" ht="14.2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</row>
    <row r="212" spans="1:27" ht="14.2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</row>
    <row r="213" spans="1:27" ht="14.2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</row>
    <row r="214" spans="1:27" ht="14.2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</row>
    <row r="215" spans="1:27" ht="14.2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</row>
    <row r="216" spans="1:27" ht="14.2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</row>
    <row r="217" spans="1:27" ht="14.2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</row>
    <row r="218" spans="1:27" ht="14.2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</row>
    <row r="219" spans="1:27" ht="14.2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</row>
    <row r="220" spans="1:27" ht="14.2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</row>
    <row r="221" spans="1:27" ht="14.2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</row>
    <row r="222" spans="1:27" ht="14.2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</row>
    <row r="223" spans="1:27" ht="14.2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</row>
    <row r="224" spans="1:27" ht="14.2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</row>
    <row r="225" spans="1:27" ht="14.2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</row>
    <row r="226" spans="1:27" ht="14.2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</row>
    <row r="227" spans="1:27" ht="14.2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</row>
    <row r="228" spans="1:27" ht="14.2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</row>
    <row r="229" spans="1:27" ht="14.2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</row>
    <row r="230" spans="1:27" ht="14.2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</row>
    <row r="231" spans="1:27" ht="14.2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</row>
    <row r="232" spans="1:27" ht="14.2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</row>
    <row r="233" spans="1:27" ht="14.2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</row>
    <row r="234" spans="1:27" ht="14.2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</row>
    <row r="235" spans="1:27" ht="14.2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</row>
    <row r="236" spans="1:27" ht="14.2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</row>
    <row r="237" spans="1:27" ht="14.2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</row>
    <row r="238" spans="1:27" ht="14.2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</row>
    <row r="239" spans="1:27" ht="14.2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</row>
    <row r="240" spans="1:27" ht="14.2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</row>
    <row r="241" spans="1:27" ht="14.2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</row>
    <row r="242" spans="1:27" ht="14.2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</row>
    <row r="243" spans="1:27" ht="14.2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</row>
    <row r="244" spans="1:27" ht="14.2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</row>
    <row r="245" spans="1:27" ht="14.2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</row>
    <row r="246" spans="1:27" ht="14.2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</row>
    <row r="247" spans="1:27" ht="14.2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</row>
    <row r="248" spans="1:27" ht="14.2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</row>
    <row r="249" spans="1:27" ht="14.2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</row>
    <row r="250" spans="1:27" ht="14.2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</row>
    <row r="251" spans="1:27" ht="14.2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</row>
    <row r="252" spans="1:27" ht="14.2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</row>
    <row r="253" spans="1:27" ht="14.2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</row>
    <row r="254" spans="1:27" ht="14.2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</row>
    <row r="255" spans="1:27" ht="14.2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</row>
    <row r="256" spans="1:27" ht="14.2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</row>
    <row r="257" spans="1:27" ht="14.2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</row>
    <row r="258" spans="1:27" ht="14.2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</row>
    <row r="259" spans="1:27" ht="14.2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</row>
    <row r="260" spans="1:27" ht="14.2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</row>
    <row r="261" spans="1:27" ht="14.2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</row>
    <row r="262" spans="1:27" ht="14.2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</row>
    <row r="263" spans="1:27" ht="14.2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</row>
    <row r="264" spans="1:27" ht="14.2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</row>
    <row r="265" spans="1:27" ht="14.2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</row>
    <row r="266" spans="1:27" ht="14.2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</row>
    <row r="267" spans="1:27" ht="14.2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</row>
    <row r="268" spans="1:27" ht="14.2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</row>
    <row r="269" spans="1:27" ht="14.2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</row>
    <row r="270" spans="1:27" ht="14.2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</row>
    <row r="271" spans="1:27" ht="14.2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</row>
    <row r="272" spans="1:27" ht="14.2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</row>
    <row r="273" spans="1:27" ht="14.2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</row>
    <row r="274" spans="1:27" ht="14.2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</row>
    <row r="275" spans="1:27" ht="14.2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</row>
    <row r="276" spans="1:27" ht="14.2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</row>
    <row r="277" spans="1:27" ht="14.2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</row>
    <row r="278" spans="1:27" ht="14.2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</row>
    <row r="279" spans="1:27" ht="14.2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</row>
    <row r="280" spans="1:27" ht="14.2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</row>
    <row r="281" spans="1:27" ht="14.2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</row>
    <row r="282" spans="1:27" ht="14.2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</row>
    <row r="283" spans="1:27" ht="14.2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</row>
    <row r="284" spans="1:27" ht="14.2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</row>
    <row r="285" spans="1:27" ht="14.2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</row>
    <row r="286" spans="1:27" ht="14.2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</row>
    <row r="287" spans="1:27" ht="14.2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</row>
    <row r="288" spans="1:27" ht="14.2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</row>
    <row r="289" spans="1:27" ht="14.2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</row>
    <row r="290" spans="1:27" ht="14.2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</row>
    <row r="291" spans="1:27" ht="14.2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</row>
    <row r="292" spans="1:27" ht="14.2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</row>
    <row r="293" spans="1:27" ht="14.2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</row>
    <row r="294" spans="1:27" ht="14.2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</row>
    <row r="295" spans="1:27" ht="14.2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</row>
    <row r="296" spans="1:27" ht="14.2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</row>
    <row r="297" spans="1:27" ht="14.2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</row>
    <row r="298" spans="1:27" ht="14.2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</row>
    <row r="299" spans="1:27" ht="14.2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</row>
    <row r="300" spans="1:27" ht="14.2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</row>
    <row r="301" spans="1:27" ht="14.2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</row>
    <row r="302" spans="1:27" ht="14.2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</row>
    <row r="303" spans="1:27" ht="14.2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</row>
    <row r="304" spans="1:27" ht="14.2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</row>
    <row r="305" spans="1:27" ht="14.2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</row>
    <row r="306" spans="1:27" ht="14.2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</row>
    <row r="307" spans="1:27" ht="14.2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</row>
    <row r="308" spans="1:27" ht="14.2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</row>
    <row r="309" spans="1:27" ht="14.2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</row>
    <row r="310" spans="1:27" ht="14.2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</row>
    <row r="311" spans="1:27" ht="14.2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</row>
    <row r="312" spans="1:27" ht="14.2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</row>
    <row r="313" spans="1:27" ht="14.2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</row>
    <row r="314" spans="1:27" ht="14.2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</row>
    <row r="315" spans="1:27" ht="14.2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</row>
    <row r="316" spans="1:27" ht="14.2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</row>
    <row r="317" spans="1:27" ht="14.2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</row>
    <row r="318" spans="1:27" ht="14.2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</row>
    <row r="319" spans="1:27" ht="14.2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</row>
    <row r="320" spans="1:27" ht="14.2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</row>
    <row r="321" spans="1:27" ht="14.2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</row>
    <row r="322" spans="1:27" ht="14.2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</row>
    <row r="323" spans="1:27" ht="14.2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</row>
    <row r="324" spans="1:27" ht="14.2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</row>
    <row r="325" spans="1:27" ht="14.2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</row>
    <row r="326" spans="1:27" ht="14.2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</row>
    <row r="327" spans="1:27" ht="14.2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</row>
    <row r="328" spans="1:27" ht="14.2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</row>
    <row r="329" spans="1:27" ht="14.2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</row>
    <row r="330" spans="1:27" ht="14.2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</row>
    <row r="331" spans="1:27" ht="14.2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</row>
    <row r="332" spans="1:27" ht="14.2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</row>
    <row r="333" spans="1:27" ht="14.2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</row>
    <row r="334" spans="1:27" ht="14.2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</row>
    <row r="335" spans="1:27" ht="14.2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</row>
    <row r="336" spans="1:27" ht="14.2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</row>
    <row r="337" spans="1:27" ht="14.2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</row>
    <row r="338" spans="1:27" ht="14.2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</row>
    <row r="339" spans="1:27" ht="14.2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</row>
    <row r="340" spans="1:27" ht="14.2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</row>
    <row r="341" spans="1:27" ht="14.2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</row>
    <row r="342" spans="1:27" ht="14.2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</row>
    <row r="343" spans="1:27" ht="14.2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</row>
    <row r="344" spans="1:27" ht="14.2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</row>
    <row r="345" spans="1:27" ht="14.2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</row>
    <row r="346" spans="1:27" ht="14.2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</row>
    <row r="347" spans="1:27" ht="14.2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</row>
    <row r="348" spans="1:27" ht="14.2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</row>
    <row r="349" spans="1:27" ht="14.2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</row>
    <row r="350" spans="1:27" ht="14.2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</row>
    <row r="351" spans="1:27" ht="14.2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</row>
    <row r="352" spans="1:27" ht="14.2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</row>
    <row r="353" spans="1:27" ht="14.2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</row>
    <row r="354" spans="1:27" ht="14.2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</row>
    <row r="355" spans="1:27" ht="14.2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</row>
    <row r="356" spans="1:27" ht="14.2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</row>
    <row r="357" spans="1:27" ht="14.2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</row>
    <row r="358" spans="1:27" ht="14.2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</row>
    <row r="359" spans="1:27" ht="14.2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</row>
    <row r="360" spans="1:27" ht="14.2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</row>
    <row r="361" spans="1:27" ht="14.2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</row>
    <row r="362" spans="1:27" ht="14.2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</row>
    <row r="363" spans="1:27" ht="14.2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</row>
    <row r="364" spans="1:27" ht="14.2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</row>
    <row r="365" spans="1:27" ht="14.2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</row>
    <row r="366" spans="1:27" ht="14.2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</row>
    <row r="367" spans="1:27" ht="14.2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</row>
    <row r="368" spans="1:27" ht="14.2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</row>
    <row r="369" spans="1:27" ht="14.2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</row>
    <row r="370" spans="1:27" ht="14.2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</row>
    <row r="371" spans="1:27" ht="14.2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</row>
    <row r="372" spans="1:27" ht="14.2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</row>
    <row r="373" spans="1:27" ht="14.2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</row>
    <row r="374" spans="1:27" ht="14.2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</row>
    <row r="375" spans="1:27" ht="14.2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</row>
    <row r="376" spans="1:27" ht="14.2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</row>
    <row r="377" spans="1:27" ht="14.2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</row>
    <row r="378" spans="1:27" ht="14.2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</row>
    <row r="379" spans="1:27" ht="14.2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</row>
    <row r="380" spans="1:27" ht="14.2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</row>
    <row r="381" spans="1:27" ht="14.2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</row>
    <row r="382" spans="1:27" ht="14.2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</row>
    <row r="383" spans="1:27" ht="14.2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</row>
    <row r="384" spans="1:27" ht="14.2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</row>
    <row r="385" spans="1:27" ht="14.2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</row>
    <row r="386" spans="1:27" ht="14.2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</row>
    <row r="387" spans="1:27" ht="14.2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</row>
    <row r="388" spans="1:27" ht="14.2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</row>
    <row r="389" spans="1:27" ht="14.2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</row>
    <row r="390" spans="1:27" ht="14.2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</row>
    <row r="391" spans="1:27" ht="14.2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</row>
    <row r="392" spans="1:27" ht="14.2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</row>
    <row r="393" spans="1:27" ht="14.2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</row>
    <row r="394" spans="1:27" ht="14.2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</row>
    <row r="395" spans="1:27" ht="14.2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</row>
    <row r="396" spans="1:27" ht="14.2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</row>
    <row r="397" spans="1:27" ht="14.2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</row>
    <row r="398" spans="1:27" ht="14.2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</row>
    <row r="399" spans="1:27" ht="14.2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</row>
    <row r="400" spans="1:27" ht="14.2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</row>
    <row r="401" spans="1:27" ht="14.2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</row>
    <row r="402" spans="1:27" ht="14.2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</row>
    <row r="403" spans="1:27" ht="14.2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</row>
    <row r="404" spans="1:27" ht="14.2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</row>
    <row r="405" spans="1:27" ht="14.2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</row>
    <row r="406" spans="1:27" ht="14.2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</row>
    <row r="407" spans="1:27" ht="14.2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</row>
    <row r="408" spans="1:27" ht="14.2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</row>
    <row r="409" spans="1:27" ht="14.2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</row>
    <row r="410" spans="1:27" ht="14.2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</row>
    <row r="411" spans="1:27" ht="14.2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</row>
    <row r="412" spans="1:27" ht="14.2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</row>
    <row r="413" spans="1:27" ht="14.2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</row>
    <row r="414" spans="1:27" ht="14.2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</row>
    <row r="415" spans="1:27" ht="14.2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</row>
    <row r="416" spans="1:27" ht="14.2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</row>
    <row r="417" spans="1:27" ht="14.2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</row>
    <row r="418" spans="1:27" ht="14.2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</row>
    <row r="419" spans="1:27" ht="14.2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</row>
    <row r="420" spans="1:27" ht="14.2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</row>
    <row r="421" spans="1:27" ht="14.2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</row>
    <row r="422" spans="1:27" ht="14.2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</row>
    <row r="423" spans="1:27" ht="14.2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</row>
    <row r="424" spans="1:27" ht="14.2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</row>
    <row r="425" spans="1:27" ht="14.2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</row>
    <row r="426" spans="1:27" ht="14.2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</row>
    <row r="427" spans="1:27" ht="14.2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</row>
    <row r="428" spans="1:27" ht="14.2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</row>
    <row r="429" spans="1:27" ht="14.2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</row>
    <row r="430" spans="1:27" ht="14.2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</row>
    <row r="431" spans="1:27" ht="14.2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</row>
    <row r="432" spans="1:27" ht="14.2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</row>
    <row r="433" spans="1:27" ht="14.2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</row>
    <row r="434" spans="1:27" ht="14.2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</row>
    <row r="435" spans="1:27" ht="14.2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</row>
    <row r="436" spans="1:27" ht="14.2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</row>
    <row r="437" spans="1:27" ht="14.2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</row>
    <row r="438" spans="1:27" ht="14.2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</row>
    <row r="439" spans="1:27" ht="14.2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</row>
    <row r="440" spans="1:27" ht="14.2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</row>
    <row r="441" spans="1:27" ht="14.2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</row>
    <row r="442" spans="1:27" ht="14.2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</row>
    <row r="443" spans="1:27" ht="14.2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</row>
    <row r="444" spans="1:27" ht="14.2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</row>
    <row r="445" spans="1:27" ht="14.2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</row>
    <row r="446" spans="1:27" ht="14.2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</row>
    <row r="447" spans="1:27" ht="14.2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</row>
    <row r="448" spans="1:27" ht="14.2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</row>
    <row r="449" spans="1:27" ht="14.2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</row>
    <row r="450" spans="1:27" ht="14.2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</row>
    <row r="451" spans="1:27" ht="14.2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</row>
    <row r="452" spans="1:27" ht="14.2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</row>
    <row r="453" spans="1:27" ht="14.2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</row>
    <row r="454" spans="1:27" ht="14.2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</row>
    <row r="455" spans="1:27" ht="14.2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</row>
    <row r="456" spans="1:27" ht="14.2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</row>
    <row r="457" spans="1:27" ht="14.2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</row>
    <row r="458" spans="1:27" ht="14.2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</row>
    <row r="459" spans="1:27" ht="14.2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</row>
    <row r="460" spans="1:27" ht="14.2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</row>
    <row r="461" spans="1:27" ht="14.2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</row>
    <row r="462" spans="1:27" ht="14.2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</row>
    <row r="463" spans="1:27" ht="14.2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</row>
    <row r="464" spans="1:27" ht="14.2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</row>
    <row r="465" spans="1:27" ht="14.2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</row>
    <row r="466" spans="1:27" ht="14.2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</row>
    <row r="467" spans="1:27" ht="14.2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</row>
    <row r="468" spans="1:27" ht="14.2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</row>
    <row r="469" spans="1:27" ht="14.2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</row>
    <row r="470" spans="1:27" ht="14.2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</row>
    <row r="471" spans="1:27" ht="14.2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</row>
    <row r="472" spans="1:27" ht="14.2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</row>
    <row r="473" spans="1:27" ht="14.2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</row>
    <row r="474" spans="1:27" ht="14.2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</row>
    <row r="475" spans="1:27" ht="14.2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</row>
    <row r="476" spans="1:27" ht="14.2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</row>
    <row r="477" spans="1:27" ht="14.2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</row>
    <row r="478" spans="1:27" ht="14.2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</row>
    <row r="479" spans="1:27" ht="14.2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</row>
    <row r="480" spans="1:27" ht="14.2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</row>
    <row r="481" spans="1:27" ht="14.2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</row>
    <row r="482" spans="1:27" ht="14.2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</row>
    <row r="483" spans="1:27" ht="14.2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</row>
    <row r="484" spans="1:27" ht="14.2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</row>
    <row r="485" spans="1:27" ht="14.2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</row>
    <row r="486" spans="1:27" ht="14.2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</row>
    <row r="487" spans="1:27" ht="14.2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</row>
    <row r="488" spans="1:27" ht="14.2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</row>
    <row r="489" spans="1:27" ht="14.2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</row>
    <row r="490" spans="1:27" ht="14.2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</row>
    <row r="491" spans="1:27" ht="14.2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</row>
    <row r="492" spans="1:27" ht="14.2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</row>
    <row r="493" spans="1:27" ht="14.2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</row>
    <row r="494" spans="1:27" ht="14.2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</row>
    <row r="495" spans="1:27" ht="14.2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</row>
    <row r="496" spans="1:27" ht="14.2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</row>
    <row r="497" spans="1:27" ht="14.2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</row>
    <row r="498" spans="1:27" ht="14.2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</row>
    <row r="499" spans="1:27" ht="14.2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</row>
    <row r="500" spans="1:27" ht="14.2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</row>
    <row r="501" spans="1:27" ht="14.2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</row>
    <row r="502" spans="1:27" ht="14.2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</row>
    <row r="503" spans="1:27" ht="14.2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</row>
    <row r="504" spans="1:27" ht="14.2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</row>
    <row r="505" spans="1:27" ht="14.2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</row>
    <row r="506" spans="1:27" ht="14.2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</row>
    <row r="507" spans="1:27" ht="14.2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</row>
    <row r="508" spans="1:27" ht="14.2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</row>
    <row r="509" spans="1:27" ht="14.2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</row>
    <row r="510" spans="1:27" ht="14.2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</row>
    <row r="511" spans="1:27" ht="14.2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</row>
    <row r="512" spans="1:27" ht="14.2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</row>
    <row r="513" spans="1:27" ht="14.2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</row>
    <row r="514" spans="1:27" ht="14.2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</row>
    <row r="515" spans="1:27" ht="14.2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</row>
    <row r="516" spans="1:27" ht="14.2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</row>
    <row r="517" spans="1:27" ht="14.2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</row>
    <row r="518" spans="1:27" ht="14.2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</row>
    <row r="519" spans="1:27" ht="14.2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</row>
    <row r="520" spans="1:27" ht="14.2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</row>
    <row r="521" spans="1:27" ht="14.2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</row>
    <row r="522" spans="1:27" ht="14.2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</row>
    <row r="523" spans="1:27" ht="14.2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</row>
    <row r="524" spans="1:27" ht="14.2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</row>
    <row r="525" spans="1:27" ht="14.2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</row>
    <row r="526" spans="1:27" ht="14.2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</row>
    <row r="527" spans="1:27" ht="14.2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</row>
    <row r="528" spans="1:27" ht="14.2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</row>
    <row r="529" spans="1:27" ht="14.2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</row>
    <row r="530" spans="1:27" ht="14.2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</row>
    <row r="531" spans="1:27" ht="14.2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</row>
    <row r="532" spans="1:27" ht="14.2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</row>
    <row r="533" spans="1:27" ht="14.2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</row>
    <row r="534" spans="1:27" ht="14.2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</row>
    <row r="535" spans="1:27" ht="14.2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</row>
    <row r="536" spans="1:27" ht="14.2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</row>
    <row r="537" spans="1:27" ht="14.2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</row>
    <row r="538" spans="1:27" ht="14.2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</row>
    <row r="539" spans="1:27" ht="14.2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</row>
    <row r="540" spans="1:27" ht="14.2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</row>
    <row r="541" spans="1:27" ht="14.2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</row>
    <row r="542" spans="1:27" ht="14.2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</row>
    <row r="543" spans="1:27" ht="14.2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</row>
    <row r="544" spans="1:27" ht="14.2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</row>
    <row r="545" spans="1:27" ht="14.2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</row>
    <row r="546" spans="1:27" ht="14.2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</row>
    <row r="547" spans="1:27" ht="14.2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</row>
    <row r="548" spans="1:27" ht="14.2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</row>
    <row r="549" spans="1:27" ht="14.2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</row>
    <row r="550" spans="1:27" ht="14.2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</row>
    <row r="551" spans="1:27" ht="14.2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</row>
    <row r="552" spans="1:27" ht="14.2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</row>
    <row r="553" spans="1:27" ht="14.2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</row>
    <row r="554" spans="1:27" ht="14.2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</row>
    <row r="555" spans="1:27" ht="14.2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</row>
    <row r="556" spans="1:27" ht="14.2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</row>
    <row r="557" spans="1:27" ht="14.2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</row>
    <row r="558" spans="1:27" ht="14.2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</row>
    <row r="559" spans="1:27" ht="14.2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</row>
    <row r="560" spans="1:27" ht="14.2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</row>
    <row r="561" spans="1:27" ht="14.2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</row>
    <row r="562" spans="1:27" ht="14.2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</row>
    <row r="563" spans="1:27" ht="14.2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</row>
    <row r="564" spans="1:27" ht="14.2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</row>
    <row r="565" spans="1:27" ht="14.2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</row>
    <row r="566" spans="1:27" ht="14.2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</row>
    <row r="567" spans="1:27" ht="14.2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</row>
    <row r="568" spans="1:27" ht="14.2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</row>
    <row r="569" spans="1:27" ht="14.2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</row>
    <row r="570" spans="1:27" ht="14.2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</row>
    <row r="571" spans="1:27" ht="14.2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</row>
    <row r="572" spans="1:27" ht="14.2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</row>
    <row r="573" spans="1:27" ht="14.2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</row>
    <row r="574" spans="1:27" ht="14.2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</row>
    <row r="575" spans="1:27" ht="14.2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</row>
    <row r="576" spans="1:27" ht="14.2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</row>
    <row r="577" spans="1:27" ht="14.2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</row>
    <row r="578" spans="1:27" ht="14.2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</row>
    <row r="579" spans="1:27" ht="14.2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</row>
    <row r="580" spans="1:27" ht="14.2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</row>
    <row r="581" spans="1:27" ht="14.2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</row>
    <row r="582" spans="1:27" ht="14.2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</row>
    <row r="583" spans="1:27" ht="14.2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</row>
    <row r="584" spans="1:27" ht="14.2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</row>
    <row r="585" spans="1:27" ht="14.2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</row>
    <row r="586" spans="1:27" ht="14.2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</row>
    <row r="587" spans="1:27" ht="14.2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</row>
    <row r="588" spans="1:27" ht="14.2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</row>
    <row r="589" spans="1:27" ht="14.2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</row>
    <row r="590" spans="1:27" ht="14.2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</row>
    <row r="591" spans="1:27" ht="14.2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</row>
    <row r="592" spans="1:27" ht="14.2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</row>
    <row r="593" spans="1:27" ht="14.2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</row>
    <row r="594" spans="1:27" ht="14.2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</row>
    <row r="595" spans="1:27" ht="14.2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</row>
    <row r="596" spans="1:27" ht="14.2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</row>
    <row r="597" spans="1:27" ht="14.2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</row>
    <row r="598" spans="1:27" ht="14.2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</row>
    <row r="599" spans="1:27" ht="14.2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</row>
    <row r="600" spans="1:27" ht="14.2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</row>
    <row r="601" spans="1:27" ht="14.2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</row>
    <row r="602" spans="1:27" ht="14.2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</row>
    <row r="603" spans="1:27" ht="14.2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</row>
    <row r="604" spans="1:27" ht="14.2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</row>
    <row r="605" spans="1:27" ht="14.2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</row>
    <row r="606" spans="1:27" ht="14.2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</row>
    <row r="607" spans="1:27" ht="14.2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</row>
    <row r="608" spans="1:27" ht="14.2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</row>
    <row r="609" spans="1:27" ht="14.2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</row>
    <row r="610" spans="1:27" ht="14.2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</row>
    <row r="611" spans="1:27" ht="14.2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</row>
    <row r="612" spans="1:27" ht="14.2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</row>
    <row r="613" spans="1:27" ht="14.2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</row>
    <row r="614" spans="1:27" ht="14.2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</row>
    <row r="615" spans="1:27" ht="14.2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</row>
    <row r="616" spans="1:27" ht="14.2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</row>
    <row r="617" spans="1:27" ht="14.2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</row>
    <row r="618" spans="1:27" ht="14.2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</row>
    <row r="619" spans="1:27" ht="14.2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</row>
    <row r="620" spans="1:27" ht="14.2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</row>
    <row r="621" spans="1:27" ht="14.2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</row>
    <row r="622" spans="1:27" ht="14.2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</row>
    <row r="623" spans="1:27" ht="14.2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</row>
    <row r="624" spans="1:27" ht="14.2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</row>
    <row r="625" spans="1:27" ht="14.2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</row>
    <row r="626" spans="1:27" ht="14.2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</row>
    <row r="627" spans="1:27" ht="14.2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</row>
    <row r="628" spans="1:27" ht="14.2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</row>
    <row r="629" spans="1:27" ht="14.2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</row>
    <row r="630" spans="1:27" ht="14.2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</row>
    <row r="631" spans="1:27" ht="14.2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</row>
    <row r="632" spans="1:27" ht="14.2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</row>
    <row r="633" spans="1:27" ht="14.2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</row>
    <row r="634" spans="1:27" ht="14.2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</row>
    <row r="635" spans="1:27" ht="14.2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</row>
    <row r="636" spans="1:27" ht="14.2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</row>
    <row r="637" spans="1:27" ht="14.2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</row>
    <row r="638" spans="1:27" ht="14.2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</row>
    <row r="639" spans="1:27" ht="14.2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</row>
    <row r="640" spans="1:27" ht="14.2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</row>
    <row r="641" spans="1:27" ht="14.2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</row>
    <row r="642" spans="1:27" ht="14.2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</row>
    <row r="643" spans="1:27" ht="14.2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</row>
    <row r="644" spans="1:27" ht="14.2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</row>
    <row r="645" spans="1:27" ht="14.2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</row>
    <row r="646" spans="1:27" ht="14.2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</row>
    <row r="647" spans="1:27" ht="14.2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</row>
    <row r="648" spans="1:27" ht="14.2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</row>
    <row r="649" spans="1:27" ht="14.2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</row>
    <row r="650" spans="1:27" ht="14.2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</row>
    <row r="651" spans="1:27" ht="14.2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</row>
    <row r="652" spans="1:27" ht="14.2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</row>
    <row r="653" spans="1:27" ht="14.2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</row>
    <row r="654" spans="1:27" ht="14.2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</row>
    <row r="655" spans="1:27" ht="14.2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</row>
    <row r="656" spans="1:27" ht="14.2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</row>
    <row r="657" spans="1:27" ht="14.2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</row>
    <row r="658" spans="1:27" ht="14.2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</row>
    <row r="659" spans="1:27" ht="14.2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</row>
    <row r="660" spans="1:27" ht="14.2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</row>
    <row r="661" spans="1:27" ht="14.2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</row>
    <row r="662" spans="1:27" ht="14.2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</row>
    <row r="663" spans="1:27" ht="14.2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</row>
    <row r="664" spans="1:27" ht="14.2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</row>
    <row r="665" spans="1:27" ht="14.2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ht="14.2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</row>
    <row r="667" spans="1:27" ht="14.2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</row>
    <row r="668" spans="1:27" ht="14.2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</row>
    <row r="669" spans="1:27" ht="14.2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</row>
    <row r="670" spans="1:27" ht="14.2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</row>
    <row r="671" spans="1:27" ht="14.2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</row>
    <row r="672" spans="1:27" ht="14.2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</row>
    <row r="673" spans="1:27" ht="14.2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</row>
    <row r="674" spans="1:27" ht="14.2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</row>
    <row r="675" spans="1:27" ht="14.2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</row>
    <row r="676" spans="1:27" ht="14.2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</row>
    <row r="677" spans="1:27" ht="14.2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</row>
    <row r="678" spans="1:27" ht="14.2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</row>
    <row r="679" spans="1:27" ht="14.2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</row>
    <row r="680" spans="1:27" ht="14.2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</row>
    <row r="681" spans="1:27" ht="14.2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</row>
    <row r="682" spans="1:27" ht="14.2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</row>
    <row r="683" spans="1:27" ht="14.2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</row>
    <row r="684" spans="1:27" ht="14.2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</row>
    <row r="685" spans="1:27" ht="14.2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</row>
    <row r="686" spans="1:27" ht="14.2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ht="14.2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</row>
    <row r="688" spans="1:27" ht="14.2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</row>
    <row r="689" spans="1:27" ht="14.2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</row>
    <row r="690" spans="1:27" ht="14.2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</row>
    <row r="691" spans="1:27" ht="14.2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</row>
    <row r="692" spans="1:27" ht="14.2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</row>
    <row r="693" spans="1:27" ht="14.2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</row>
    <row r="694" spans="1:27" ht="14.2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</row>
    <row r="695" spans="1:27" ht="14.2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</row>
    <row r="696" spans="1:27" ht="14.2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</row>
    <row r="697" spans="1:27" ht="14.2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</row>
    <row r="698" spans="1:27" ht="14.2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</row>
    <row r="699" spans="1:27" ht="14.2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</row>
    <row r="700" spans="1:27" ht="14.2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ht="14.2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</row>
    <row r="702" spans="1:27" ht="14.2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</row>
    <row r="703" spans="1:27" ht="14.2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</row>
    <row r="704" spans="1:27" ht="14.2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</row>
    <row r="705" spans="1:27" ht="14.2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ht="14.2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</row>
    <row r="707" spans="1:27" ht="14.2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ht="14.2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</row>
    <row r="709" spans="1:27" ht="14.2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</row>
    <row r="710" spans="1:27" ht="14.2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</row>
    <row r="711" spans="1:27" ht="14.2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</row>
    <row r="712" spans="1:27" ht="14.2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</row>
    <row r="713" spans="1:27" ht="14.2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ht="14.2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</row>
    <row r="715" spans="1:27" ht="14.2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</row>
    <row r="716" spans="1:27" ht="14.2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</row>
    <row r="717" spans="1:27" ht="14.2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</row>
    <row r="718" spans="1:27" ht="14.2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</row>
    <row r="719" spans="1:27" ht="14.2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</row>
    <row r="720" spans="1:27" ht="14.2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</row>
    <row r="721" spans="1:27" ht="14.2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</row>
    <row r="722" spans="1:27" ht="14.2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</row>
    <row r="723" spans="1:27" ht="14.2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</row>
    <row r="724" spans="1:27" ht="14.2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</row>
    <row r="725" spans="1:27" ht="14.2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</row>
    <row r="726" spans="1:27" ht="14.2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</row>
    <row r="727" spans="1:27" ht="14.2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</row>
    <row r="728" spans="1:27" ht="14.2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</row>
    <row r="729" spans="1:27" ht="14.2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</row>
    <row r="730" spans="1:27" ht="14.2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</row>
    <row r="731" spans="1:27" ht="14.2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</row>
    <row r="732" spans="1:27" ht="14.2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</row>
    <row r="733" spans="1:27" ht="14.2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</row>
    <row r="734" spans="1:27" ht="14.2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</row>
    <row r="735" spans="1:27" ht="14.2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</row>
    <row r="736" spans="1:27" ht="14.2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</row>
    <row r="737" spans="1:27" ht="14.2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</row>
    <row r="738" spans="1:27" ht="14.2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</row>
    <row r="739" spans="1:27" ht="14.2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</row>
    <row r="740" spans="1:27" ht="14.2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</row>
    <row r="741" spans="1:27" ht="14.2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</row>
    <row r="742" spans="1:27" ht="14.2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</row>
    <row r="743" spans="1:27" ht="14.2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</row>
    <row r="744" spans="1:27" ht="14.2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</row>
    <row r="745" spans="1:27" ht="14.2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</row>
    <row r="746" spans="1:27" ht="14.2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</row>
    <row r="747" spans="1:27" ht="14.2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</row>
    <row r="748" spans="1:27" ht="14.2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</row>
    <row r="749" spans="1:27" ht="14.2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</row>
    <row r="750" spans="1:27" ht="14.2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</row>
    <row r="751" spans="1:27" ht="14.2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</row>
    <row r="752" spans="1:27" ht="14.2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</row>
    <row r="753" spans="1:27" ht="14.2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</row>
    <row r="754" spans="1:27" ht="14.2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</row>
    <row r="755" spans="1:27" ht="14.2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</row>
    <row r="756" spans="1:27" ht="14.2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</row>
    <row r="757" spans="1:27" ht="14.2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</row>
    <row r="758" spans="1:27" ht="14.2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</row>
    <row r="759" spans="1:27" ht="14.2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</row>
    <row r="760" spans="1:27" ht="14.2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</row>
    <row r="761" spans="1:27" ht="14.2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</row>
    <row r="762" spans="1:27" ht="14.2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</row>
    <row r="763" spans="1:27" ht="14.2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</row>
    <row r="764" spans="1:27" ht="14.2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</row>
    <row r="765" spans="1:27" ht="14.2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</row>
    <row r="766" spans="1:27" ht="14.2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</row>
    <row r="767" spans="1:27" ht="14.2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</row>
    <row r="768" spans="1:27" ht="14.2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</row>
    <row r="769" spans="1:27" ht="14.2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</row>
    <row r="770" spans="1:27" ht="14.2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</row>
    <row r="771" spans="1:27" ht="14.2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</row>
    <row r="772" spans="1:27" ht="14.2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</row>
    <row r="773" spans="1:27" ht="14.2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</row>
    <row r="774" spans="1:27" ht="14.2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</row>
    <row r="775" spans="1:27" ht="14.2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</row>
    <row r="776" spans="1:27" ht="14.2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</row>
    <row r="777" spans="1:27" ht="14.2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</row>
    <row r="778" spans="1:27" ht="14.2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</row>
    <row r="779" spans="1:27" ht="14.2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</row>
    <row r="780" spans="1:27" ht="14.2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</row>
    <row r="781" spans="1:27" ht="14.2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</row>
    <row r="782" spans="1:27" ht="14.2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</row>
    <row r="783" spans="1:27" ht="14.2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</row>
    <row r="784" spans="1:27" ht="14.2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</row>
    <row r="785" spans="1:27" ht="14.2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</row>
    <row r="786" spans="1:27" ht="14.2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</row>
    <row r="787" spans="1:27" ht="14.2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</row>
    <row r="788" spans="1:27" ht="14.2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</row>
    <row r="789" spans="1:27" ht="14.2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</row>
    <row r="790" spans="1:27" ht="14.2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</row>
    <row r="791" spans="1:27" ht="14.2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</row>
    <row r="792" spans="1:27" ht="14.2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</row>
    <row r="793" spans="1:27" ht="14.2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</row>
    <row r="794" spans="1:27" ht="14.2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</row>
    <row r="795" spans="1:27" ht="14.2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</row>
    <row r="796" spans="1:27" ht="14.2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</row>
    <row r="797" spans="1:27" ht="14.2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</row>
    <row r="798" spans="1:27" ht="14.2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</row>
    <row r="799" spans="1:27" ht="14.2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</row>
    <row r="800" spans="1:27" ht="14.2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</row>
    <row r="801" spans="1:27" ht="14.2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ht="14.2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</row>
    <row r="803" spans="1:27" ht="14.2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</row>
    <row r="804" spans="1:27" ht="14.2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</row>
    <row r="805" spans="1:27" ht="14.2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</row>
    <row r="806" spans="1:27" ht="14.2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</row>
    <row r="807" spans="1:27" ht="14.2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</row>
    <row r="808" spans="1:27" ht="14.2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</row>
    <row r="809" spans="1:27" ht="14.2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</row>
    <row r="810" spans="1:27" ht="14.2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</row>
    <row r="811" spans="1:27" ht="14.2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</row>
    <row r="812" spans="1:27" ht="14.2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</row>
    <row r="813" spans="1:27" ht="14.2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</row>
    <row r="814" spans="1:27" ht="14.2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</row>
    <row r="815" spans="1:27" ht="14.2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</row>
    <row r="816" spans="1:27" ht="14.2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</row>
    <row r="817" spans="1:27" ht="14.2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</row>
    <row r="818" spans="1:27" ht="14.2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</row>
    <row r="819" spans="1:27" ht="14.2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</row>
    <row r="820" spans="1:27" ht="14.2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</row>
    <row r="821" spans="1:27" ht="14.2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</row>
    <row r="822" spans="1:27" ht="14.2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</row>
    <row r="823" spans="1:27" ht="14.2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</row>
    <row r="824" spans="1:27" ht="14.2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</row>
    <row r="825" spans="1:27" ht="14.2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</row>
    <row r="826" spans="1:27" ht="14.2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</row>
    <row r="827" spans="1:27" ht="14.2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</row>
    <row r="828" spans="1:27" ht="14.2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</row>
    <row r="829" spans="1:27" ht="14.2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</row>
    <row r="830" spans="1:27" ht="14.2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</row>
    <row r="831" spans="1:27" ht="14.2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</row>
    <row r="832" spans="1:27" ht="14.2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</row>
    <row r="833" spans="1:27" ht="14.2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</row>
    <row r="834" spans="1:27" ht="14.2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</row>
    <row r="835" spans="1:27" ht="14.2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</row>
    <row r="836" spans="1:27" ht="14.2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</row>
    <row r="837" spans="1:27" ht="14.2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</row>
    <row r="838" spans="1:27" ht="14.2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</row>
    <row r="839" spans="1:27" ht="14.2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</row>
    <row r="840" spans="1:27" ht="14.2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</row>
    <row r="841" spans="1:27" ht="14.2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</row>
    <row r="842" spans="1:27" ht="14.2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</row>
    <row r="843" spans="1:27" ht="14.2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</row>
    <row r="844" spans="1:27" ht="14.2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</row>
    <row r="845" spans="1:27" ht="14.2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</row>
    <row r="846" spans="1:27" ht="14.2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</row>
    <row r="847" spans="1:27" ht="14.2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</row>
    <row r="848" spans="1:27" ht="14.2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</row>
    <row r="849" spans="1:27" ht="14.2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</row>
    <row r="850" spans="1:27" ht="14.2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</row>
    <row r="851" spans="1:27" ht="14.2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</row>
    <row r="852" spans="1:27" ht="14.2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</row>
    <row r="853" spans="1:27" ht="14.2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</row>
    <row r="854" spans="1:27" ht="14.2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</row>
    <row r="855" spans="1:27" ht="14.2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</row>
    <row r="856" spans="1:27" ht="14.2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</row>
    <row r="857" spans="1:27" ht="14.2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</row>
    <row r="858" spans="1:27" ht="14.2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</row>
    <row r="859" spans="1:27" ht="14.2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</row>
    <row r="860" spans="1:27" ht="14.2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</row>
    <row r="861" spans="1:27" ht="14.2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</row>
    <row r="862" spans="1:27" ht="14.2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</row>
    <row r="863" spans="1:27" ht="14.2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</row>
    <row r="864" spans="1:27" ht="14.2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</row>
    <row r="865" spans="1:27" ht="14.2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</row>
    <row r="866" spans="1:27" ht="14.2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</row>
    <row r="867" spans="1:27" ht="14.2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</row>
    <row r="868" spans="1:27" ht="14.2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</row>
    <row r="869" spans="1:27" ht="14.2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</row>
    <row r="870" spans="1:27" ht="14.2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</row>
    <row r="871" spans="1:27" ht="14.2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</row>
    <row r="872" spans="1:27" ht="14.2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</row>
    <row r="873" spans="1:27" ht="14.2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</row>
    <row r="874" spans="1:27" ht="14.2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</row>
    <row r="875" spans="1:27" ht="14.2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</row>
    <row r="876" spans="1:27" ht="14.2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</row>
    <row r="877" spans="1:27" ht="14.2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</row>
    <row r="878" spans="1:27" ht="14.2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</row>
    <row r="879" spans="1:27" ht="14.2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</row>
    <row r="880" spans="1:27" ht="14.2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</row>
    <row r="881" spans="1:27" ht="14.2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</row>
    <row r="882" spans="1:27" ht="14.2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</row>
    <row r="883" spans="1:27" ht="14.2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</row>
    <row r="884" spans="1:27" ht="14.2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</row>
    <row r="885" spans="1:27" ht="14.2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</row>
    <row r="886" spans="1:27" ht="14.2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</row>
    <row r="887" spans="1:27" ht="14.2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</row>
    <row r="888" spans="1:27" ht="14.2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</row>
    <row r="889" spans="1:27" ht="14.2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</row>
    <row r="890" spans="1:27" ht="14.2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</row>
    <row r="891" spans="1:27" ht="14.2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</row>
    <row r="892" spans="1:27" ht="14.2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</row>
    <row r="893" spans="1:27" ht="14.2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</row>
    <row r="894" spans="1:27" ht="14.2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</row>
    <row r="895" spans="1:27" ht="14.2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</row>
    <row r="896" spans="1:27" ht="14.2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ht="14.2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</row>
    <row r="898" spans="1:27" ht="14.2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</row>
    <row r="899" spans="1:27" ht="14.2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</row>
    <row r="900" spans="1:27" ht="14.2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</row>
    <row r="901" spans="1:27" ht="14.2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</row>
    <row r="902" spans="1:27" ht="14.2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</row>
    <row r="903" spans="1:27" ht="14.2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ht="14.2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</row>
    <row r="905" spans="1:27" ht="14.2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</row>
    <row r="906" spans="1:27" ht="14.2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</row>
    <row r="907" spans="1:27" ht="14.2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</row>
    <row r="908" spans="1:27" ht="14.2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</row>
    <row r="909" spans="1:27" ht="14.2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</row>
    <row r="910" spans="1:27" ht="14.2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</row>
    <row r="911" spans="1:27" ht="14.2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</row>
    <row r="912" spans="1:27" ht="14.2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</row>
    <row r="913" spans="1:27" ht="14.2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</row>
    <row r="914" spans="1:27" ht="14.2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</row>
    <row r="915" spans="1:27" ht="14.2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</row>
    <row r="916" spans="1:27" ht="14.2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</row>
    <row r="917" spans="1:27" ht="14.2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</row>
    <row r="918" spans="1:27" ht="14.2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</row>
    <row r="919" spans="1:27" ht="14.2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</row>
    <row r="920" spans="1:27" ht="14.2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</row>
    <row r="921" spans="1:27" ht="14.2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</row>
    <row r="922" spans="1:27" ht="14.2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</row>
    <row r="923" spans="1:27" ht="14.2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</row>
    <row r="924" spans="1:27" ht="14.2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</row>
    <row r="925" spans="1:27" ht="14.2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</row>
    <row r="926" spans="1:27" ht="14.2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</row>
    <row r="927" spans="1:27" ht="14.2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</row>
    <row r="928" spans="1:27" ht="14.2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</row>
    <row r="929" spans="1:27" ht="14.2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</row>
    <row r="930" spans="1:27" ht="14.2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</row>
    <row r="931" spans="1:27" ht="14.2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</row>
    <row r="932" spans="1:27" ht="14.2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</row>
    <row r="933" spans="1:27" ht="14.2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</row>
    <row r="934" spans="1:27" ht="14.2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</row>
    <row r="935" spans="1:27" ht="14.2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</row>
    <row r="936" spans="1:27" ht="14.2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</row>
    <row r="937" spans="1:27" ht="14.2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</row>
    <row r="938" spans="1:27" ht="14.2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</row>
    <row r="939" spans="1:27" ht="14.2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</row>
    <row r="940" spans="1:27" ht="14.2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</row>
    <row r="941" spans="1:27" ht="14.2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</row>
    <row r="942" spans="1:27" ht="14.2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</row>
    <row r="943" spans="1:27" ht="14.2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</row>
    <row r="944" spans="1:27" ht="14.2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</row>
    <row r="945" spans="1:27" ht="14.2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</row>
    <row r="946" spans="1:27" ht="14.2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</row>
    <row r="947" spans="1:27" ht="14.2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</row>
    <row r="948" spans="1:27" ht="14.2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</row>
    <row r="949" spans="1:27" ht="14.2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</row>
    <row r="950" spans="1:27" ht="14.2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</row>
    <row r="951" spans="1:27" ht="14.2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</row>
    <row r="952" spans="1:27" ht="14.2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</row>
    <row r="953" spans="1:27" ht="14.2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</row>
    <row r="954" spans="1:27" ht="14.2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</row>
    <row r="955" spans="1:27" ht="14.2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</row>
    <row r="956" spans="1:27" ht="14.2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</row>
    <row r="957" spans="1:27" ht="14.2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</row>
    <row r="958" spans="1:27" ht="14.2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</row>
    <row r="959" spans="1:27" ht="14.2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</row>
    <row r="960" spans="1:27" ht="14.2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</row>
    <row r="961" spans="1:27" ht="14.2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</row>
    <row r="962" spans="1:27" ht="14.2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</row>
    <row r="963" spans="1:27" ht="14.2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</row>
    <row r="964" spans="1:27" ht="14.2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</row>
    <row r="965" spans="1:27" ht="14.2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</row>
    <row r="966" spans="1:27" ht="14.2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</row>
    <row r="967" spans="1:27" ht="14.2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</row>
    <row r="968" spans="1:27" ht="14.2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</row>
    <row r="969" spans="1:27" ht="14.2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</row>
    <row r="970" spans="1:27" ht="14.2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</row>
    <row r="971" spans="1:27" ht="14.2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</row>
    <row r="972" spans="1:27" ht="14.2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</row>
    <row r="973" spans="1:27" ht="14.2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</row>
    <row r="974" spans="1:27" ht="14.2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</row>
    <row r="975" spans="1:27" ht="14.2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</row>
    <row r="976" spans="1:27" ht="14.2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</row>
    <row r="977" spans="1:27" ht="14.2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</row>
    <row r="978" spans="1:27" ht="14.2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</row>
    <row r="979" spans="1:27" ht="14.2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</row>
    <row r="980" spans="1:27" ht="14.2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</row>
    <row r="981" spans="1:27" ht="14.2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</row>
    <row r="982" spans="1:27" ht="14.2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</row>
    <row r="983" spans="1:27" ht="14.2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</row>
    <row r="984" spans="1:27" ht="14.2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</row>
    <row r="985" spans="1:27" ht="14.2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</row>
    <row r="986" spans="1:27" ht="14.2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</row>
    <row r="987" spans="1:27" ht="14.2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</row>
    <row r="988" spans="1:27" ht="14.2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</row>
    <row r="989" spans="1:27" ht="14.2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</row>
    <row r="990" spans="1:27" ht="14.2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</row>
    <row r="991" spans="1:27" ht="14.2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</row>
    <row r="992" spans="1:27" ht="14.2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</row>
    <row r="993" spans="1:27" ht="14.2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</row>
    <row r="994" spans="1:27" ht="14.2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</row>
    <row r="995" spans="1:27" ht="14.2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</row>
    <row r="996" spans="1:27" ht="14.2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</row>
    <row r="997" spans="1:27" ht="14.2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</row>
    <row r="998" spans="1:27" ht="14.2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</row>
    <row r="999" spans="1:27" ht="14.2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</row>
    <row r="1000" spans="1:27" ht="14.2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</row>
    <row r="1001" spans="1:27" ht="14.25" customHeight="1">
      <c r="A1001" s="97"/>
      <c r="B1001" s="97"/>
      <c r="C1001" s="97"/>
      <c r="D1001" s="97"/>
      <c r="E1001" s="97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</row>
    <row r="1002" spans="1:27" ht="14.25" customHeight="1">
      <c r="A1002" s="97"/>
      <c r="B1002" s="97"/>
      <c r="C1002" s="97"/>
      <c r="D1002" s="97"/>
      <c r="E1002" s="97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</row>
    <row r="1003" spans="1:27" ht="14.25" customHeight="1">
      <c r="A1003" s="97"/>
      <c r="B1003" s="97"/>
      <c r="C1003" s="97"/>
      <c r="D1003" s="97"/>
      <c r="E1003" s="97"/>
      <c r="F1003" s="97"/>
      <c r="G1003" s="97"/>
      <c r="H1003" s="97"/>
      <c r="I1003" s="97"/>
      <c r="J1003" s="97"/>
      <c r="K1003" s="97"/>
      <c r="L1003" s="97"/>
      <c r="M1003" s="97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</row>
    <row r="1004" spans="1:27" ht="14.25" customHeight="1">
      <c r="A1004" s="97"/>
      <c r="B1004" s="97"/>
      <c r="C1004" s="97"/>
      <c r="D1004" s="97"/>
      <c r="E1004" s="97"/>
      <c r="F1004" s="97"/>
      <c r="G1004" s="97"/>
      <c r="H1004" s="97"/>
      <c r="I1004" s="97"/>
      <c r="J1004" s="97"/>
      <c r="K1004" s="97"/>
      <c r="L1004" s="97"/>
      <c r="M1004" s="97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</row>
    <row r="1005" spans="1:27" ht="14.25" customHeight="1">
      <c r="A1005" s="97"/>
      <c r="B1005" s="97"/>
      <c r="C1005" s="97"/>
      <c r="D1005" s="97"/>
      <c r="E1005" s="97"/>
      <c r="F1005" s="97"/>
      <c r="G1005" s="97"/>
      <c r="H1005" s="97"/>
      <c r="I1005" s="97"/>
      <c r="J1005" s="97"/>
      <c r="K1005" s="97"/>
      <c r="L1005" s="97"/>
      <c r="M1005" s="97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</row>
    <row r="1006" spans="1:27" ht="14.25" customHeight="1">
      <c r="A1006" s="97"/>
      <c r="B1006" s="97"/>
      <c r="C1006" s="97"/>
      <c r="D1006" s="97"/>
      <c r="E1006" s="97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</row>
    <row r="1007" spans="1:27" ht="14.25" customHeight="1">
      <c r="A1007" s="97"/>
      <c r="B1007" s="97"/>
      <c r="C1007" s="97"/>
      <c r="D1007" s="97"/>
      <c r="E1007" s="97"/>
      <c r="F1007" s="97"/>
      <c r="G1007" s="97"/>
      <c r="H1007" s="97"/>
      <c r="I1007" s="97"/>
      <c r="J1007" s="97"/>
      <c r="K1007" s="97"/>
      <c r="L1007" s="97"/>
      <c r="M1007" s="97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</row>
    <row r="1008" spans="1:27" ht="14.25" customHeight="1">
      <c r="A1008" s="97"/>
      <c r="B1008" s="97"/>
      <c r="C1008" s="97"/>
      <c r="D1008" s="97"/>
      <c r="E1008" s="97"/>
      <c r="F1008" s="97"/>
      <c r="G1008" s="97"/>
      <c r="H1008" s="97"/>
      <c r="I1008" s="97"/>
      <c r="J1008" s="97"/>
      <c r="K1008" s="97"/>
      <c r="L1008" s="97"/>
      <c r="M1008" s="97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</row>
    <row r="1009" spans="1:27" ht="14.25" customHeight="1">
      <c r="A1009" s="97"/>
      <c r="B1009" s="97"/>
      <c r="C1009" s="97"/>
      <c r="D1009" s="97"/>
      <c r="E1009" s="97"/>
      <c r="F1009" s="97"/>
      <c r="G1009" s="97"/>
      <c r="H1009" s="97"/>
      <c r="I1009" s="97"/>
      <c r="J1009" s="97"/>
      <c r="K1009" s="97"/>
      <c r="L1009" s="97"/>
      <c r="M1009" s="97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</row>
    <row r="1010" spans="1:27" ht="14.25" customHeight="1">
      <c r="A1010" s="97"/>
      <c r="B1010" s="97"/>
      <c r="C1010" s="97"/>
      <c r="D1010" s="97"/>
      <c r="E1010" s="97"/>
      <c r="F1010" s="97"/>
      <c r="G1010" s="97"/>
      <c r="H1010" s="97"/>
      <c r="I1010" s="97"/>
      <c r="J1010" s="97"/>
      <c r="K1010" s="97"/>
      <c r="L1010" s="97"/>
      <c r="M1010" s="97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</row>
    <row r="1011" spans="1:27" ht="14.25" customHeight="1">
      <c r="A1011" s="97"/>
      <c r="B1011" s="97"/>
      <c r="C1011" s="97"/>
      <c r="D1011" s="97"/>
      <c r="E1011" s="97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</row>
    <row r="1012" spans="1:27" ht="14.25" customHeight="1">
      <c r="A1012" s="97"/>
      <c r="B1012" s="97"/>
      <c r="C1012" s="97"/>
      <c r="D1012" s="97"/>
      <c r="E1012" s="97"/>
      <c r="F1012" s="97"/>
      <c r="G1012" s="97"/>
      <c r="H1012" s="97"/>
      <c r="I1012" s="97"/>
      <c r="J1012" s="97"/>
      <c r="K1012" s="97"/>
      <c r="L1012" s="97"/>
      <c r="M1012" s="97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</row>
    <row r="1013" spans="1:27" ht="14.25" customHeight="1">
      <c r="A1013" s="97"/>
      <c r="B1013" s="97"/>
      <c r="C1013" s="97"/>
      <c r="D1013" s="97"/>
      <c r="E1013" s="97"/>
      <c r="F1013" s="97"/>
      <c r="G1013" s="97"/>
      <c r="H1013" s="97"/>
      <c r="I1013" s="97"/>
      <c r="J1013" s="97"/>
      <c r="K1013" s="97"/>
      <c r="L1013" s="97"/>
      <c r="M1013" s="97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</row>
    <row r="1014" spans="1:27" ht="14.25" customHeight="1">
      <c r="A1014" s="97"/>
      <c r="B1014" s="97"/>
      <c r="C1014" s="97"/>
      <c r="D1014" s="97"/>
      <c r="E1014" s="97"/>
      <c r="F1014" s="97"/>
      <c r="G1014" s="97"/>
      <c r="H1014" s="97"/>
      <c r="I1014" s="97"/>
      <c r="J1014" s="97"/>
      <c r="K1014" s="97"/>
      <c r="L1014" s="97"/>
      <c r="M1014" s="97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</row>
    <row r="1015" spans="1:27" ht="14.25" customHeight="1">
      <c r="A1015" s="97"/>
      <c r="B1015" s="97"/>
      <c r="C1015" s="97"/>
      <c r="D1015" s="97"/>
      <c r="E1015" s="97"/>
      <c r="F1015" s="97"/>
      <c r="G1015" s="97"/>
      <c r="H1015" s="97"/>
      <c r="I1015" s="97"/>
      <c r="J1015" s="97"/>
      <c r="K1015" s="97"/>
      <c r="L1015" s="97"/>
      <c r="M1015" s="97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</row>
  </sheetData>
  <mergeCells count="15">
    <mergeCell ref="A49:H49"/>
    <mergeCell ref="A50:H50"/>
    <mergeCell ref="A51:H51"/>
    <mergeCell ref="B19:C19"/>
    <mergeCell ref="B20:C20"/>
    <mergeCell ref="B21:C21"/>
    <mergeCell ref="B38:C38"/>
    <mergeCell ref="A45:H45"/>
    <mergeCell ref="A46:H46"/>
    <mergeCell ref="B18:C18"/>
    <mergeCell ref="A4:H4"/>
    <mergeCell ref="B13:C13"/>
    <mergeCell ref="B14:C14"/>
    <mergeCell ref="B16:C16"/>
    <mergeCell ref="B17:C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ACE8-7AE2-4D05-BA05-BCD09321057E}">
  <dimension ref="A1:K4"/>
  <sheetViews>
    <sheetView workbookViewId="0">
      <selection activeCell="C2" sqref="C2"/>
    </sheetView>
  </sheetViews>
  <sheetFormatPr defaultRowHeight="15"/>
  <cols>
    <col min="3" max="3" width="133.7109375" bestFit="1" customWidth="1"/>
    <col min="5" max="5" width="11.28515625" bestFit="1" customWidth="1"/>
  </cols>
  <sheetData>
    <row r="1" spans="1:11" s="141" customFormat="1" ht="75" customHeight="1">
      <c r="A1" s="131"/>
      <c r="B1" s="132"/>
      <c r="C1" s="133" t="s">
        <v>150</v>
      </c>
      <c r="D1" s="134">
        <v>1</v>
      </c>
      <c r="E1" s="135">
        <v>45000</v>
      </c>
      <c r="F1" s="136">
        <f t="shared" ref="F1:F4" si="0">E1*D1</f>
        <v>45000</v>
      </c>
      <c r="G1" s="137">
        <v>10000</v>
      </c>
      <c r="H1" s="137">
        <v>10000</v>
      </c>
      <c r="I1" s="138">
        <f>G1*D1</f>
        <v>10000</v>
      </c>
      <c r="J1" s="139" t="s">
        <v>151</v>
      </c>
      <c r="K1" s="140"/>
    </row>
    <row r="2" spans="1:11" s="141" customFormat="1" ht="68.25" customHeight="1">
      <c r="A2" s="131"/>
      <c r="B2" s="132"/>
      <c r="C2" s="133" t="s">
        <v>152</v>
      </c>
      <c r="D2" s="134">
        <v>75</v>
      </c>
      <c r="E2" s="135">
        <f>1800</f>
        <v>1800</v>
      </c>
      <c r="F2" s="136">
        <f t="shared" si="0"/>
        <v>135000</v>
      </c>
      <c r="G2" s="137">
        <f>99*12</f>
        <v>1188</v>
      </c>
      <c r="H2" s="137">
        <f>G2*D2</f>
        <v>89100</v>
      </c>
      <c r="I2" s="138">
        <f>G2*D2</f>
        <v>89100</v>
      </c>
      <c r="J2" s="139" t="s">
        <v>151</v>
      </c>
      <c r="K2" s="140"/>
    </row>
    <row r="3" spans="1:11" s="141" customFormat="1" ht="27.75" customHeight="1">
      <c r="A3" s="131"/>
      <c r="B3" s="132"/>
      <c r="C3" s="133" t="s">
        <v>153</v>
      </c>
      <c r="D3" s="134">
        <v>1</v>
      </c>
      <c r="E3" s="135">
        <f>50000-20000</f>
        <v>30000</v>
      </c>
      <c r="F3" s="136">
        <f t="shared" si="0"/>
        <v>30000</v>
      </c>
      <c r="G3" s="137">
        <v>10000</v>
      </c>
      <c r="H3" s="137">
        <f>G3*D3</f>
        <v>10000</v>
      </c>
      <c r="I3" s="138">
        <f>G3*D3</f>
        <v>10000</v>
      </c>
      <c r="J3" s="139" t="s">
        <v>151</v>
      </c>
      <c r="K3" s="140"/>
    </row>
    <row r="4" spans="1:11" s="141" customFormat="1" ht="51.75" customHeight="1">
      <c r="A4" s="131"/>
      <c r="B4" s="142"/>
      <c r="C4" s="143" t="s">
        <v>154</v>
      </c>
      <c r="D4" s="134">
        <v>1</v>
      </c>
      <c r="E4" s="135">
        <f>50000-20000</f>
        <v>30000</v>
      </c>
      <c r="F4" s="136">
        <f t="shared" si="0"/>
        <v>30000</v>
      </c>
      <c r="G4" s="137">
        <v>10000</v>
      </c>
      <c r="H4" s="137">
        <f>G4*D4</f>
        <v>10000</v>
      </c>
      <c r="I4" s="138">
        <f>G4*D4</f>
        <v>10000</v>
      </c>
      <c r="J4" s="13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 Kit Set</vt:lpstr>
      <vt:lpstr>ปีที่ 2 ชุดอุปกรณ์ 30 ชุด</vt:lpstr>
      <vt:lpstr>เช่า Platform ปี 2</vt:lpstr>
      <vt:lpstr>QT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ASUS</cp:lastModifiedBy>
  <cp:lastPrinted>2022-01-24T03:53:18Z</cp:lastPrinted>
  <dcterms:created xsi:type="dcterms:W3CDTF">2019-10-03T09:18:06Z</dcterms:created>
  <dcterms:modified xsi:type="dcterms:W3CDTF">2022-08-13T04:03:46Z</dcterms:modified>
</cp:coreProperties>
</file>