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2"/>
  </bookViews>
  <sheets>
    <sheet name="#Scopes" sheetId="1" r:id="rId1"/>
    <sheet name="#TParties" sheetId="14" r:id="rId2"/>
    <sheet name="#Concerns" sheetId="19" r:id="rId3"/>
    <sheet name="#TTexts" sheetId="6" r:id="rId4"/>
  </sheets>
  <calcPr calcId="145621"/>
</workbook>
</file>

<file path=xl/calcChain.xml><?xml version="1.0" encoding="utf-8"?>
<calcChain xmlns="http://schemas.openxmlformats.org/spreadsheetml/2006/main">
  <c r="B18" i="19" l="1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11" i="14" l="1"/>
  <c r="B10" i="14"/>
  <c r="B9" i="14"/>
  <c r="B8" i="14"/>
  <c r="B7" i="14"/>
  <c r="B6" i="14"/>
  <c r="B5" i="14"/>
  <c r="B4" i="14"/>
  <c r="B3" i="14"/>
  <c r="B2" i="14"/>
  <c r="C3" i="14"/>
  <c r="C4" i="14"/>
  <c r="C5" i="14"/>
  <c r="C6" i="14"/>
  <c r="C7" i="14"/>
  <c r="C8" i="14"/>
  <c r="C9" i="14"/>
  <c r="C10" i="14"/>
  <c r="C11" i="14"/>
  <c r="B25" i="6" l="1"/>
  <c r="A25" i="6" s="1"/>
  <c r="B24" i="6"/>
  <c r="A24" i="6" s="1"/>
  <c r="B23" i="6"/>
  <c r="A23" i="6" s="1"/>
  <c r="B22" i="6"/>
  <c r="A22" i="6" s="1"/>
  <c r="B21" i="6"/>
  <c r="A21" i="6" s="1"/>
  <c r="B20" i="6"/>
  <c r="A20" i="6" s="1"/>
  <c r="B19" i="6"/>
  <c r="A19" i="6" s="1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A10" i="19" l="1"/>
  <c r="A18" i="19"/>
  <c r="A11" i="19"/>
  <c r="A13" i="19"/>
  <c r="A6" i="19"/>
  <c r="A14" i="19"/>
  <c r="A5" i="19"/>
  <c r="A7" i="19"/>
  <c r="A15" i="19"/>
  <c r="A4" i="19"/>
  <c r="A8" i="19"/>
  <c r="A16" i="19"/>
  <c r="A3" i="19"/>
  <c r="A12" i="19"/>
  <c r="A9" i="19"/>
  <c r="A17" i="19"/>
  <c r="B16" i="6"/>
  <c r="B18" i="6" l="1"/>
  <c r="A18" i="6" s="1"/>
  <c r="B17" i="6"/>
  <c r="A17" i="6" s="1"/>
  <c r="A16" i="6"/>
  <c r="B15" i="6"/>
  <c r="A15" i="6" s="1"/>
  <c r="B14" i="6"/>
  <c r="A14" i="6" s="1"/>
  <c r="B13" i="6"/>
  <c r="A13" i="6" s="1"/>
  <c r="B12" i="6"/>
  <c r="A12" i="6" s="1"/>
  <c r="B11" i="6"/>
  <c r="A11" i="6" s="1"/>
  <c r="B10" i="6"/>
  <c r="A10" i="6" s="1"/>
  <c r="B9" i="6"/>
  <c r="A9" i="6" s="1"/>
  <c r="B8" i="6"/>
  <c r="A8" i="6" s="1"/>
  <c r="B7" i="6"/>
  <c r="A7" i="6" s="1"/>
  <c r="B6" i="6"/>
  <c r="A6" i="6" s="1"/>
  <c r="B5" i="6"/>
  <c r="A5" i="6" s="1"/>
  <c r="B4" i="6"/>
  <c r="A4" i="6" s="1"/>
  <c r="A11" i="14"/>
  <c r="A10" i="14"/>
  <c r="A9" i="14"/>
  <c r="A8" i="14"/>
  <c r="A7" i="14"/>
  <c r="A6" i="14"/>
  <c r="B3" i="6" l="1"/>
  <c r="A3" i="6" s="1"/>
  <c r="A5" i="14" l="1"/>
  <c r="A4" i="14"/>
  <c r="A3" i="14"/>
</calcChain>
</file>

<file path=xl/sharedStrings.xml><?xml version="1.0" encoding="utf-8"?>
<sst xmlns="http://schemas.openxmlformats.org/spreadsheetml/2006/main" count="129" uniqueCount="86">
  <si>
    <t>Customer</t>
  </si>
  <si>
    <t>Scope</t>
  </si>
  <si>
    <t>Car Insurance v0.1</t>
  </si>
  <si>
    <t>PGGM Car Insurance Policy</t>
  </si>
  <si>
    <t>PGGM</t>
  </si>
  <si>
    <t>Insurer</t>
  </si>
  <si>
    <t xml:space="preserve">Party that requires insurance for a car </t>
  </si>
  <si>
    <t>RDW</t>
  </si>
  <si>
    <t>Party that provides information about cars</t>
  </si>
  <si>
    <t>postcode</t>
  </si>
  <si>
    <t>housenumber</t>
  </si>
  <si>
    <t>mileage</t>
  </si>
  <si>
    <t>no-claim</t>
  </si>
  <si>
    <t>date-of-birth</t>
  </si>
  <si>
    <t>Party that is capable of providing attributes for other stakeholders</t>
  </si>
  <si>
    <t>PrevInsurer</t>
  </si>
  <si>
    <t>Party that has provided insurance to the Customer for the last car he insured</t>
  </si>
  <si>
    <t>Party that provides car insurance policies</t>
  </si>
  <si>
    <t>Driver</t>
  </si>
  <si>
    <t>Party that will be driving the (to be insured) car most regularly</t>
  </si>
  <si>
    <t>Computer</t>
  </si>
  <si>
    <t>drivers address</t>
  </si>
  <si>
    <t>An automaton that is capable of computing variables/statements</t>
  </si>
  <si>
    <t>carinfo</t>
  </si>
  <si>
    <t>premium</t>
  </si>
  <si>
    <t>PremiumComputation([carinfo], [drivers address], [date-of-birth], [no-claim], [mileage])</t>
  </si>
  <si>
    <t>merk</t>
  </si>
  <si>
    <t>type</t>
  </si>
  <si>
    <t>gewicht</t>
  </si>
  <si>
    <t>bouwjaar</t>
  </si>
  <si>
    <t>catalogusprijs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</si>
  <si>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</si>
  <si>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</si>
  <si>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</si>
  <si>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</si>
  <si>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</si>
  <si>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</si>
  <si>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</si>
  <si>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</si>
  <si>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</si>
  <si>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</si>
  <si>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</si>
  <si>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</si>
  <si>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</si>
  <si>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</si>
  <si>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[postcode]  [housenumber]</t>
  </si>
  <si>
    <t>Brand:[merk], Type:[type], year:[bouwjaar], weight:[gewicht] kg, catprice:[catalogusprijs] Euro.</t>
  </si>
  <si>
    <t>The postcode (zip code) of [Driver]'s residence.</t>
  </si>
  <si>
    <t>The date at which [Driver] was born.</t>
  </si>
  <si>
    <t>The number of years since the last claim of [Customer] was granted.</t>
  </si>
  <si>
    <t>The license plate of the car to be insured.</t>
  </si>
  <si>
    <t>The estimated, average yearly mileage (in km).</t>
  </si>
  <si>
    <t>The housenumber of [Driver]'s residence.</t>
  </si>
  <si>
    <t>licenseplate</t>
  </si>
  <si>
    <t>Brand of car [licenseplate].</t>
  </si>
  <si>
    <t>Type of car [licenseplate].</t>
  </si>
  <si>
    <t>Year in which car [licenseplate] was built.</t>
  </si>
  <si>
    <t>Weight of car [licenseplate] when it is empty, in kilograms.</t>
  </si>
  <si>
    <t>Price of car [licenseplate], according to the catalogue of the manufacturer, in Euro.</t>
  </si>
  <si>
    <t>[TParties]</t>
  </si>
  <si>
    <t>tPartyReqdOrg</t>
  </si>
  <si>
    <t>[Concerns]</t>
  </si>
  <si>
    <t>Beslissing</t>
  </si>
  <si>
    <t>polisbesluit</t>
  </si>
  <si>
    <t xml:space="preserve">[Customer] has agreed to pay [premium], and has accepted the conditions at [conditionsurl]  </t>
  </si>
  <si>
    <t>conditionsurl</t>
  </si>
  <si>
    <t>[polisbesluit] en de condities, zoals beschreven op [conditionsurl], zijn vastgesteld.</t>
  </si>
  <si>
    <t>Customer Agreement</t>
  </si>
  <si>
    <t>Eigen Risico</t>
  </si>
  <si>
    <t>Het eigen risico [eigenrisico] per gebeurtenis is lager dan 150 euro.</t>
  </si>
  <si>
    <t>eigenrisico</t>
  </si>
  <si>
    <t xml:space="preserve">[CustomerSignature] ensures that [Customer] has agreed to pay [premium], and has accepted the conditions at [conditionsurl]  </t>
  </si>
  <si>
    <t>CustomerSignature</t>
  </si>
  <si>
    <t>Het wilsbesluit van [Customer] om [premium] te betalen voor de verzekering van voertuig [licenseplate] volgens de voorwaarden als beschikbaar op [conditionsurl]</t>
  </si>
  <si>
    <t>Het maximale bedrag dat [Customer] per schadegeval geacht wordt zelf te betalen</t>
  </si>
  <si>
    <t>Reference to the location holding the conditions that govern the insurance policy</t>
  </si>
  <si>
    <t>Het identificeren van het voertuig voor welke de verzering wordt/is afgesloten</t>
  </si>
  <si>
    <t>Het bepalen van het risico op ongevallen</t>
  </si>
  <si>
    <t>deze kolom bevat 'doelen' (purposes)</t>
  </si>
  <si>
    <t>MPTrx</t>
  </si>
  <si>
    <t>AttrProvider</t>
  </si>
  <si>
    <t>mptrxObjName</t>
  </si>
  <si>
    <t>ttDescr</t>
  </si>
  <si>
    <t>CI_Tpl_v0.1</t>
  </si>
  <si>
    <t>ttIsaTParty</t>
  </si>
  <si>
    <t>ttIsaConcern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</si>
</sst>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6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A4" sqref="A4"/>
    </sheetView>
  </sheetViews>
  <sheetFormatPr defaultColWidth="8.88671875" defaultRowHeight="14.4" x14ac:dyDescent="0.3"/>
  <cols>
    <col min="1" max="1" width="12.33203125" style="2" customWidth="1"/>
    <col min="2" max="2" width="25.6640625" style="8" customWidth="1"/>
    <col min="3" max="3" width="57.5546875" style="2" customWidth="1"/>
    <col min="4" max="5" width="17.33203125" style="8" customWidth="1"/>
    <col min="6" max="16384" width="8.88671875" style="2"/>
  </cols>
  <sheetData>
    <row r="1" spans="1:5" s="1" customFormat="1" x14ac:dyDescent="0.3">
      <c r="A1" s="19" t="s">
        <v>32</v>
      </c>
      <c r="B1" s="20" t="s">
        <v>33</v>
      </c>
      <c r="C1" s="19" t="s">
        <v>34</v>
      </c>
      <c r="D1" s="24" t="s">
        <v>81</v>
      </c>
      <c r="E1" s="24"/>
    </row>
    <row r="2" spans="1:5" s="1" customFormat="1" x14ac:dyDescent="0.3">
      <c r="A2" s="19" t="s">
        <v>79</v>
      </c>
      <c r="B2" s="20" t="s">
        <v>36</v>
      </c>
      <c r="C2" s="19" t="s">
        <v>35</v>
      </c>
      <c r="D2" s="24" t="s">
        <v>42</v>
      </c>
      <c r="E2" s="20"/>
    </row>
    <row r="3" spans="1:5" x14ac:dyDescent="0.3">
      <c r="A3" s="2" t="s">
        <v>83</v>
      </c>
      <c r="B3" s="8" t="s">
        <v>2</v>
      </c>
      <c r="C3" t="s">
        <v>3</v>
      </c>
      <c r="D3" s="8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"/>
    </sheetView>
  </sheetViews>
  <sheetFormatPr defaultRowHeight="14.4" x14ac:dyDescent="0.3"/>
  <cols>
    <col min="1" max="2" width="27.21875" customWidth="1"/>
    <col min="3" max="3" width="14.21875" style="14" customWidth="1"/>
    <col min="4" max="4" width="14" style="14" customWidth="1"/>
    <col min="5" max="5" width="64.21875" bestFit="1" customWidth="1"/>
    <col min="6" max="6" width="14.109375" style="23" customWidth="1"/>
    <col min="7" max="7" width="10.44140625" style="14" customWidth="1"/>
  </cols>
  <sheetData>
    <row r="1" spans="1:7" s="3" customFormat="1" x14ac:dyDescent="0.3">
      <c r="A1" s="3" t="s">
        <v>59</v>
      </c>
      <c r="B1" s="3" t="s">
        <v>84</v>
      </c>
      <c r="C1" s="16" t="s">
        <v>38</v>
      </c>
      <c r="D1" s="6" t="s">
        <v>39</v>
      </c>
      <c r="E1" s="9" t="s">
        <v>82</v>
      </c>
      <c r="F1" s="3" t="s">
        <v>60</v>
      </c>
      <c r="G1" s="6"/>
    </row>
    <row r="2" spans="1:7" s="3" customFormat="1" x14ac:dyDescent="0.3">
      <c r="A2" s="3" t="s">
        <v>31</v>
      </c>
      <c r="B2" s="3" t="str">
        <f>IF($A2="","",$A2)</f>
        <v>TText</v>
      </c>
      <c r="C2" s="24" t="s">
        <v>1</v>
      </c>
      <c r="D2" s="6" t="s">
        <v>42</v>
      </c>
      <c r="E2" s="9" t="s">
        <v>43</v>
      </c>
      <c r="F2" s="9" t="s">
        <v>44</v>
      </c>
      <c r="G2" s="6"/>
    </row>
    <row r="3" spans="1:7" s="5" customFormat="1" x14ac:dyDescent="0.3">
      <c r="A3" s="4" t="str">
        <f>IF(OR($C3="",$D3=""),"",CONCATENATE("SHR_",$C3,"_",$D3))</f>
        <v>SHR_CI_Tpl_v0.1_Insurer</v>
      </c>
      <c r="B3" s="4" t="str">
        <f>IF($A3="","",$A3)</f>
        <v>SHR_CI_Tpl_v0.1_Insurer</v>
      </c>
      <c r="C3" s="21" t="str">
        <f>IF($D3="","",'#Scopes'!$A$3)</f>
        <v>CI_Tpl_v0.1</v>
      </c>
      <c r="D3" s="7" t="s">
        <v>5</v>
      </c>
      <c r="E3" s="18" t="s">
        <v>17</v>
      </c>
      <c r="F3" s="10" t="s">
        <v>4</v>
      </c>
      <c r="G3" s="7"/>
    </row>
    <row r="4" spans="1:7" s="2" customFormat="1" x14ac:dyDescent="0.3">
      <c r="A4" s="4" t="str">
        <f t="shared" ref="A4:A11" si="0">IF(OR($C4="",$D4=""),"",CONCATENATE("SHR_",$C4,"_",$D4))</f>
        <v>SHR_CI_Tpl_v0.1_RDW</v>
      </c>
      <c r="B4" s="4" t="str">
        <f t="shared" ref="B4:B11" si="1">IF($A4="","",$A4)</f>
        <v>SHR_CI_Tpl_v0.1_RDW</v>
      </c>
      <c r="C4" s="21" t="str">
        <f>IF($D4="","",'#Scopes'!$A$3)</f>
        <v>CI_Tpl_v0.1</v>
      </c>
      <c r="D4" s="7" t="s">
        <v>7</v>
      </c>
      <c r="E4" s="18" t="s">
        <v>8</v>
      </c>
      <c r="F4" s="10" t="s">
        <v>7</v>
      </c>
      <c r="G4" s="14"/>
    </row>
    <row r="5" spans="1:7" x14ac:dyDescent="0.3">
      <c r="A5" s="4" t="str">
        <f t="shared" si="0"/>
        <v>SHR_CI_Tpl_v0.1_AttrProvider</v>
      </c>
      <c r="B5" s="4" t="str">
        <f t="shared" si="1"/>
        <v>SHR_CI_Tpl_v0.1_AttrProvider</v>
      </c>
      <c r="C5" s="21" t="str">
        <f>IF($D5="","",'#Scopes'!$A$3)</f>
        <v>CI_Tpl_v0.1</v>
      </c>
      <c r="D5" s="11" t="s">
        <v>80</v>
      </c>
      <c r="E5" s="2" t="s">
        <v>14</v>
      </c>
      <c r="F5" s="22"/>
    </row>
    <row r="6" spans="1:7" x14ac:dyDescent="0.3">
      <c r="A6" s="4" t="str">
        <f>IF(OR($C6="",$D6=""),"",CONCATENATE("SHR_",$C6,"_",$D6))</f>
        <v>SHR_CI_Tpl_v0.1_Customer</v>
      </c>
      <c r="B6" s="4" t="str">
        <f t="shared" si="1"/>
        <v>SHR_CI_Tpl_v0.1_Customer</v>
      </c>
      <c r="C6" s="21" t="str">
        <f>IF($D6="","",'#Scopes'!$A$3)</f>
        <v>CI_Tpl_v0.1</v>
      </c>
      <c r="D6" s="7" t="s">
        <v>0</v>
      </c>
      <c r="E6" s="18" t="s">
        <v>6</v>
      </c>
      <c r="F6" s="10"/>
      <c r="G6" s="8"/>
    </row>
    <row r="7" spans="1:7" x14ac:dyDescent="0.3">
      <c r="A7" s="4" t="str">
        <f t="shared" si="0"/>
        <v>SHR_CI_Tpl_v0.1_Driver</v>
      </c>
      <c r="B7" s="4" t="str">
        <f t="shared" si="1"/>
        <v>SHR_CI_Tpl_v0.1_Driver</v>
      </c>
      <c r="C7" s="21" t="str">
        <f>IF($D7="","",'#Scopes'!$A$3)</f>
        <v>CI_Tpl_v0.1</v>
      </c>
      <c r="D7" s="14" t="s">
        <v>18</v>
      </c>
      <c r="E7" s="18" t="s">
        <v>19</v>
      </c>
    </row>
    <row r="8" spans="1:7" x14ac:dyDescent="0.3">
      <c r="A8" s="4" t="str">
        <f t="shared" si="0"/>
        <v>SHR_CI_Tpl_v0.1_PrevInsurer</v>
      </c>
      <c r="B8" s="4" t="str">
        <f t="shared" si="1"/>
        <v>SHR_CI_Tpl_v0.1_PrevInsurer</v>
      </c>
      <c r="C8" s="21" t="str">
        <f>IF($D8="","",'#Scopes'!$A$3)</f>
        <v>CI_Tpl_v0.1</v>
      </c>
      <c r="D8" s="11" t="s">
        <v>15</v>
      </c>
      <c r="E8" s="18" t="s">
        <v>16</v>
      </c>
    </row>
    <row r="9" spans="1:7" x14ac:dyDescent="0.3">
      <c r="A9" s="4" t="str">
        <f t="shared" si="0"/>
        <v>SHR_CI_Tpl_v0.1_Computer</v>
      </c>
      <c r="B9" s="4" t="str">
        <f t="shared" si="1"/>
        <v>SHR_CI_Tpl_v0.1_Computer</v>
      </c>
      <c r="C9" s="21" t="str">
        <f>IF($D9="","",'#Scopes'!$A$3)</f>
        <v>CI_Tpl_v0.1</v>
      </c>
      <c r="D9" s="14" t="s">
        <v>20</v>
      </c>
      <c r="E9" s="18" t="s">
        <v>22</v>
      </c>
    </row>
    <row r="10" spans="1:7" x14ac:dyDescent="0.3">
      <c r="A10" s="4" t="str">
        <f t="shared" si="0"/>
        <v/>
      </c>
      <c r="B10" s="4" t="str">
        <f t="shared" si="1"/>
        <v/>
      </c>
      <c r="C10" s="21" t="str">
        <f>IF($D10="","",'#Scopes'!$A$3)</f>
        <v/>
      </c>
      <c r="D10" s="11"/>
      <c r="E10" s="18"/>
    </row>
    <row r="11" spans="1:7" x14ac:dyDescent="0.3">
      <c r="A11" s="4" t="str">
        <f t="shared" si="0"/>
        <v/>
      </c>
      <c r="B11" s="4" t="str">
        <f t="shared" si="1"/>
        <v/>
      </c>
      <c r="C11" s="21" t="str">
        <f>IF($D11="","",'#Scopes'!$A$3)</f>
        <v/>
      </c>
      <c r="D11" s="7"/>
      <c r="E11" s="18"/>
      <c r="F11" s="10"/>
      <c r="G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2" sqref="B2"/>
    </sheetView>
  </sheetViews>
  <sheetFormatPr defaultRowHeight="14.4" x14ac:dyDescent="0.3"/>
  <cols>
    <col min="1" max="2" width="35.44140625" bestFit="1" customWidth="1"/>
    <col min="3" max="3" width="11.44140625" style="14" bestFit="1" customWidth="1"/>
    <col min="4" max="4" width="18.44140625" style="14" bestFit="1" customWidth="1"/>
    <col min="5" max="5" width="14.109375" style="14" customWidth="1"/>
    <col min="6" max="6" width="86.6640625" customWidth="1"/>
  </cols>
  <sheetData>
    <row r="1" spans="1:6" s="25" customFormat="1" x14ac:dyDescent="0.3">
      <c r="A1" s="25" t="s">
        <v>61</v>
      </c>
      <c r="B1" s="25" t="s">
        <v>85</v>
      </c>
      <c r="C1" s="16" t="s">
        <v>38</v>
      </c>
      <c r="D1" s="6" t="s">
        <v>39</v>
      </c>
      <c r="E1" s="6" t="s">
        <v>40</v>
      </c>
      <c r="F1" s="9" t="s">
        <v>41</v>
      </c>
    </row>
    <row r="2" spans="1:6" s="25" customFormat="1" x14ac:dyDescent="0.3">
      <c r="A2" s="25" t="s">
        <v>31</v>
      </c>
      <c r="B2" s="25" t="str">
        <f>IF($A2="","",$A2)</f>
        <v>TText</v>
      </c>
      <c r="C2" s="16" t="s">
        <v>1</v>
      </c>
      <c r="D2" s="6" t="s">
        <v>42</v>
      </c>
      <c r="E2" s="6" t="s">
        <v>42</v>
      </c>
      <c r="F2" s="9" t="s">
        <v>43</v>
      </c>
    </row>
    <row r="3" spans="1:6" x14ac:dyDescent="0.3">
      <c r="A3" s="17" t="str">
        <f>IF(OR($C3="",$D3=""),"",CONCATENATE("Conc_",$C3,"_",$D3))</f>
        <v>Conc_CI_Tpl_v0.1_Beslissing</v>
      </c>
      <c r="B3" s="17" t="str">
        <f t="shared" ref="B3:B18" si="0">IF($A3="","",$A3)</f>
        <v>Conc_CI_Tpl_v0.1_Beslissing</v>
      </c>
      <c r="C3" s="15" t="str">
        <f>IF(AND($F3="",$D3=""),"",'#Scopes'!$A$3)</f>
        <v>CI_Tpl_v0.1</v>
      </c>
      <c r="D3" s="14" t="s">
        <v>62</v>
      </c>
      <c r="E3" s="7" t="s">
        <v>5</v>
      </c>
      <c r="F3" t="s">
        <v>66</v>
      </c>
    </row>
    <row r="4" spans="1:6" ht="28.8" x14ac:dyDescent="0.3">
      <c r="A4" s="17" t="str">
        <f t="shared" ref="A4:A18" si="1">IF(OR($C4="",$D4=""),"",CONCATENATE("Conc_",$C4,"_",$D4))</f>
        <v>Conc_CI_Tpl_v0.1_Customer Agreement</v>
      </c>
      <c r="B4" s="17" t="str">
        <f t="shared" si="0"/>
        <v>Conc_CI_Tpl_v0.1_Customer Agreement</v>
      </c>
      <c r="C4" s="15" t="str">
        <f>IF(AND($F4="",$D4=""),"",'#Scopes'!$A$3)</f>
        <v>CI_Tpl_v0.1</v>
      </c>
      <c r="D4" s="7" t="s">
        <v>67</v>
      </c>
      <c r="E4" s="7" t="s">
        <v>5</v>
      </c>
      <c r="F4" s="13" t="s">
        <v>71</v>
      </c>
    </row>
    <row r="5" spans="1:6" x14ac:dyDescent="0.3">
      <c r="A5" s="17" t="str">
        <f t="shared" si="1"/>
        <v>Conc_CI_Tpl_v0.1_Eigen Risico</v>
      </c>
      <c r="B5" s="17" t="str">
        <f t="shared" si="0"/>
        <v>Conc_CI_Tpl_v0.1_Eigen Risico</v>
      </c>
      <c r="C5" s="15" t="str">
        <f>IF(AND($F5="",$D5=""),"",'#Scopes'!$A$3)</f>
        <v>CI_Tpl_v0.1</v>
      </c>
      <c r="D5" s="14" t="s">
        <v>68</v>
      </c>
      <c r="E5" s="7" t="s">
        <v>0</v>
      </c>
      <c r="F5" t="s">
        <v>69</v>
      </c>
    </row>
    <row r="6" spans="1:6" x14ac:dyDescent="0.3">
      <c r="A6" s="17" t="str">
        <f t="shared" si="1"/>
        <v/>
      </c>
      <c r="B6" s="17" t="str">
        <f t="shared" si="0"/>
        <v/>
      </c>
      <c r="C6" s="15" t="str">
        <f>IF(AND($F6="",$D6=""),"",'#Scopes'!$A$3)</f>
        <v/>
      </c>
      <c r="E6" s="8"/>
    </row>
    <row r="7" spans="1:6" x14ac:dyDescent="0.3">
      <c r="A7" s="17" t="str">
        <f t="shared" si="1"/>
        <v/>
      </c>
      <c r="B7" s="17" t="str">
        <f t="shared" si="0"/>
        <v/>
      </c>
      <c r="C7" s="15" t="str">
        <f>IF(AND($F7="",$D7=""),"",'#Scopes'!$A$3)</f>
        <v/>
      </c>
      <c r="E7" s="11"/>
    </row>
    <row r="8" spans="1:6" x14ac:dyDescent="0.3">
      <c r="A8" s="17" t="str">
        <f t="shared" si="1"/>
        <v/>
      </c>
      <c r="B8" s="17" t="str">
        <f t="shared" si="0"/>
        <v/>
      </c>
      <c r="C8" s="15" t="str">
        <f>IF(AND($F8="",$D8=""),"",'#Scopes'!$A$3)</f>
        <v/>
      </c>
    </row>
    <row r="9" spans="1:6" x14ac:dyDescent="0.3">
      <c r="A9" s="17" t="str">
        <f t="shared" si="1"/>
        <v/>
      </c>
      <c r="B9" s="17" t="str">
        <f t="shared" si="0"/>
        <v/>
      </c>
      <c r="C9" s="15" t="str">
        <f>IF(AND($F9="",$D9=""),"",'#Scopes'!$A$3)</f>
        <v/>
      </c>
    </row>
    <row r="10" spans="1:6" x14ac:dyDescent="0.3">
      <c r="A10" s="17" t="str">
        <f t="shared" si="1"/>
        <v/>
      </c>
      <c r="B10" s="17" t="str">
        <f t="shared" si="0"/>
        <v/>
      </c>
      <c r="C10" s="15" t="str">
        <f>IF(AND($F10="",$D10=""),"",'#Scopes'!$A$3)</f>
        <v/>
      </c>
    </row>
    <row r="11" spans="1:6" x14ac:dyDescent="0.3">
      <c r="A11" s="17" t="str">
        <f t="shared" si="1"/>
        <v/>
      </c>
      <c r="B11" s="17" t="str">
        <f t="shared" si="0"/>
        <v/>
      </c>
      <c r="C11" s="15" t="str">
        <f>IF(AND($F11="",$D11=""),"",'#Scopes'!$A$3)</f>
        <v/>
      </c>
    </row>
    <row r="12" spans="1:6" x14ac:dyDescent="0.3">
      <c r="A12" s="17" t="str">
        <f t="shared" si="1"/>
        <v/>
      </c>
      <c r="B12" s="17" t="str">
        <f t="shared" si="0"/>
        <v/>
      </c>
      <c r="C12" s="15" t="str">
        <f>IF(AND($F12="",$D12=""),"",'#Scopes'!$A$3)</f>
        <v/>
      </c>
    </row>
    <row r="13" spans="1:6" x14ac:dyDescent="0.3">
      <c r="A13" s="17" t="str">
        <f t="shared" si="1"/>
        <v/>
      </c>
      <c r="B13" s="17" t="str">
        <f t="shared" si="0"/>
        <v/>
      </c>
      <c r="C13" s="15" t="str">
        <f>IF(AND($F13="",$D13=""),"",'#Scopes'!$A$3)</f>
        <v/>
      </c>
    </row>
    <row r="14" spans="1:6" x14ac:dyDescent="0.3">
      <c r="A14" s="17" t="str">
        <f t="shared" si="1"/>
        <v/>
      </c>
      <c r="B14" s="17" t="str">
        <f t="shared" si="0"/>
        <v/>
      </c>
      <c r="C14" s="15" t="str">
        <f>IF(AND($F14="",$D14=""),"",'#Scopes'!$A$3)</f>
        <v/>
      </c>
    </row>
    <row r="15" spans="1:6" x14ac:dyDescent="0.3">
      <c r="A15" s="17" t="str">
        <f t="shared" si="1"/>
        <v/>
      </c>
      <c r="B15" s="17" t="str">
        <f t="shared" si="0"/>
        <v/>
      </c>
      <c r="C15" s="15" t="str">
        <f>IF(AND($F15="",$D15=""),"",'#Scopes'!$A$3)</f>
        <v/>
      </c>
    </row>
    <row r="16" spans="1:6" x14ac:dyDescent="0.3">
      <c r="A16" s="17" t="str">
        <f t="shared" si="1"/>
        <v/>
      </c>
      <c r="B16" s="17" t="str">
        <f t="shared" si="0"/>
        <v/>
      </c>
      <c r="C16" s="15" t="str">
        <f>IF(AND($F16="",$D16=""),"",'#Scopes'!$A$3)</f>
        <v/>
      </c>
    </row>
    <row r="17" spans="1:3" x14ac:dyDescent="0.3">
      <c r="A17" s="17" t="str">
        <f t="shared" si="1"/>
        <v/>
      </c>
      <c r="B17" s="17" t="str">
        <f t="shared" si="0"/>
        <v/>
      </c>
      <c r="C17" s="15" t="str">
        <f>IF(AND($F17="",$D17=""),"",'#Scopes'!$A$3)</f>
        <v/>
      </c>
    </row>
    <row r="18" spans="1:3" x14ac:dyDescent="0.3">
      <c r="A18" s="17" t="str">
        <f t="shared" si="1"/>
        <v/>
      </c>
      <c r="B18" s="17" t="str">
        <f t="shared" si="0"/>
        <v/>
      </c>
      <c r="C18" s="15" t="str">
        <f>IF(AND($F18="",$D18=""),"",'#Scopes'!$A$3)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F13" sqref="F13"/>
    </sheetView>
  </sheetViews>
  <sheetFormatPr defaultRowHeight="14.4" x14ac:dyDescent="0.3"/>
  <cols>
    <col min="1" max="1" width="32.21875" style="2" bestFit="1" customWidth="1"/>
    <col min="2" max="2" width="15.44140625" style="11" customWidth="1"/>
    <col min="3" max="3" width="18.21875" style="11" customWidth="1"/>
    <col min="4" max="4" width="14.109375" style="11" customWidth="1"/>
    <col min="5" max="5" width="44.21875" style="13" customWidth="1"/>
    <col min="6" max="6" width="37.109375" style="11" customWidth="1"/>
    <col min="7" max="9" width="13.77734375" style="12" customWidth="1"/>
    <col min="10" max="10" width="13.5546875" style="12" customWidth="1"/>
    <col min="11" max="23" width="13.77734375" style="12" customWidth="1"/>
    <col min="24" max="16384" width="8.88671875" style="12"/>
  </cols>
  <sheetData>
    <row r="1" spans="1:23" s="3" customFormat="1" x14ac:dyDescent="0.3">
      <c r="A1" s="3" t="s">
        <v>37</v>
      </c>
      <c r="B1" s="16" t="s">
        <v>38</v>
      </c>
      <c r="C1" s="6" t="s">
        <v>39</v>
      </c>
      <c r="D1" s="6" t="s">
        <v>40</v>
      </c>
      <c r="E1" s="9" t="s">
        <v>41</v>
      </c>
      <c r="F1" s="6" t="s">
        <v>82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31</v>
      </c>
      <c r="B2" s="16" t="s">
        <v>1</v>
      </c>
      <c r="C2" s="6" t="s">
        <v>42</v>
      </c>
      <c r="D2" s="6" t="s">
        <v>42</v>
      </c>
      <c r="E2" s="9" t="s">
        <v>43</v>
      </c>
      <c r="F2" s="6" t="s">
        <v>43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28.8" x14ac:dyDescent="0.3">
      <c r="A3" s="17" t="str">
        <f t="shared" ref="A3:A25" si="0">IF(OR($B3="",$C3=""),"",CONCATENATE("Var_",$B3,"_",$C3))</f>
        <v>Var_CI_Tpl_v0.1_licenseplate</v>
      </c>
      <c r="B3" s="15" t="str">
        <f>IF(AND($E3="",$C3=""),"",'#Scopes'!$A$3)</f>
        <v>CI_Tpl_v0.1</v>
      </c>
      <c r="C3" s="11" t="s">
        <v>53</v>
      </c>
      <c r="D3" s="11" t="s">
        <v>0</v>
      </c>
      <c r="E3" s="10" t="s">
        <v>50</v>
      </c>
      <c r="F3" s="7" t="s">
        <v>76</v>
      </c>
      <c r="G3" s="7"/>
      <c r="H3" s="7"/>
    </row>
    <row r="4" spans="1:23" x14ac:dyDescent="0.3">
      <c r="A4" s="17" t="str">
        <f t="shared" si="0"/>
        <v>Var_CI_Tpl_v0.1_mileage</v>
      </c>
      <c r="B4" s="15" t="str">
        <f>IF(AND($E4="",$C4=""),"",'#Scopes'!$A$3)</f>
        <v>CI_Tpl_v0.1</v>
      </c>
      <c r="C4" s="11" t="s">
        <v>11</v>
      </c>
      <c r="D4" s="11" t="s">
        <v>0</v>
      </c>
      <c r="E4" s="13" t="s">
        <v>51</v>
      </c>
      <c r="J4" s="7"/>
    </row>
    <row r="5" spans="1:23" ht="28.8" x14ac:dyDescent="0.3">
      <c r="A5" s="17" t="str">
        <f t="shared" si="0"/>
        <v>Var_CI_Tpl_v0.1_no-claim</v>
      </c>
      <c r="B5" s="15" t="str">
        <f>IF(AND($E5="",$C5=""),"",'#Scopes'!$A$3)</f>
        <v>CI_Tpl_v0.1</v>
      </c>
      <c r="C5" s="7" t="s">
        <v>12</v>
      </c>
      <c r="D5" s="11" t="s">
        <v>15</v>
      </c>
      <c r="E5" s="13" t="s">
        <v>49</v>
      </c>
      <c r="F5" s="11" t="s">
        <v>78</v>
      </c>
    </row>
    <row r="6" spans="1:23" x14ac:dyDescent="0.3">
      <c r="A6" s="17" t="str">
        <f t="shared" si="0"/>
        <v>Var_CI_Tpl_v0.1_date-of-birth</v>
      </c>
      <c r="B6" s="15" t="str">
        <f>IF(AND($E6="",$C6=""),"",'#Scopes'!$A$3)</f>
        <v>CI_Tpl_v0.1</v>
      </c>
      <c r="C6" s="11" t="s">
        <v>13</v>
      </c>
      <c r="D6" s="11" t="s">
        <v>80</v>
      </c>
      <c r="E6" s="13" t="s">
        <v>48</v>
      </c>
    </row>
    <row r="7" spans="1:23" x14ac:dyDescent="0.3">
      <c r="A7" s="17" t="str">
        <f t="shared" si="0"/>
        <v>Var_CI_Tpl_v0.1_postcode</v>
      </c>
      <c r="B7" s="15" t="str">
        <f>IF(AND($E7="",$C7=""),"",'#Scopes'!$A$3)</f>
        <v>CI_Tpl_v0.1</v>
      </c>
      <c r="C7" s="11" t="s">
        <v>9</v>
      </c>
      <c r="D7" s="11" t="s">
        <v>80</v>
      </c>
      <c r="E7" s="13" t="s">
        <v>47</v>
      </c>
      <c r="I7" s="7"/>
      <c r="J7" s="7"/>
    </row>
    <row r="8" spans="1:23" x14ac:dyDescent="0.3">
      <c r="A8" s="17" t="str">
        <f t="shared" si="0"/>
        <v>Var_CI_Tpl_v0.1_housenumber</v>
      </c>
      <c r="B8" s="15" t="str">
        <f>IF(AND($E8="",$C8=""),"",'#Scopes'!$A$3)</f>
        <v>CI_Tpl_v0.1</v>
      </c>
      <c r="C8" s="11" t="s">
        <v>10</v>
      </c>
      <c r="D8" s="11" t="s">
        <v>80</v>
      </c>
      <c r="E8" s="13" t="s">
        <v>52</v>
      </c>
      <c r="L8" s="7"/>
    </row>
    <row r="9" spans="1:23" x14ac:dyDescent="0.3">
      <c r="A9" s="17" t="str">
        <f t="shared" si="0"/>
        <v>Var_CI_Tpl_v0.1_drivers address</v>
      </c>
      <c r="B9" s="15" t="str">
        <f>IF(AND($E9="",$C9=""),"",'#Scopes'!$A$3)</f>
        <v>CI_Tpl_v0.1</v>
      </c>
      <c r="C9" s="11" t="s">
        <v>21</v>
      </c>
      <c r="D9" s="11" t="s">
        <v>0</v>
      </c>
      <c r="E9" s="13" t="s">
        <v>45</v>
      </c>
      <c r="F9" s="11" t="s">
        <v>77</v>
      </c>
    </row>
    <row r="10" spans="1:23" ht="28.8" x14ac:dyDescent="0.3">
      <c r="A10" s="17" t="str">
        <f t="shared" si="0"/>
        <v>Var_CI_Tpl_v0.1_carinfo</v>
      </c>
      <c r="B10" s="15" t="str">
        <f>IF(AND($E10="",$C10=""),"",'#Scopes'!$A$3)</f>
        <v>CI_Tpl_v0.1</v>
      </c>
      <c r="C10" s="11" t="s">
        <v>23</v>
      </c>
      <c r="D10" s="11" t="s">
        <v>7</v>
      </c>
      <c r="E10" s="13" t="s">
        <v>46</v>
      </c>
      <c r="F10" s="11" t="s">
        <v>77</v>
      </c>
    </row>
    <row r="11" spans="1:23" ht="28.8" x14ac:dyDescent="0.3">
      <c r="A11" s="17" t="str">
        <f t="shared" si="0"/>
        <v>Var_CI_Tpl_v0.1_premium</v>
      </c>
      <c r="B11" s="15" t="str">
        <f>IF(AND($E11="",$C11=""),"",'#Scopes'!$A$3)</f>
        <v>CI_Tpl_v0.1</v>
      </c>
      <c r="C11" s="11" t="s">
        <v>24</v>
      </c>
      <c r="D11" s="11" t="s">
        <v>5</v>
      </c>
      <c r="E11" s="13" t="s">
        <v>25</v>
      </c>
    </row>
    <row r="12" spans="1:23" x14ac:dyDescent="0.3">
      <c r="A12" s="17" t="str">
        <f t="shared" si="0"/>
        <v>Var_CI_Tpl_v0.1_merk</v>
      </c>
      <c r="B12" s="15" t="str">
        <f>IF(AND($E12="",$C12=""),"",'#Scopes'!$A$3)</f>
        <v>CI_Tpl_v0.1</v>
      </c>
      <c r="C12" s="11" t="s">
        <v>26</v>
      </c>
      <c r="D12" s="11" t="s">
        <v>7</v>
      </c>
      <c r="E12" s="13" t="s">
        <v>54</v>
      </c>
    </row>
    <row r="13" spans="1:23" x14ac:dyDescent="0.3">
      <c r="A13" s="17" t="str">
        <f t="shared" si="0"/>
        <v>Var_CI_Tpl_v0.1_type</v>
      </c>
      <c r="B13" s="15" t="str">
        <f>IF(AND($E13="",$C13=""),"",'#Scopes'!$A$3)</f>
        <v>CI_Tpl_v0.1</v>
      </c>
      <c r="C13" s="11" t="s">
        <v>27</v>
      </c>
      <c r="D13" s="11" t="s">
        <v>7</v>
      </c>
      <c r="E13" s="13" t="s">
        <v>55</v>
      </c>
    </row>
    <row r="14" spans="1:23" x14ac:dyDescent="0.3">
      <c r="A14" s="17" t="str">
        <f t="shared" si="0"/>
        <v>Var_CI_Tpl_v0.1_bouwjaar</v>
      </c>
      <c r="B14" s="15" t="str">
        <f>IF(AND($E14="",$C14=""),"",'#Scopes'!$A$3)</f>
        <v>CI_Tpl_v0.1</v>
      </c>
      <c r="C14" s="11" t="s">
        <v>29</v>
      </c>
      <c r="D14" s="11" t="s">
        <v>7</v>
      </c>
      <c r="E14" s="13" t="s">
        <v>56</v>
      </c>
    </row>
    <row r="15" spans="1:23" ht="28.8" x14ac:dyDescent="0.3">
      <c r="A15" s="17" t="str">
        <f t="shared" si="0"/>
        <v>Var_CI_Tpl_v0.1_gewicht</v>
      </c>
      <c r="B15" s="15" t="str">
        <f>IF(AND($E15="",$C15=""),"",'#Scopes'!$A$3)</f>
        <v>CI_Tpl_v0.1</v>
      </c>
      <c r="C15" s="11" t="s">
        <v>28</v>
      </c>
      <c r="D15" s="11" t="s">
        <v>7</v>
      </c>
      <c r="E15" s="13" t="s">
        <v>57</v>
      </c>
    </row>
    <row r="16" spans="1:23" ht="28.8" x14ac:dyDescent="0.3">
      <c r="A16" s="17" t="str">
        <f t="shared" si="0"/>
        <v>Var_CI_Tpl_v0.1_catalogusprijs</v>
      </c>
      <c r="B16" s="15" t="str">
        <f>IF(AND($E16="",$C16=""),"",'#Scopes'!$A$3)</f>
        <v>CI_Tpl_v0.1</v>
      </c>
      <c r="C16" s="11" t="s">
        <v>30</v>
      </c>
      <c r="D16" s="11" t="s">
        <v>7</v>
      </c>
      <c r="E16" s="13" t="s">
        <v>58</v>
      </c>
    </row>
    <row r="17" spans="1:5" ht="28.8" x14ac:dyDescent="0.3">
      <c r="A17" s="17" t="str">
        <f t="shared" si="0"/>
        <v>Var_CI_Tpl_v0.1_polisbesluit</v>
      </c>
      <c r="B17" s="15" t="str">
        <f>IF(AND($E17="",$C17=""),"",'#Scopes'!$A$3)</f>
        <v>CI_Tpl_v0.1</v>
      </c>
      <c r="C17" s="11" t="s">
        <v>63</v>
      </c>
      <c r="D17" s="11" t="s">
        <v>5</v>
      </c>
      <c r="E17" s="13" t="s">
        <v>64</v>
      </c>
    </row>
    <row r="18" spans="1:5" ht="28.8" x14ac:dyDescent="0.3">
      <c r="A18" s="17" t="str">
        <f t="shared" si="0"/>
        <v>Var_CI_Tpl_v0.1_conditionsurl</v>
      </c>
      <c r="B18" s="15" t="str">
        <f>IF(AND($E18="",$C18=""),"",'#Scopes'!$A$3)</f>
        <v>CI_Tpl_v0.1</v>
      </c>
      <c r="C18" s="11" t="s">
        <v>65</v>
      </c>
      <c r="D18" s="11" t="s">
        <v>5</v>
      </c>
      <c r="E18" s="13" t="s">
        <v>75</v>
      </c>
    </row>
    <row r="19" spans="1:5" ht="28.8" x14ac:dyDescent="0.3">
      <c r="A19" s="17" t="str">
        <f t="shared" si="0"/>
        <v>Var_CI_Tpl_v0.1_eigenrisico</v>
      </c>
      <c r="B19" s="15" t="str">
        <f>IF(AND($E19="",$C19=""),"",'#Scopes'!$A$3)</f>
        <v>CI_Tpl_v0.1</v>
      </c>
      <c r="C19" s="11" t="s">
        <v>70</v>
      </c>
      <c r="D19" s="11" t="s">
        <v>5</v>
      </c>
      <c r="E19" s="13" t="s">
        <v>74</v>
      </c>
    </row>
    <row r="20" spans="1:5" ht="57.6" x14ac:dyDescent="0.3">
      <c r="A20" s="17" t="str">
        <f t="shared" si="0"/>
        <v>Var_CI_Tpl_v0.1_CustomerSignature</v>
      </c>
      <c r="B20" s="15" t="str">
        <f>IF(AND($E20="",$C20=""),"",'#Scopes'!$A$3)</f>
        <v>CI_Tpl_v0.1</v>
      </c>
      <c r="C20" s="11" t="s">
        <v>72</v>
      </c>
      <c r="D20" s="11" t="s">
        <v>0</v>
      </c>
      <c r="E20" s="13" t="s">
        <v>73</v>
      </c>
    </row>
    <row r="21" spans="1:5" x14ac:dyDescent="0.3">
      <c r="A21" s="17" t="str">
        <f t="shared" si="0"/>
        <v/>
      </c>
      <c r="B21" s="15" t="str">
        <f>IF(AND($E21="",$C21=""),"",'#Scopes'!$A$3)</f>
        <v/>
      </c>
    </row>
    <row r="22" spans="1:5" x14ac:dyDescent="0.3">
      <c r="A22" s="17" t="str">
        <f t="shared" si="0"/>
        <v/>
      </c>
      <c r="B22" s="15" t="str">
        <f>IF(AND($E22="",$C22=""),"",'#Scopes'!$A$3)</f>
        <v/>
      </c>
    </row>
    <row r="23" spans="1:5" x14ac:dyDescent="0.3">
      <c r="A23" s="17" t="str">
        <f t="shared" si="0"/>
        <v/>
      </c>
      <c r="B23" s="15" t="str">
        <f>IF(AND($E23="",$C23=""),"",'#Scopes'!$A$3)</f>
        <v/>
      </c>
    </row>
    <row r="24" spans="1:5" x14ac:dyDescent="0.3">
      <c r="A24" s="17" t="str">
        <f t="shared" si="0"/>
        <v/>
      </c>
      <c r="B24" s="15" t="str">
        <f>IF(AND($E24="",$C24=""),"",'#Scopes'!$A$3)</f>
        <v/>
      </c>
    </row>
    <row r="25" spans="1:5" x14ac:dyDescent="0.3">
      <c r="A25" s="17" t="str">
        <f t="shared" si="0"/>
        <v/>
      </c>
      <c r="B25" s="15" t="str">
        <f>IF(AND($E25="",$C25=""),"",'#Scopes'!$A$3)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#Scopes</vt:lpstr>
      <vt:lpstr>#TParties</vt:lpstr>
      <vt:lpstr>#Concerns</vt:lpstr>
      <vt:lpstr>#TTexts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2017-02-21T15:15:59Z</dcterms:modified>
</cp:coreProperties>
</file>