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1"/>
  </bookViews>
  <sheets>
    <sheet name="#Scopes" sheetId="1" r:id="rId1"/>
    <sheet name="#TParties" sheetId="14" r:id="rId2"/>
    <sheet name="#Concerns" sheetId="19" r:id="rId3"/>
    <sheet name="#TTexts" sheetId="6" r:id="rId4"/>
  </sheets>
  <calcPr calcId="145621"/>
</workbook>
</file>

<file path=xl/calcChain.xml><?xml version="1.0" encoding="utf-8"?>
<calcChain xmlns="http://schemas.openxmlformats.org/spreadsheetml/2006/main">
  <c r="A18" i="19" l="1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B3" i="19" s="1"/>
  <c r="B2" i="19"/>
  <c r="B18" i="19" l="1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E2" i="1"/>
  <c r="B11" i="14" l="1"/>
  <c r="B10" i="14"/>
  <c r="B9" i="14"/>
  <c r="B8" i="14"/>
  <c r="B7" i="14"/>
  <c r="B6" i="14"/>
  <c r="B5" i="14"/>
  <c r="B4" i="14"/>
  <c r="B3" i="14"/>
  <c r="B2" i="14"/>
  <c r="B3" i="1" l="1"/>
  <c r="A3" i="1" l="1"/>
  <c r="E3" i="1" l="1"/>
  <c r="B25" i="6" l="1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11" i="14" l="1"/>
  <c r="A11" i="14" s="1"/>
  <c r="C10" i="14"/>
  <c r="A10" i="14" s="1"/>
  <c r="C9" i="14"/>
  <c r="A9" i="14" s="1"/>
  <c r="C8" i="14"/>
  <c r="A8" i="14" s="1"/>
  <c r="C7" i="14"/>
  <c r="A7" i="14" s="1"/>
  <c r="C6" i="14"/>
  <c r="A6" i="14" s="1"/>
  <c r="C5" i="14"/>
  <c r="A5" i="14" s="1"/>
  <c r="C4" i="14"/>
  <c r="A4" i="14" s="1"/>
  <c r="C3" i="14"/>
  <c r="A3" i="14" s="1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B3" i="6" l="1"/>
  <c r="A3" i="6" s="1"/>
</calcChain>
</file>

<file path=xl/sharedStrings.xml><?xml version="1.0" encoding="utf-8"?>
<sst xmlns="http://schemas.openxmlformats.org/spreadsheetml/2006/main" count="139" uniqueCount="97">
  <si>
    <t>Customer</t>
  </si>
  <si>
    <t>Scope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</si>
  <si>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</si>
  <si>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</si>
  <si>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</si>
  <si>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</si>
  <si>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</si>
  <si>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</si>
  <si>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</si>
  <si>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</si>
  <si>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</si>
  <si>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</si>
  <si>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</si>
  <si>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</si>
  <si>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</si>
  <si>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</si>
  <si>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</si>
  <si>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</si>
  <si>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</si>
  <si>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</si>
  <si>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</si>
  <si>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</si>
  <si>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</si>
  <si>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</si>
  <si>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</si>
  <si>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</si>
  <si>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</si>
  <si>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</si>
  <si>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</si>
  <si>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</si>
  <si>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</si>
  <si>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</si>
  <si>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</si>
  <si>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</si>
  <si>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</si>
  <si>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</si>
  <si>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</si>
  <si>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</si>
  <si>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</si>
  <si>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</si>
  <si>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</si>
  <si>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</si>
  <si>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</si>
  <si>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ttValue</t>
  </si>
  <si>
    <t>TTValue</t>
  </si>
  <si>
    <t>1234AB</t>
  </si>
  <si>
    <t>Volkswagen</t>
  </si>
  <si>
    <t>Golf GTI</t>
  </si>
  <si>
    <t>Account</t>
  </si>
  <si>
    <t>Acc_1</t>
  </si>
  <si>
    <t>Acc_2</t>
  </si>
  <si>
    <t>Acc_3</t>
  </si>
  <si>
    <t>Acc_4</t>
  </si>
  <si>
    <t>Acc_5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</si>
  <si>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</si>
  <si>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</si>
  <si>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</si>
  <si>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</si>
  <si>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</si>
  <si>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</si>
  <si>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</si>
  <si>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</si>
  <si>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</si>
  <si>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</si>
  <si>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</si>
  <si>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</si>
  <si>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</si>
  <si>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</si>
  <si>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[TParties]</t>
  </si>
  <si>
    <t>tPartyAcc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</si>
  <si>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</si>
  <si>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</si>
  <si>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</si>
  <si>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</si>
  <si>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</si>
  <si>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</si>
  <si>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</si>
  <si>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</si>
  <si>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</si>
  <si>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</si>
  <si>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</si>
  <si>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</si>
  <si>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</si>
  <si>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</si>
  <si>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Het identificeren van het voertuig voor welke de verzering wordt/is afgesloten</t>
  </si>
  <si>
    <t>Het bepalen van het risico op ongevallen</t>
  </si>
  <si>
    <t>deze kolom bevat 'doelen' (purposes)</t>
  </si>
  <si>
    <t>mptrxIsaCasus</t>
  </si>
  <si>
    <t>AttrProvider</t>
  </si>
  <si>
    <t>mptrxObjName</t>
  </si>
  <si>
    <t>12-AB-34</t>
  </si>
  <si>
    <t>ttDescr</t>
  </si>
  <si>
    <t>ttIsaTParty</t>
  </si>
  <si>
    <t>[Objectives]</t>
  </si>
  <si>
    <t>ttIsaObjective</t>
  </si>
  <si>
    <t>tPartyReqdOrgRef</t>
  </si>
  <si>
    <t>OrgRef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</si>
</sst>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5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E2" sqref="E2"/>
    </sheetView>
  </sheetViews>
  <sheetFormatPr defaultColWidth="8.88671875" defaultRowHeight="14.4" x14ac:dyDescent="0.3"/>
  <cols>
    <col min="1" max="1" width="19.77734375" style="2" bestFit="1" customWidth="1"/>
    <col min="2" max="2" width="29.6640625" style="8" customWidth="1"/>
    <col min="3" max="3" width="44.88671875" style="2" customWidth="1"/>
    <col min="4" max="4" width="17.33203125" style="8" customWidth="1"/>
    <col min="5" max="5" width="21.77734375" style="8" customWidth="1"/>
    <col min="6" max="16384" width="8.88671875" style="2"/>
  </cols>
  <sheetData>
    <row r="1" spans="1:5" s="1" customFormat="1" x14ac:dyDescent="0.3">
      <c r="A1" s="19" t="s">
        <v>31</v>
      </c>
      <c r="B1" s="20" t="s">
        <v>32</v>
      </c>
      <c r="C1" s="19" t="s">
        <v>33</v>
      </c>
      <c r="D1" s="22" t="s">
        <v>89</v>
      </c>
      <c r="E1" s="22" t="s">
        <v>87</v>
      </c>
    </row>
    <row r="2" spans="1:5" s="1" customFormat="1" x14ac:dyDescent="0.3">
      <c r="A2" s="19" t="s">
        <v>1</v>
      </c>
      <c r="B2" s="20" t="s">
        <v>35</v>
      </c>
      <c r="C2" s="19" t="s">
        <v>34</v>
      </c>
      <c r="D2" s="22" t="s">
        <v>41</v>
      </c>
      <c r="E2" s="20" t="str">
        <f>$A2</f>
        <v>Scope</v>
      </c>
    </row>
    <row r="3" spans="1:5" x14ac:dyDescent="0.3">
      <c r="A3" s="2" t="str">
        <f>IF($D3="","",CONCATENATE("MPTrx1v0.1_",'#TTexts'!D3))</f>
        <v>MPTrx1v0.1_12-AB-34</v>
      </c>
      <c r="B3" s="8" t="str">
        <f>IF($D3="","",CONCATENATE("Car Insurance v0.1 for ",'#TTexts'!D3))</f>
        <v>Car Insurance v0.1 for 12-AB-34</v>
      </c>
      <c r="C3" t="s">
        <v>2</v>
      </c>
      <c r="D3" s="8" t="s">
        <v>62</v>
      </c>
      <c r="E3" s="8" t="str">
        <f>$A3</f>
        <v>MPTrx1v0.1_12-AB-34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B1" workbookViewId="0">
      <selection activeCell="F1" sqref="F1:F1048576"/>
    </sheetView>
  </sheetViews>
  <sheetFormatPr defaultRowHeight="14.4" x14ac:dyDescent="0.3"/>
  <cols>
    <col min="1" max="2" width="35.33203125" bestFit="1" customWidth="1"/>
    <col min="3" max="3" width="19.77734375" style="14" bestFit="1" customWidth="1"/>
    <col min="4" max="4" width="14" style="14" customWidth="1"/>
    <col min="5" max="5" width="64.21875" bestFit="1" customWidth="1"/>
    <col min="6" max="6" width="17.44140625" style="14" customWidth="1"/>
    <col min="7" max="7" width="10.44140625" style="14" customWidth="1"/>
  </cols>
  <sheetData>
    <row r="1" spans="1:7" s="3" customFormat="1" x14ac:dyDescent="0.3">
      <c r="A1" s="3" t="s">
        <v>68</v>
      </c>
      <c r="B1" s="3" t="s">
        <v>92</v>
      </c>
      <c r="C1" s="16" t="s">
        <v>37</v>
      </c>
      <c r="D1" s="6" t="s">
        <v>38</v>
      </c>
      <c r="E1" s="9" t="s">
        <v>91</v>
      </c>
      <c r="F1" s="6" t="s">
        <v>95</v>
      </c>
      <c r="G1" s="6" t="s">
        <v>69</v>
      </c>
    </row>
    <row r="2" spans="1:7" s="3" customFormat="1" x14ac:dyDescent="0.3">
      <c r="A2" s="3" t="s">
        <v>30</v>
      </c>
      <c r="B2" s="3" t="str">
        <f>IF($A2="","",$A2)</f>
        <v>TText</v>
      </c>
      <c r="C2" s="22" t="s">
        <v>1</v>
      </c>
      <c r="D2" s="6" t="s">
        <v>41</v>
      </c>
      <c r="E2" s="9" t="s">
        <v>42</v>
      </c>
      <c r="F2" s="6" t="s">
        <v>96</v>
      </c>
      <c r="G2" s="6" t="s">
        <v>48</v>
      </c>
    </row>
    <row r="3" spans="1:7" s="5" customFormat="1" x14ac:dyDescent="0.3">
      <c r="A3" s="4" t="str">
        <f>IF(OR($C3="",$D3=""),"",CONCATENATE("SHR_",$C3,"_",$D3))</f>
        <v>SHR_MPTrx1v0.1_12-AB-34_Insurer</v>
      </c>
      <c r="B3" s="4" t="str">
        <f>IF($A3="","",$A3)</f>
        <v>SHR_MPTrx1v0.1_12-AB-34_Insurer</v>
      </c>
      <c r="C3" s="21" t="str">
        <f>IF($D3="","",'#Scopes'!$A$3)</f>
        <v>MPTrx1v0.1_12-AB-34</v>
      </c>
      <c r="D3" s="7" t="s">
        <v>4</v>
      </c>
      <c r="E3" s="18" t="s">
        <v>16</v>
      </c>
      <c r="F3" s="7" t="s">
        <v>3</v>
      </c>
      <c r="G3" s="7" t="s">
        <v>49</v>
      </c>
    </row>
    <row r="4" spans="1:7" s="2" customFormat="1" x14ac:dyDescent="0.3">
      <c r="A4" s="4" t="str">
        <f t="shared" ref="A4:A11" si="0">IF(OR($C4="",$D4=""),"",CONCATENATE("SHR_",$C4,"_",$D4))</f>
        <v>SHR_MPTrx1v0.1_12-AB-34_RDW</v>
      </c>
      <c r="B4" s="4" t="str">
        <f t="shared" ref="B4:B11" si="1">IF($A4="","",$A4)</f>
        <v>SHR_MPTrx1v0.1_12-AB-34_RDW</v>
      </c>
      <c r="C4" s="21" t="str">
        <f>IF($D4="","",'#Scopes'!$A$3)</f>
        <v>MPTrx1v0.1_12-AB-34</v>
      </c>
      <c r="D4" s="7" t="s">
        <v>6</v>
      </c>
      <c r="E4" s="18" t="s">
        <v>7</v>
      </c>
      <c r="F4" s="7" t="s">
        <v>6</v>
      </c>
      <c r="G4" s="14" t="s">
        <v>50</v>
      </c>
    </row>
    <row r="5" spans="1:7" x14ac:dyDescent="0.3">
      <c r="A5" s="4" t="str">
        <f t="shared" si="0"/>
        <v>SHR_MPTrx1v0.1_12-AB-34_AttrProvider</v>
      </c>
      <c r="B5" s="4" t="str">
        <f t="shared" si="1"/>
        <v>SHR_MPTrx1v0.1_12-AB-34_AttrProvider</v>
      </c>
      <c r="C5" s="21" t="str">
        <f>IF($D5="","",'#Scopes'!$A$3)</f>
        <v>MPTrx1v0.1_12-AB-34</v>
      </c>
      <c r="D5" s="8" t="s">
        <v>88</v>
      </c>
      <c r="E5" s="2" t="s">
        <v>13</v>
      </c>
      <c r="F5" s="8"/>
      <c r="G5" s="14" t="s">
        <v>51</v>
      </c>
    </row>
    <row r="6" spans="1:7" x14ac:dyDescent="0.3">
      <c r="A6" s="4" t="str">
        <f>IF(OR($C6="",$D6=""),"",CONCATENATE("SHR_",$C6,"_",$D6))</f>
        <v>SHR_MPTrx1v0.1_12-AB-34_Customer</v>
      </c>
      <c r="B6" s="4" t="str">
        <f t="shared" si="1"/>
        <v>SHR_MPTrx1v0.1_12-AB-34_Customer</v>
      </c>
      <c r="C6" s="21" t="str">
        <f>IF($D6="","",'#Scopes'!$A$3)</f>
        <v>MPTrx1v0.1_12-AB-34</v>
      </c>
      <c r="D6" s="7" t="s">
        <v>0</v>
      </c>
      <c r="E6" s="18" t="s">
        <v>5</v>
      </c>
      <c r="F6" s="7"/>
      <c r="G6" s="8" t="s">
        <v>52</v>
      </c>
    </row>
    <row r="7" spans="1:7" x14ac:dyDescent="0.3">
      <c r="A7" s="4" t="str">
        <f t="shared" si="0"/>
        <v>SHR_MPTrx1v0.1_12-AB-34_Driver</v>
      </c>
      <c r="B7" s="4" t="str">
        <f t="shared" si="1"/>
        <v>SHR_MPTrx1v0.1_12-AB-34_Driver</v>
      </c>
      <c r="C7" s="21" t="str">
        <f>IF($D7="","",'#Scopes'!$A$3)</f>
        <v>MPTrx1v0.1_12-AB-34</v>
      </c>
      <c r="D7" s="14" t="s">
        <v>17</v>
      </c>
      <c r="E7" s="18" t="s">
        <v>18</v>
      </c>
      <c r="G7" s="14" t="s">
        <v>53</v>
      </c>
    </row>
    <row r="8" spans="1:7" x14ac:dyDescent="0.3">
      <c r="A8" s="4" t="str">
        <f t="shared" si="0"/>
        <v>SHR_MPTrx1v0.1_12-AB-34_PrevInsurer</v>
      </c>
      <c r="B8" s="4" t="str">
        <f t="shared" si="1"/>
        <v>SHR_MPTrx1v0.1_12-AB-34_PrevInsurer</v>
      </c>
      <c r="C8" s="21" t="str">
        <f>IF($D8="","",'#Scopes'!$A$3)</f>
        <v>MPTrx1v0.1_12-AB-34</v>
      </c>
      <c r="D8" s="11" t="s">
        <v>14</v>
      </c>
      <c r="E8" s="18" t="s">
        <v>15</v>
      </c>
    </row>
    <row r="9" spans="1:7" x14ac:dyDescent="0.3">
      <c r="A9" s="4" t="str">
        <f t="shared" si="0"/>
        <v>SHR_MPTrx1v0.1_12-AB-34_Computer</v>
      </c>
      <c r="B9" s="4" t="str">
        <f t="shared" si="1"/>
        <v>SHR_MPTrx1v0.1_12-AB-34_Computer</v>
      </c>
      <c r="C9" s="21" t="str">
        <f>IF($D9="","",'#Scopes'!$A$3)</f>
        <v>MPTrx1v0.1_12-AB-34</v>
      </c>
      <c r="D9" s="14" t="s">
        <v>19</v>
      </c>
      <c r="E9" s="18" t="s">
        <v>21</v>
      </c>
    </row>
    <row r="10" spans="1:7" x14ac:dyDescent="0.3">
      <c r="A10" s="4" t="str">
        <f t="shared" si="0"/>
        <v/>
      </c>
      <c r="B10" s="4" t="str">
        <f t="shared" si="1"/>
        <v/>
      </c>
      <c r="C10" s="21" t="str">
        <f>IF($D10="","",'#Scopes'!$A$3)</f>
        <v/>
      </c>
      <c r="D10" s="11"/>
      <c r="E10" s="18"/>
    </row>
    <row r="11" spans="1:7" x14ac:dyDescent="0.3">
      <c r="A11" s="4" t="str">
        <f t="shared" si="0"/>
        <v/>
      </c>
      <c r="B11" s="4" t="str">
        <f t="shared" si="1"/>
        <v/>
      </c>
      <c r="C11" s="21" t="str">
        <f>IF($D11="","",'#Scopes'!$A$3)</f>
        <v/>
      </c>
      <c r="D11" s="7"/>
      <c r="E11" s="18"/>
      <c r="F11" s="7"/>
      <c r="G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" sqref="B1:B1048576"/>
    </sheetView>
  </sheetViews>
  <sheetFormatPr defaultRowHeight="14.4" x14ac:dyDescent="0.3"/>
  <cols>
    <col min="1" max="1" width="43.77734375" bestFit="1" customWidth="1"/>
    <col min="2" max="2" width="43.77734375" hidden="1" customWidth="1"/>
    <col min="3" max="3" width="19.77734375" style="14" bestFit="1" customWidth="1"/>
    <col min="4" max="4" width="18.44140625" style="14" bestFit="1" customWidth="1"/>
    <col min="5" max="5" width="14.109375" style="14" customWidth="1"/>
    <col min="6" max="6" width="86.6640625" customWidth="1"/>
  </cols>
  <sheetData>
    <row r="1" spans="1:6" s="23" customFormat="1" x14ac:dyDescent="0.3">
      <c r="A1" s="23" t="s">
        <v>93</v>
      </c>
      <c r="B1" s="23" t="s">
        <v>94</v>
      </c>
      <c r="C1" s="16" t="s">
        <v>37</v>
      </c>
      <c r="D1" s="6" t="s">
        <v>38</v>
      </c>
      <c r="E1" s="6" t="s">
        <v>39</v>
      </c>
      <c r="F1" s="9" t="s">
        <v>40</v>
      </c>
    </row>
    <row r="2" spans="1:6" s="23" customFormat="1" x14ac:dyDescent="0.3">
      <c r="A2" s="23" t="s">
        <v>30</v>
      </c>
      <c r="B2" s="23" t="str">
        <f>IF($A2="","",$A2)</f>
        <v>TText</v>
      </c>
      <c r="C2" s="16" t="s">
        <v>1</v>
      </c>
      <c r="D2" s="6" t="s">
        <v>41</v>
      </c>
      <c r="E2" s="6" t="s">
        <v>41</v>
      </c>
      <c r="F2" s="9" t="s">
        <v>42</v>
      </c>
    </row>
    <row r="3" spans="1:6" x14ac:dyDescent="0.3">
      <c r="A3" s="17" t="str">
        <f>IF(OR($C3="",$D3=""),"",CONCATENATE("Obj_",$C3,"_",$D3))</f>
        <v>Obj_MPTrx1v0.1_12-AB-34_Beslissing</v>
      </c>
      <c r="B3" s="17" t="str">
        <f t="shared" ref="B3" si="0">IF($A3="","",$A3)</f>
        <v>Obj_MPTrx1v0.1_12-AB-34_Beslissing</v>
      </c>
      <c r="C3" s="15" t="str">
        <f>IF(AND($F3="",$D3=""),"",'#Scopes'!$A$3)</f>
        <v>MPTrx1v0.1_12-AB-34</v>
      </c>
      <c r="D3" s="14" t="s">
        <v>70</v>
      </c>
      <c r="E3" s="7" t="s">
        <v>4</v>
      </c>
      <c r="F3" t="s">
        <v>74</v>
      </c>
    </row>
    <row r="4" spans="1:6" ht="28.8" x14ac:dyDescent="0.3">
      <c r="A4" s="17" t="str">
        <f t="shared" ref="A4:A18" si="1">IF(OR($C4="",$D4=""),"",CONCATENATE("Obj_",$C4,"_",$D4))</f>
        <v>Obj_MPTrx1v0.1_12-AB-34_Customer Agreement</v>
      </c>
      <c r="B4" s="17" t="str">
        <f t="shared" ref="B4:B18" si="2">IF($A4="","",$A4)</f>
        <v>Obj_MPTrx1v0.1_12-AB-34_Customer Agreement</v>
      </c>
      <c r="C4" s="15" t="str">
        <f>IF(AND($F4="",$D4=""),"",'#Scopes'!$A$3)</f>
        <v>MPTrx1v0.1_12-AB-34</v>
      </c>
      <c r="D4" s="7" t="s">
        <v>75</v>
      </c>
      <c r="E4" s="7" t="s">
        <v>4</v>
      </c>
      <c r="F4" s="13" t="s">
        <v>79</v>
      </c>
    </row>
    <row r="5" spans="1:6" x14ac:dyDescent="0.3">
      <c r="A5" s="17" t="str">
        <f t="shared" si="1"/>
        <v>Obj_MPTrx1v0.1_12-AB-34_Eigen Risico</v>
      </c>
      <c r="B5" s="17" t="str">
        <f t="shared" si="2"/>
        <v>Obj_MPTrx1v0.1_12-AB-34_Eigen Risico</v>
      </c>
      <c r="C5" s="15" t="str">
        <f>IF(AND($F5="",$D5=""),"",'#Scopes'!$A$3)</f>
        <v>MPTrx1v0.1_12-AB-34</v>
      </c>
      <c r="D5" s="14" t="s">
        <v>76</v>
      </c>
      <c r="E5" s="7" t="s">
        <v>0</v>
      </c>
      <c r="F5" t="s">
        <v>77</v>
      </c>
    </row>
    <row r="6" spans="1:6" x14ac:dyDescent="0.3">
      <c r="A6" s="17" t="str">
        <f t="shared" si="1"/>
        <v/>
      </c>
      <c r="B6" s="17" t="str">
        <f t="shared" si="2"/>
        <v/>
      </c>
      <c r="C6" s="15" t="str">
        <f>IF(AND($F6="",$D6=""),"",'#Scopes'!$A$3)</f>
        <v/>
      </c>
      <c r="E6" s="8"/>
    </row>
    <row r="7" spans="1:6" x14ac:dyDescent="0.3">
      <c r="A7" s="17" t="str">
        <f t="shared" si="1"/>
        <v/>
      </c>
      <c r="B7" s="17" t="str">
        <f t="shared" si="2"/>
        <v/>
      </c>
      <c r="C7" s="15" t="str">
        <f>IF(AND($F7="",$D7=""),"",'#Scopes'!$A$3)</f>
        <v/>
      </c>
      <c r="E7" s="11"/>
    </row>
    <row r="8" spans="1:6" x14ac:dyDescent="0.3">
      <c r="A8" s="17" t="str">
        <f t="shared" si="1"/>
        <v/>
      </c>
      <c r="B8" s="17" t="str">
        <f t="shared" si="2"/>
        <v/>
      </c>
      <c r="C8" s="15" t="str">
        <f>IF(AND($F8="",$D8=""),"",'#Scopes'!$A$3)</f>
        <v/>
      </c>
    </row>
    <row r="9" spans="1:6" x14ac:dyDescent="0.3">
      <c r="A9" s="17" t="str">
        <f t="shared" si="1"/>
        <v/>
      </c>
      <c r="B9" s="17" t="str">
        <f t="shared" si="2"/>
        <v/>
      </c>
      <c r="C9" s="15" t="str">
        <f>IF(AND($F9="",$D9=""),"",'#Scopes'!$A$3)</f>
        <v/>
      </c>
    </row>
    <row r="10" spans="1:6" x14ac:dyDescent="0.3">
      <c r="A10" s="17" t="str">
        <f t="shared" si="1"/>
        <v/>
      </c>
      <c r="B10" s="17" t="str">
        <f t="shared" si="2"/>
        <v/>
      </c>
      <c r="C10" s="15" t="str">
        <f>IF(AND($F10="",$D10=""),"",'#Scopes'!$A$3)</f>
        <v/>
      </c>
    </row>
    <row r="11" spans="1:6" x14ac:dyDescent="0.3">
      <c r="A11" s="17" t="str">
        <f t="shared" si="1"/>
        <v/>
      </c>
      <c r="B11" s="17" t="str">
        <f t="shared" si="2"/>
        <v/>
      </c>
      <c r="C11" s="15" t="str">
        <f>IF(AND($F11="",$D11=""),"",'#Scopes'!$A$3)</f>
        <v/>
      </c>
    </row>
    <row r="12" spans="1:6" x14ac:dyDescent="0.3">
      <c r="A12" s="17" t="str">
        <f t="shared" si="1"/>
        <v/>
      </c>
      <c r="B12" s="17" t="str">
        <f t="shared" si="2"/>
        <v/>
      </c>
      <c r="C12" s="15" t="str">
        <f>IF(AND($F12="",$D12=""),"",'#Scopes'!$A$3)</f>
        <v/>
      </c>
    </row>
    <row r="13" spans="1:6" x14ac:dyDescent="0.3">
      <c r="A13" s="17" t="str">
        <f t="shared" si="1"/>
        <v/>
      </c>
      <c r="B13" s="17" t="str">
        <f t="shared" si="2"/>
        <v/>
      </c>
      <c r="C13" s="15" t="str">
        <f>IF(AND($F13="",$D13=""),"",'#Scopes'!$A$3)</f>
        <v/>
      </c>
    </row>
    <row r="14" spans="1:6" x14ac:dyDescent="0.3">
      <c r="A14" s="17" t="str">
        <f t="shared" si="1"/>
        <v/>
      </c>
      <c r="B14" s="17" t="str">
        <f t="shared" si="2"/>
        <v/>
      </c>
      <c r="C14" s="15" t="str">
        <f>IF(AND($F14="",$D14=""),"",'#Scopes'!$A$3)</f>
        <v/>
      </c>
    </row>
    <row r="15" spans="1:6" x14ac:dyDescent="0.3">
      <c r="A15" s="17" t="str">
        <f t="shared" si="1"/>
        <v/>
      </c>
      <c r="B15" s="17" t="str">
        <f t="shared" si="2"/>
        <v/>
      </c>
      <c r="C15" s="15" t="str">
        <f>IF(AND($F15="",$D15=""),"",'#Scopes'!$A$3)</f>
        <v/>
      </c>
    </row>
    <row r="16" spans="1:6" x14ac:dyDescent="0.3">
      <c r="A16" s="17" t="str">
        <f t="shared" si="1"/>
        <v/>
      </c>
      <c r="B16" s="17" t="str">
        <f t="shared" si="2"/>
        <v/>
      </c>
      <c r="C16" s="15" t="str">
        <f>IF(AND($F16="",$D16=""),"",'#Scopes'!$A$3)</f>
        <v/>
      </c>
    </row>
    <row r="17" spans="1:3" x14ac:dyDescent="0.3">
      <c r="A17" s="17" t="str">
        <f t="shared" si="1"/>
        <v/>
      </c>
      <c r="B17" s="17" t="str">
        <f t="shared" si="2"/>
        <v/>
      </c>
      <c r="C17" s="15" t="str">
        <f>IF(AND($F17="",$D17=""),"",'#Scopes'!$A$3)</f>
        <v/>
      </c>
    </row>
    <row r="18" spans="1:3" x14ac:dyDescent="0.3">
      <c r="A18" s="17" t="str">
        <f t="shared" si="1"/>
        <v/>
      </c>
      <c r="B18" s="17" t="str">
        <f t="shared" si="2"/>
        <v/>
      </c>
      <c r="C18" s="15" t="str">
        <f>IF(AND($F18="",$D18=""),"",'#Scopes'!$A$3)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D3" sqref="D3"/>
    </sheetView>
  </sheetViews>
  <sheetFormatPr defaultRowHeight="14.4" x14ac:dyDescent="0.3"/>
  <cols>
    <col min="1" max="1" width="40.5546875" style="2" bestFit="1" customWidth="1"/>
    <col min="2" max="2" width="21.88671875" style="1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36</v>
      </c>
      <c r="B1" s="16" t="s">
        <v>37</v>
      </c>
      <c r="C1" s="6" t="s">
        <v>38</v>
      </c>
      <c r="D1" s="6" t="s">
        <v>43</v>
      </c>
      <c r="E1" s="6" t="s">
        <v>39</v>
      </c>
      <c r="F1" s="9" t="s">
        <v>40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30</v>
      </c>
      <c r="B2" s="16" t="s">
        <v>1</v>
      </c>
      <c r="C2" s="6" t="s">
        <v>41</v>
      </c>
      <c r="D2" s="6" t="s">
        <v>44</v>
      </c>
      <c r="E2" s="6" t="s">
        <v>41</v>
      </c>
      <c r="F2" s="9" t="s">
        <v>42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Var_MPTrx1v0.1_12-AB-34_licenseplate</v>
      </c>
      <c r="B3" s="15" t="str">
        <f>IF(AND($F3="",$C3=""),"",'#Scopes'!$A$3)</f>
        <v>MPTrx1v0.1_12-AB-34</v>
      </c>
      <c r="C3" s="11" t="s">
        <v>62</v>
      </c>
      <c r="D3" s="11" t="s">
        <v>90</v>
      </c>
      <c r="E3" s="11" t="s">
        <v>0</v>
      </c>
      <c r="F3" s="10" t="s">
        <v>59</v>
      </c>
      <c r="G3" s="7" t="s">
        <v>84</v>
      </c>
      <c r="H3" s="7"/>
      <c r="I3" s="7"/>
    </row>
    <row r="4" spans="1:24" x14ac:dyDescent="0.3">
      <c r="A4" s="17" t="str">
        <f t="shared" si="0"/>
        <v>Var_MPTrx1v0.1_12-AB-34_mileage</v>
      </c>
      <c r="B4" s="15" t="str">
        <f>IF(AND($F4="",$C4=""),"",'#Scopes'!$A$3)</f>
        <v>MPTrx1v0.1_12-AB-34</v>
      </c>
      <c r="C4" s="11" t="s">
        <v>10</v>
      </c>
      <c r="E4" s="11" t="s">
        <v>0</v>
      </c>
      <c r="F4" s="13" t="s">
        <v>60</v>
      </c>
      <c r="K4" s="7"/>
    </row>
    <row r="5" spans="1:24" x14ac:dyDescent="0.3">
      <c r="A5" s="17" t="str">
        <f t="shared" si="0"/>
        <v>Var_MPTrx1v0.1_12-AB-34_no-claim</v>
      </c>
      <c r="B5" s="15" t="str">
        <f>IF(AND($F5="",$C5=""),"",'#Scopes'!$A$3)</f>
        <v>MPTrx1v0.1_12-AB-34</v>
      </c>
      <c r="C5" s="7" t="s">
        <v>11</v>
      </c>
      <c r="D5" s="7">
        <v>10</v>
      </c>
      <c r="E5" s="11" t="s">
        <v>14</v>
      </c>
      <c r="F5" s="13" t="s">
        <v>58</v>
      </c>
      <c r="G5" s="11" t="s">
        <v>86</v>
      </c>
    </row>
    <row r="6" spans="1:24" x14ac:dyDescent="0.3">
      <c r="A6" s="17" t="str">
        <f t="shared" si="0"/>
        <v>Var_MPTrx1v0.1_12-AB-34_date-of-birth</v>
      </c>
      <c r="B6" s="15" t="str">
        <f>IF(AND($F6="",$C6=""),"",'#Scopes'!$A$3)</f>
        <v>MPTrx1v0.1_12-AB-34</v>
      </c>
      <c r="C6" s="11" t="s">
        <v>12</v>
      </c>
      <c r="D6" s="24">
        <v>5094</v>
      </c>
      <c r="E6" s="11" t="s">
        <v>88</v>
      </c>
      <c r="F6" s="13" t="s">
        <v>57</v>
      </c>
    </row>
    <row r="7" spans="1:24" x14ac:dyDescent="0.3">
      <c r="A7" s="17" t="str">
        <f t="shared" si="0"/>
        <v>Var_MPTrx1v0.1_12-AB-34_postcode</v>
      </c>
      <c r="B7" s="15" t="str">
        <f>IF(AND($F7="",$C7=""),"",'#Scopes'!$A$3)</f>
        <v>MPTrx1v0.1_12-AB-34</v>
      </c>
      <c r="C7" s="11" t="s">
        <v>8</v>
      </c>
      <c r="D7" s="11" t="s">
        <v>45</v>
      </c>
      <c r="E7" s="11" t="s">
        <v>88</v>
      </c>
      <c r="F7" s="13" t="s">
        <v>56</v>
      </c>
      <c r="J7" s="7"/>
      <c r="K7" s="7"/>
    </row>
    <row r="8" spans="1:24" x14ac:dyDescent="0.3">
      <c r="A8" s="17" t="str">
        <f t="shared" si="0"/>
        <v>Var_MPTrx1v0.1_12-AB-34_housenumber</v>
      </c>
      <c r="B8" s="15" t="str">
        <f>IF(AND($F8="",$C8=""),"",'#Scopes'!$A$3)</f>
        <v>MPTrx1v0.1_12-AB-34</v>
      </c>
      <c r="C8" s="11" t="s">
        <v>9</v>
      </c>
      <c r="D8" s="11">
        <v>3</v>
      </c>
      <c r="E8" s="7" t="s">
        <v>88</v>
      </c>
      <c r="F8" s="13" t="s">
        <v>61</v>
      </c>
      <c r="M8" s="7"/>
    </row>
    <row r="9" spans="1:24" x14ac:dyDescent="0.3">
      <c r="A9" s="17" t="str">
        <f t="shared" si="0"/>
        <v>Var_MPTrx1v0.1_12-AB-34_drivers address</v>
      </c>
      <c r="B9" s="15" t="str">
        <f>IF(AND($F9="",$C9=""),"",'#Scopes'!$A$3)</f>
        <v>MPTrx1v0.1_12-AB-34</v>
      </c>
      <c r="C9" s="11" t="s">
        <v>20</v>
      </c>
      <c r="E9" s="11" t="s">
        <v>0</v>
      </c>
      <c r="F9" s="13" t="s">
        <v>54</v>
      </c>
      <c r="G9" s="11" t="s">
        <v>85</v>
      </c>
    </row>
    <row r="10" spans="1:24" x14ac:dyDescent="0.3">
      <c r="A10" s="17" t="str">
        <f t="shared" si="0"/>
        <v>Var_MPTrx1v0.1_12-AB-34_carinfo</v>
      </c>
      <c r="B10" s="15" t="str">
        <f>IF(AND($F10="",$C10=""),"",'#Scopes'!$A$3)</f>
        <v>MPTrx1v0.1_12-AB-34</v>
      </c>
      <c r="C10" s="11" t="s">
        <v>22</v>
      </c>
      <c r="E10" s="11" t="s">
        <v>6</v>
      </c>
      <c r="F10" s="13" t="s">
        <v>55</v>
      </c>
      <c r="G10" s="11" t="s">
        <v>85</v>
      </c>
    </row>
    <row r="11" spans="1:24" x14ac:dyDescent="0.3">
      <c r="A11" s="17" t="str">
        <f t="shared" si="0"/>
        <v>Var_MPTrx1v0.1_12-AB-34_premium</v>
      </c>
      <c r="B11" s="15" t="str">
        <f>IF(AND($F11="",$C11=""),"",'#Scopes'!$A$3)</f>
        <v>MPTrx1v0.1_12-AB-34</v>
      </c>
      <c r="C11" s="11" t="s">
        <v>23</v>
      </c>
      <c r="E11" s="11" t="s">
        <v>4</v>
      </c>
      <c r="F11" s="13" t="s">
        <v>24</v>
      </c>
    </row>
    <row r="12" spans="1:24" x14ac:dyDescent="0.3">
      <c r="A12" s="17" t="str">
        <f t="shared" si="0"/>
        <v>Var_MPTrx1v0.1_12-AB-34_merk</v>
      </c>
      <c r="B12" s="15" t="str">
        <f>IF(AND($F12="",$C12=""),"",'#Scopes'!$A$3)</f>
        <v>MPTrx1v0.1_12-AB-34</v>
      </c>
      <c r="C12" s="11" t="s">
        <v>25</v>
      </c>
      <c r="D12" s="11" t="s">
        <v>46</v>
      </c>
      <c r="E12" s="11" t="s">
        <v>6</v>
      </c>
      <c r="F12" s="13" t="s">
        <v>63</v>
      </c>
    </row>
    <row r="13" spans="1:24" x14ac:dyDescent="0.3">
      <c r="A13" s="17" t="str">
        <f t="shared" si="0"/>
        <v>Var_MPTrx1v0.1_12-AB-34_type</v>
      </c>
      <c r="B13" s="15" t="str">
        <f>IF(AND($F13="",$C13=""),"",'#Scopes'!$A$3)</f>
        <v>MPTrx1v0.1_12-AB-34</v>
      </c>
      <c r="C13" s="11" t="s">
        <v>26</v>
      </c>
      <c r="D13" s="11" t="s">
        <v>47</v>
      </c>
      <c r="E13" s="11" t="s">
        <v>6</v>
      </c>
      <c r="F13" s="13" t="s">
        <v>64</v>
      </c>
    </row>
    <row r="14" spans="1:24" x14ac:dyDescent="0.3">
      <c r="A14" s="17" t="str">
        <f t="shared" si="0"/>
        <v>Var_MPTrx1v0.1_12-AB-34_bouwjaar</v>
      </c>
      <c r="B14" s="15" t="str">
        <f>IF(AND($F14="",$C14=""),"",'#Scopes'!$A$3)</f>
        <v>MPTrx1v0.1_12-AB-34</v>
      </c>
      <c r="C14" s="11" t="s">
        <v>28</v>
      </c>
      <c r="D14" s="11">
        <v>2002</v>
      </c>
      <c r="E14" s="11" t="s">
        <v>6</v>
      </c>
      <c r="F14" s="13" t="s">
        <v>65</v>
      </c>
    </row>
    <row r="15" spans="1:24" x14ac:dyDescent="0.3">
      <c r="A15" s="17" t="str">
        <f t="shared" si="0"/>
        <v>Var_MPTrx1v0.1_12-AB-34_gewicht</v>
      </c>
      <c r="B15" s="15" t="str">
        <f>IF(AND($F15="",$C15=""),"",'#Scopes'!$A$3)</f>
        <v>MPTrx1v0.1_12-AB-34</v>
      </c>
      <c r="C15" s="11" t="s">
        <v>27</v>
      </c>
      <c r="D15" s="11">
        <v>1234</v>
      </c>
      <c r="E15" s="11" t="s">
        <v>6</v>
      </c>
      <c r="F15" s="13" t="s">
        <v>66</v>
      </c>
    </row>
    <row r="16" spans="1:24" ht="28.8" x14ac:dyDescent="0.3">
      <c r="A16" s="17" t="str">
        <f t="shared" si="0"/>
        <v>Var_MPTrx1v0.1_12-AB-34_catalogusprijs</v>
      </c>
      <c r="B16" s="15" t="str">
        <f>IF(AND($F16="",$C16=""),"",'#Scopes'!$A$3)</f>
        <v>MPTrx1v0.1_12-AB-34</v>
      </c>
      <c r="C16" s="11" t="s">
        <v>29</v>
      </c>
      <c r="D16" s="11">
        <v>22222</v>
      </c>
      <c r="E16" s="11" t="s">
        <v>6</v>
      </c>
      <c r="F16" s="13" t="s">
        <v>67</v>
      </c>
    </row>
    <row r="17" spans="1:6" ht="28.8" x14ac:dyDescent="0.3">
      <c r="A17" s="17" t="str">
        <f t="shared" si="0"/>
        <v>Var_MPTrx1v0.1_12-AB-34_polisbesluit</v>
      </c>
      <c r="B17" s="15" t="str">
        <f>IF(AND($F17="",$C17=""),"",'#Scopes'!$A$3)</f>
        <v>MPTrx1v0.1_12-AB-34</v>
      </c>
      <c r="C17" s="11" t="s">
        <v>71</v>
      </c>
      <c r="E17" s="11" t="s">
        <v>4</v>
      </c>
      <c r="F17" s="13" t="s">
        <v>72</v>
      </c>
    </row>
    <row r="18" spans="1:6" ht="28.8" x14ac:dyDescent="0.3">
      <c r="A18" s="17" t="str">
        <f t="shared" si="0"/>
        <v>Var_MPTrx1v0.1_12-AB-34_conditionsurl</v>
      </c>
      <c r="B18" s="15" t="str">
        <f>IF(AND($F18="",$C18=""),"",'#Scopes'!$A$3)</f>
        <v>MPTrx1v0.1_12-AB-34</v>
      </c>
      <c r="C18" s="11" t="s">
        <v>73</v>
      </c>
      <c r="E18" s="11" t="s">
        <v>4</v>
      </c>
      <c r="F18" s="13" t="s">
        <v>83</v>
      </c>
    </row>
    <row r="19" spans="1:6" ht="28.8" x14ac:dyDescent="0.3">
      <c r="A19" s="17" t="str">
        <f t="shared" si="0"/>
        <v>Var_MPTrx1v0.1_12-AB-34_eigenrisico</v>
      </c>
      <c r="B19" s="15" t="str">
        <f>IF(AND($F19="",$C19=""),"",'#Scopes'!$A$3)</f>
        <v>MPTrx1v0.1_12-AB-34</v>
      </c>
      <c r="C19" s="11" t="s">
        <v>78</v>
      </c>
      <c r="E19" s="11" t="s">
        <v>4</v>
      </c>
      <c r="F19" s="13" t="s">
        <v>82</v>
      </c>
    </row>
    <row r="20" spans="1:6" ht="57.6" x14ac:dyDescent="0.3">
      <c r="A20" s="17" t="str">
        <f t="shared" si="0"/>
        <v>Var_MPTrx1v0.1_12-AB-34_CustomerSignature</v>
      </c>
      <c r="B20" s="15" t="str">
        <f>IF(AND($F20="",$C20=""),"",'#Scopes'!$A$3)</f>
        <v>MPTrx1v0.1_12-AB-34</v>
      </c>
      <c r="C20" s="11" t="s">
        <v>80</v>
      </c>
      <c r="E20" s="11" t="s">
        <v>0</v>
      </c>
      <c r="F20" s="13" t="s">
        <v>81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#TParties</vt:lpstr>
      <vt:lpstr>#Concerns</vt:lpstr>
      <vt:lpstr>#TTexts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2018-03-20T09:50:16Z</dcterms:modified>
</cp:coreProperties>
</file>