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P53" i="1" l="1"/>
  <c r="Q53" i="1" s="1"/>
  <c r="R53" i="1" s="1"/>
  <c r="P54" i="1"/>
  <c r="Q54" i="1" s="1"/>
  <c r="R54" i="1" s="1"/>
  <c r="P55" i="1"/>
  <c r="Q55" i="1" s="1"/>
  <c r="R55" i="1" s="1"/>
  <c r="P56" i="1"/>
  <c r="Q56" i="1" s="1"/>
  <c r="R56" i="1" s="1"/>
  <c r="P57" i="1"/>
  <c r="Q57" i="1" s="1"/>
  <c r="R57" i="1" s="1"/>
  <c r="P58" i="1"/>
  <c r="Q58" i="1" s="1"/>
  <c r="R58" i="1" s="1"/>
  <c r="P52" i="1"/>
  <c r="Q52" i="1" s="1"/>
  <c r="R52" i="1" s="1"/>
  <c r="P45" i="1"/>
  <c r="Q45" i="1" s="1"/>
  <c r="R45" i="1" s="1"/>
  <c r="P46" i="1"/>
  <c r="Q46" i="1" s="1"/>
  <c r="R46" i="1" s="1"/>
  <c r="P47" i="1"/>
  <c r="Q47" i="1" s="1"/>
  <c r="R47" i="1" s="1"/>
  <c r="P48" i="1"/>
  <c r="Q48" i="1" s="1"/>
  <c r="R48" i="1" s="1"/>
  <c r="P49" i="1"/>
  <c r="Q49" i="1" s="1"/>
  <c r="R49" i="1" s="1"/>
  <c r="P50" i="1"/>
  <c r="Q50" i="1" s="1"/>
  <c r="R50" i="1" s="1"/>
  <c r="P44" i="1"/>
  <c r="Q44" i="1" s="1"/>
  <c r="R44" i="1" s="1"/>
  <c r="P38" i="1"/>
  <c r="Q38" i="1" s="1"/>
  <c r="R38" i="1" s="1"/>
  <c r="P39" i="1"/>
  <c r="Q39" i="1" s="1"/>
  <c r="R39" i="1" s="1"/>
  <c r="P40" i="1"/>
  <c r="Q40" i="1" s="1"/>
  <c r="R40" i="1" s="1"/>
  <c r="P41" i="1"/>
  <c r="Q41" i="1" s="1"/>
  <c r="R41" i="1" s="1"/>
  <c r="P42" i="1"/>
  <c r="Q42" i="1" s="1"/>
  <c r="R42" i="1" s="1"/>
  <c r="P37" i="1"/>
  <c r="Q37" i="1" s="1"/>
  <c r="R37" i="1" s="1"/>
  <c r="P30" i="1"/>
  <c r="Q30" i="1" s="1"/>
  <c r="R30" i="1" s="1"/>
  <c r="P31" i="1"/>
  <c r="Q31" i="1" s="1"/>
  <c r="R31" i="1" s="1"/>
  <c r="P32" i="1"/>
  <c r="Q32" i="1" s="1"/>
  <c r="R32" i="1" s="1"/>
  <c r="P33" i="1"/>
  <c r="Q33" i="1" s="1"/>
  <c r="R33" i="1" s="1"/>
  <c r="P34" i="1"/>
  <c r="Q34" i="1" s="1"/>
  <c r="R34" i="1" s="1"/>
  <c r="P35" i="1"/>
  <c r="Q35" i="1" s="1"/>
  <c r="R35" i="1" s="1"/>
  <c r="P29" i="1"/>
  <c r="Q29" i="1" s="1"/>
  <c r="R29" i="1" s="1"/>
  <c r="P22" i="1"/>
  <c r="Q22" i="1" s="1"/>
  <c r="R22" i="1" s="1"/>
  <c r="P23" i="1"/>
  <c r="Q23" i="1" s="1"/>
  <c r="R23" i="1" s="1"/>
  <c r="P24" i="1"/>
  <c r="Q24" i="1" s="1"/>
  <c r="R24" i="1" s="1"/>
  <c r="P25" i="1"/>
  <c r="Q25" i="1" s="1"/>
  <c r="R25" i="1" s="1"/>
  <c r="P26" i="1"/>
  <c r="Q26" i="1" s="1"/>
  <c r="R26" i="1" s="1"/>
  <c r="P21" i="1"/>
  <c r="Q21" i="1" s="1"/>
  <c r="R21" i="1" s="1"/>
  <c r="P14" i="1"/>
  <c r="Q14" i="1" s="1"/>
  <c r="R14" i="1" s="1"/>
  <c r="P15" i="1"/>
  <c r="Q15" i="1" s="1"/>
  <c r="R15" i="1" s="1"/>
  <c r="P16" i="1"/>
  <c r="Q16" i="1" s="1"/>
  <c r="R16" i="1" s="1"/>
  <c r="P17" i="1"/>
  <c r="Q17" i="1" s="1"/>
  <c r="R17" i="1" s="1"/>
  <c r="P18" i="1"/>
  <c r="Q18" i="1" s="1"/>
  <c r="R18" i="1" s="1"/>
  <c r="P19" i="1"/>
  <c r="Q19" i="1" s="1"/>
  <c r="R19" i="1" s="1"/>
  <c r="P13" i="1"/>
  <c r="Q13" i="1" s="1"/>
  <c r="R13" i="1" s="1"/>
  <c r="P6" i="1"/>
  <c r="Q6" i="1" s="1"/>
  <c r="R6" i="1" s="1"/>
  <c r="P7" i="1"/>
  <c r="Q7" i="1" s="1"/>
  <c r="R7" i="1" s="1"/>
  <c r="P8" i="1"/>
  <c r="Q8" i="1" s="1"/>
  <c r="R8" i="1" s="1"/>
  <c r="P9" i="1"/>
  <c r="Q9" i="1" s="1"/>
  <c r="R9" i="1" s="1"/>
  <c r="P10" i="1"/>
  <c r="Q10" i="1" s="1"/>
  <c r="R10" i="1" s="1"/>
  <c r="P11" i="1"/>
  <c r="Q11" i="1" s="1"/>
  <c r="R11" i="1" s="1"/>
  <c r="P5" i="1"/>
  <c r="Q5" i="1" s="1"/>
  <c r="R5" i="1" s="1"/>
  <c r="H6" i="1" l="1"/>
  <c r="J6" i="1" s="1"/>
  <c r="K6" i="1" s="1"/>
  <c r="H7" i="1"/>
  <c r="J7" i="1" s="1"/>
  <c r="K7" i="1" s="1"/>
  <c r="H8" i="1"/>
  <c r="I8" i="1" s="1"/>
  <c r="H9" i="1"/>
  <c r="I9" i="1" s="1"/>
  <c r="H10" i="1"/>
  <c r="J10" i="1" s="1"/>
  <c r="K10" i="1" s="1"/>
  <c r="H11" i="1"/>
  <c r="J11" i="1" s="1"/>
  <c r="K11" i="1" s="1"/>
  <c r="H13" i="1"/>
  <c r="I13" i="1" s="1"/>
  <c r="H14" i="1"/>
  <c r="I14" i="1" s="1"/>
  <c r="H15" i="1"/>
  <c r="J15" i="1" s="1"/>
  <c r="K15" i="1" s="1"/>
  <c r="H16" i="1"/>
  <c r="J16" i="1" s="1"/>
  <c r="K16" i="1" s="1"/>
  <c r="H17" i="1"/>
  <c r="I17" i="1" s="1"/>
  <c r="H18" i="1"/>
  <c r="I18" i="1" s="1"/>
  <c r="H19" i="1"/>
  <c r="J19" i="1" s="1"/>
  <c r="K19" i="1" s="1"/>
  <c r="H21" i="1"/>
  <c r="J21" i="1" s="1"/>
  <c r="K21" i="1" s="1"/>
  <c r="H22" i="1"/>
  <c r="I22" i="1" s="1"/>
  <c r="H23" i="1"/>
  <c r="I23" i="1" s="1"/>
  <c r="H27" i="1"/>
  <c r="I27" i="1" s="1"/>
  <c r="H24" i="1"/>
  <c r="J24" i="1" s="1"/>
  <c r="K24" i="1" s="1"/>
  <c r="H25" i="1"/>
  <c r="I25" i="1" s="1"/>
  <c r="H26" i="1"/>
  <c r="J26" i="1" s="1"/>
  <c r="K26" i="1" s="1"/>
  <c r="H29" i="1"/>
  <c r="J29" i="1" s="1"/>
  <c r="K29" i="1" s="1"/>
  <c r="H30" i="1"/>
  <c r="J30" i="1" s="1"/>
  <c r="K30" i="1" s="1"/>
  <c r="H31" i="1"/>
  <c r="I31" i="1" s="1"/>
  <c r="H32" i="1"/>
  <c r="J32" i="1" s="1"/>
  <c r="K32" i="1" s="1"/>
  <c r="H33" i="1"/>
  <c r="J33" i="1" s="1"/>
  <c r="K33" i="1" s="1"/>
  <c r="H34" i="1"/>
  <c r="J34" i="1" s="1"/>
  <c r="K34" i="1" s="1"/>
  <c r="H35" i="1"/>
  <c r="I35" i="1" s="1"/>
  <c r="H37" i="1"/>
  <c r="J37" i="1" s="1"/>
  <c r="K37" i="1" s="1"/>
  <c r="H38" i="1"/>
  <c r="I38" i="1" s="1"/>
  <c r="H39" i="1"/>
  <c r="I39" i="1" s="1"/>
  <c r="H40" i="1"/>
  <c r="I40" i="1" s="1"/>
  <c r="H41" i="1"/>
  <c r="J41" i="1" s="1"/>
  <c r="K41" i="1" s="1"/>
  <c r="H42" i="1"/>
  <c r="J42" i="1" s="1"/>
  <c r="K42" i="1" s="1"/>
  <c r="H44" i="1"/>
  <c r="J44" i="1" s="1"/>
  <c r="K44" i="1" s="1"/>
  <c r="H45" i="1"/>
  <c r="J45" i="1" s="1"/>
  <c r="K45" i="1" s="1"/>
  <c r="H46" i="1"/>
  <c r="J46" i="1" s="1"/>
  <c r="K46" i="1" s="1"/>
  <c r="H47" i="1"/>
  <c r="I47" i="1" s="1"/>
  <c r="H48" i="1"/>
  <c r="J48" i="1" s="1"/>
  <c r="K48" i="1" s="1"/>
  <c r="H49" i="1"/>
  <c r="I49" i="1" s="1"/>
  <c r="H50" i="1"/>
  <c r="J50" i="1" s="1"/>
  <c r="K50" i="1" s="1"/>
  <c r="H52" i="1"/>
  <c r="J52" i="1" s="1"/>
  <c r="K52" i="1" s="1"/>
  <c r="H53" i="1"/>
  <c r="J53" i="1" s="1"/>
  <c r="K53" i="1" s="1"/>
  <c r="H54" i="1"/>
  <c r="I54" i="1" s="1"/>
  <c r="H55" i="1"/>
  <c r="I55" i="1" s="1"/>
  <c r="H56" i="1"/>
  <c r="I56" i="1" s="1"/>
  <c r="H57" i="1"/>
  <c r="J57" i="1" s="1"/>
  <c r="K57" i="1" s="1"/>
  <c r="H58" i="1"/>
  <c r="J58" i="1" s="1"/>
  <c r="K58" i="1" s="1"/>
  <c r="H5" i="1"/>
  <c r="I5" i="1" s="1"/>
  <c r="I57" i="1" l="1"/>
  <c r="I53" i="1"/>
  <c r="I48" i="1"/>
  <c r="I44" i="1"/>
  <c r="I34" i="1"/>
  <c r="I30" i="1"/>
  <c r="I24" i="1"/>
  <c r="I21" i="1"/>
  <c r="I16" i="1"/>
  <c r="I11" i="1"/>
  <c r="I7" i="1"/>
  <c r="J56" i="1"/>
  <c r="K56" i="1" s="1"/>
  <c r="J49" i="1"/>
  <c r="K49" i="1" s="1"/>
  <c r="J35" i="1"/>
  <c r="K35" i="1" s="1"/>
  <c r="J31" i="1"/>
  <c r="K31" i="1" s="1"/>
  <c r="J25" i="1"/>
  <c r="K25" i="1" s="1"/>
  <c r="J18" i="1"/>
  <c r="K18" i="1" s="1"/>
  <c r="J14" i="1"/>
  <c r="K14" i="1" s="1"/>
  <c r="J9" i="1"/>
  <c r="K9" i="1" s="1"/>
  <c r="I52" i="1"/>
  <c r="I42" i="1"/>
  <c r="I33" i="1"/>
  <c r="I29" i="1"/>
  <c r="I19" i="1"/>
  <c r="I15" i="1"/>
  <c r="I10" i="1"/>
  <c r="I6" i="1"/>
  <c r="J17" i="1"/>
  <c r="K17" i="1" s="1"/>
  <c r="J13" i="1"/>
  <c r="K13" i="1" s="1"/>
  <c r="J8" i="1"/>
  <c r="K8" i="1" s="1"/>
  <c r="I50" i="1"/>
  <c r="I46" i="1"/>
  <c r="I41" i="1"/>
  <c r="I37" i="1"/>
  <c r="I32" i="1"/>
  <c r="I26" i="1"/>
  <c r="J5" i="1"/>
  <c r="K5" i="1" s="1"/>
  <c r="I45" i="1"/>
  <c r="I58" i="1"/>
</calcChain>
</file>

<file path=xl/sharedStrings.xml><?xml version="1.0" encoding="utf-8"?>
<sst xmlns="http://schemas.openxmlformats.org/spreadsheetml/2006/main" count="64" uniqueCount="21">
  <si>
    <t>Isolation RNA</t>
  </si>
  <si>
    <t>L_82_KS</t>
  </si>
  <si>
    <t>L_82_12.4</t>
  </si>
  <si>
    <t>L_82_K_12.4</t>
  </si>
  <si>
    <t>L_82_18.8</t>
  </si>
  <si>
    <t>L_82_K_18.8</t>
  </si>
  <si>
    <t>L_82_23.6</t>
  </si>
  <si>
    <t>L_82_K_23.6</t>
  </si>
  <si>
    <t>Sample</t>
  </si>
  <si>
    <t>Sample ID</t>
  </si>
  <si>
    <t>Data</t>
  </si>
  <si>
    <t xml:space="preserve">Volume (µl) </t>
  </si>
  <si>
    <t>Concentration</t>
  </si>
  <si>
    <t>mean value</t>
  </si>
  <si>
    <t>µgRNA/mg animal</t>
  </si>
  <si>
    <t>mikro g RNA</t>
  </si>
  <si>
    <t>H2O</t>
  </si>
  <si>
    <t>Sample weight</t>
  </si>
  <si>
    <t xml:space="preserve">Concentration of RNA </t>
  </si>
  <si>
    <t>after DNAse digestion</t>
  </si>
  <si>
    <t>mean value of 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</si>
</sst>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2" borderId="0" xfId="0" applyFill="1"/>
    <xf numFmtId="0" fontId="0" fillId="0" borderId="0" xfId="1" applyFont="1" applyProtection="1">
      <protection locked="0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</cellXfs>
  <cellStyles count="2">
    <cellStyle name="Обычный" xfId="0" builtinId="0"/>
    <cellStyle name="Пояснение" xfId="1" builtinId="5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tabSelected="1" topLeftCell="F43" workbookViewId="0">
      <selection activeCell="B52" sqref="B52:B58"/>
    </sheetView>
  </sheetViews>
  <sheetFormatPr defaultRowHeight="15" x14ac:dyDescent="0.25"/>
  <cols>
    <col min="1" max="1" width="14.7109375" style="1" customWidth="1"/>
    <col min="2" max="2" width="16.140625" style="1" customWidth="1"/>
    <col min="3" max="5" width="15" style="1" customWidth="1"/>
    <col min="6" max="6" width="15.140625" style="1" customWidth="1"/>
    <col min="7" max="7" width="9.140625" style="1"/>
    <col min="8" max="8" width="12.85546875" style="1" customWidth="1"/>
    <col min="9" max="9" width="18.140625" style="1" customWidth="1"/>
    <col min="10" max="10" width="13.140625" style="1" customWidth="1"/>
    <col min="11" max="11" width="9.140625" style="1"/>
    <col min="13" max="15" width="9.140625" style="1"/>
    <col min="16" max="16" width="15.7109375" style="1" customWidth="1"/>
    <col min="17" max="17" width="12.5703125" style="1" customWidth="1"/>
    <col min="18" max="16384" width="9.140625" style="1"/>
  </cols>
  <sheetData>
    <row r="1" spans="1:18" x14ac:dyDescent="0.25">
      <c r="N1" s="7" t="s">
        <v>18</v>
      </c>
      <c r="O1" s="7"/>
      <c r="P1" s="7"/>
    </row>
    <row r="2" spans="1:18" x14ac:dyDescent="0.25">
      <c r="A2" s="1" t="s">
        <v>0</v>
      </c>
      <c r="N2" s="7" t="s">
        <v>19</v>
      </c>
      <c r="O2" s="7"/>
      <c r="P2" s="7"/>
    </row>
    <row r="3" spans="1:18" x14ac:dyDescent="0.25">
      <c r="P3" s="9" t="s">
        <v>20</v>
      </c>
      <c r="Q3" s="9" t="s">
        <v>15</v>
      </c>
      <c r="R3" s="10" t="s">
        <v>16</v>
      </c>
    </row>
    <row r="4" spans="1:18" x14ac:dyDescent="0.25">
      <c r="A4" s="1" t="s">
        <v>9</v>
      </c>
      <c r="B4" s="1" t="s">
        <v>8</v>
      </c>
      <c r="C4" s="1" t="s">
        <v>10</v>
      </c>
      <c r="D4" s="1" t="s">
        <v>17</v>
      </c>
      <c r="E4" s="1" t="s">
        <v>11</v>
      </c>
      <c r="F4" s="1" t="s">
        <v>12</v>
      </c>
      <c r="H4" s="1" t="s">
        <v>13</v>
      </c>
      <c r="I4" s="1" t="s">
        <v>14</v>
      </c>
      <c r="J4" s="1" t="s">
        <v>15</v>
      </c>
      <c r="K4" s="1" t="s">
        <v>16</v>
      </c>
    </row>
    <row r="5" spans="1:18" x14ac:dyDescent="0.25">
      <c r="A5" s="1">
        <v>1</v>
      </c>
      <c r="B5" s="1" t="s">
        <v>1</v>
      </c>
      <c r="C5" s="2">
        <v>42396</v>
      </c>
      <c r="D5" s="1">
        <v>4.5199999999999997E-2</v>
      </c>
      <c r="E5" s="1">
        <v>60</v>
      </c>
      <c r="F5" s="1">
        <v>984.2</v>
      </c>
      <c r="G5" s="1">
        <v>1091.8</v>
      </c>
      <c r="H5" s="1">
        <f>AVERAGE(F5:G5)</f>
        <v>1038</v>
      </c>
      <c r="I5" s="4">
        <f>H5*E5/D5/1000000</f>
        <v>1.3778761061946903</v>
      </c>
      <c r="J5" s="3">
        <f>5/H5*1000</f>
        <v>4.8169556840077066</v>
      </c>
      <c r="K5" s="3">
        <f>16-J5</f>
        <v>11.183044315992294</v>
      </c>
      <c r="M5" s="1">
        <v>1</v>
      </c>
      <c r="N5" s="8">
        <v>181.9</v>
      </c>
      <c r="O5" s="8">
        <v>185.6</v>
      </c>
      <c r="P5" s="1">
        <f>AVERAGE(N5:O5)</f>
        <v>183.75</v>
      </c>
      <c r="Q5" s="3">
        <f>400/P5</f>
        <v>2.1768707482993199</v>
      </c>
      <c r="R5" s="3">
        <f>10-Q5</f>
        <v>7.8231292517006796</v>
      </c>
    </row>
    <row r="6" spans="1:18" x14ac:dyDescent="0.25">
      <c r="A6" s="1">
        <v>2</v>
      </c>
      <c r="B6" s="1" t="s">
        <v>1</v>
      </c>
      <c r="C6" s="2">
        <v>42396</v>
      </c>
      <c r="D6" s="1">
        <v>1.32E-2</v>
      </c>
      <c r="E6" s="1">
        <v>60</v>
      </c>
      <c r="F6" s="1">
        <v>318.7</v>
      </c>
      <c r="G6" s="1">
        <v>336.4</v>
      </c>
      <c r="H6" s="1">
        <f t="shared" ref="H6:H58" si="0">AVERAGE(F6:G6)</f>
        <v>327.54999999999995</v>
      </c>
      <c r="I6" s="4">
        <f t="shared" ref="I6:I58" si="1">H6*E6/D6/1000000</f>
        <v>1.4888636363636361</v>
      </c>
      <c r="J6" s="6">
        <f t="shared" ref="J6:J58" si="2">5/H6*1000</f>
        <v>15.264845061822625</v>
      </c>
      <c r="K6" s="3">
        <f t="shared" ref="K6:K11" si="3">16-J6</f>
        <v>0.73515493817737543</v>
      </c>
      <c r="M6" s="1">
        <v>2</v>
      </c>
      <c r="N6" s="8">
        <v>165.4</v>
      </c>
      <c r="O6" s="8">
        <v>167.4</v>
      </c>
      <c r="P6" s="1">
        <f t="shared" ref="P6:P58" si="4">AVERAGE(N6:O6)</f>
        <v>166.4</v>
      </c>
      <c r="Q6" s="3">
        <f t="shared" ref="Q6:Q11" si="5">400/P6</f>
        <v>2.4038461538461537</v>
      </c>
      <c r="R6" s="3">
        <f t="shared" ref="R6:R11" si="6">10-Q6</f>
        <v>7.5961538461538467</v>
      </c>
    </row>
    <row r="7" spans="1:18" x14ac:dyDescent="0.25">
      <c r="A7" s="1">
        <v>3</v>
      </c>
      <c r="B7" s="1" t="s">
        <v>1</v>
      </c>
      <c r="C7" s="2">
        <v>42395</v>
      </c>
      <c r="D7" s="1">
        <v>7.1900000000000006E-2</v>
      </c>
      <c r="E7" s="1">
        <v>60</v>
      </c>
      <c r="F7" s="1">
        <v>385.8</v>
      </c>
      <c r="G7" s="1">
        <v>385.4</v>
      </c>
      <c r="H7" s="1">
        <f t="shared" si="0"/>
        <v>385.6</v>
      </c>
      <c r="I7" s="4">
        <f t="shared" si="1"/>
        <v>0.32178025034770508</v>
      </c>
      <c r="J7" s="6">
        <f t="shared" si="2"/>
        <v>12.96680497925311</v>
      </c>
      <c r="K7" s="3">
        <f t="shared" si="3"/>
        <v>3.0331950207468896</v>
      </c>
      <c r="M7" s="1">
        <v>3</v>
      </c>
      <c r="N7" s="8">
        <v>182.2</v>
      </c>
      <c r="O7" s="8">
        <v>183.8</v>
      </c>
      <c r="P7" s="1">
        <f t="shared" si="4"/>
        <v>183</v>
      </c>
      <c r="Q7" s="3">
        <f t="shared" si="5"/>
        <v>2.1857923497267762</v>
      </c>
      <c r="R7" s="3">
        <f t="shared" si="6"/>
        <v>7.8142076502732234</v>
      </c>
    </row>
    <row r="8" spans="1:18" x14ac:dyDescent="0.25">
      <c r="A8" s="1">
        <v>4</v>
      </c>
      <c r="B8" s="1" t="s">
        <v>1</v>
      </c>
      <c r="C8" s="2">
        <v>42396</v>
      </c>
      <c r="D8" s="1">
        <v>5.4899999999999997E-2</v>
      </c>
      <c r="E8" s="1">
        <v>60</v>
      </c>
      <c r="F8" s="1">
        <v>1262.5999999999999</v>
      </c>
      <c r="G8" s="1">
        <v>1269.8</v>
      </c>
      <c r="H8" s="1">
        <f t="shared" si="0"/>
        <v>1266.1999999999998</v>
      </c>
      <c r="I8" s="4">
        <f t="shared" si="1"/>
        <v>1.3838251366120216</v>
      </c>
      <c r="J8" s="3">
        <f t="shared" si="2"/>
        <v>3.9488232506713001</v>
      </c>
      <c r="K8" s="3">
        <f t="shared" si="3"/>
        <v>12.0511767493287</v>
      </c>
      <c r="M8" s="1">
        <v>4</v>
      </c>
      <c r="N8" s="8">
        <v>233.8</v>
      </c>
      <c r="O8" s="8">
        <v>232.8</v>
      </c>
      <c r="P8" s="1">
        <f t="shared" si="4"/>
        <v>233.3</v>
      </c>
      <c r="Q8" s="3">
        <f t="shared" si="5"/>
        <v>1.7145306472353192</v>
      </c>
      <c r="R8" s="3">
        <f t="shared" si="6"/>
        <v>8.2854693527646806</v>
      </c>
    </row>
    <row r="9" spans="1:18" x14ac:dyDescent="0.25">
      <c r="A9" s="1">
        <v>5</v>
      </c>
      <c r="B9" s="1" t="s">
        <v>1</v>
      </c>
      <c r="C9" s="2">
        <v>42395</v>
      </c>
      <c r="D9" s="1">
        <v>1.47E-2</v>
      </c>
      <c r="E9" s="1">
        <v>60</v>
      </c>
      <c r="F9" s="1">
        <v>319.39999999999998</v>
      </c>
      <c r="G9" s="1">
        <v>321.39999999999998</v>
      </c>
      <c r="H9" s="1">
        <f t="shared" si="0"/>
        <v>320.39999999999998</v>
      </c>
      <c r="I9" s="4">
        <f t="shared" si="1"/>
        <v>1.3077551020408162</v>
      </c>
      <c r="J9" s="6">
        <f t="shared" si="2"/>
        <v>15.605493133583023</v>
      </c>
      <c r="K9" s="3">
        <f t="shared" si="3"/>
        <v>0.39450686641697708</v>
      </c>
      <c r="M9" s="1">
        <v>5</v>
      </c>
      <c r="N9" s="8">
        <v>169.2</v>
      </c>
      <c r="O9" s="8">
        <v>169.4</v>
      </c>
      <c r="P9" s="1">
        <f t="shared" si="4"/>
        <v>169.3</v>
      </c>
      <c r="Q9" s="3">
        <f t="shared" si="5"/>
        <v>2.3626698168930891</v>
      </c>
      <c r="R9" s="3">
        <f t="shared" si="6"/>
        <v>7.6373301831069114</v>
      </c>
    </row>
    <row r="10" spans="1:18" x14ac:dyDescent="0.25">
      <c r="A10" s="1">
        <v>6</v>
      </c>
      <c r="B10" s="1" t="s">
        <v>1</v>
      </c>
      <c r="C10" s="2">
        <v>42395</v>
      </c>
      <c r="D10" s="1">
        <v>2.9100000000000001E-2</v>
      </c>
      <c r="E10" s="1">
        <v>60</v>
      </c>
      <c r="F10" s="1">
        <v>375.8</v>
      </c>
      <c r="G10" s="1">
        <v>375.6</v>
      </c>
      <c r="H10" s="1">
        <f t="shared" si="0"/>
        <v>375.70000000000005</v>
      </c>
      <c r="I10" s="4">
        <f t="shared" si="1"/>
        <v>0.77463917525773207</v>
      </c>
      <c r="J10" s="6">
        <f t="shared" si="2"/>
        <v>13.308490817141335</v>
      </c>
      <c r="K10" s="3">
        <f t="shared" si="3"/>
        <v>2.691509182858665</v>
      </c>
      <c r="M10" s="1">
        <v>6</v>
      </c>
      <c r="N10" s="8">
        <v>174.6</v>
      </c>
      <c r="O10" s="8">
        <v>172.7</v>
      </c>
      <c r="P10" s="1">
        <f t="shared" si="4"/>
        <v>173.64999999999998</v>
      </c>
      <c r="Q10" s="3">
        <f t="shared" si="5"/>
        <v>2.3034840195796145</v>
      </c>
      <c r="R10" s="3">
        <f t="shared" si="6"/>
        <v>7.6965159804203855</v>
      </c>
    </row>
    <row r="11" spans="1:18" x14ac:dyDescent="0.25">
      <c r="A11" s="1">
        <v>7</v>
      </c>
      <c r="B11" s="1" t="s">
        <v>1</v>
      </c>
      <c r="C11" s="2">
        <v>42396</v>
      </c>
      <c r="D11" s="1">
        <v>2.2700000000000001E-2</v>
      </c>
      <c r="E11" s="1">
        <v>60</v>
      </c>
      <c r="F11" s="1">
        <v>357.1</v>
      </c>
      <c r="G11" s="1">
        <v>375.1</v>
      </c>
      <c r="H11" s="1">
        <f t="shared" si="0"/>
        <v>366.1</v>
      </c>
      <c r="I11" s="4">
        <f t="shared" si="1"/>
        <v>0.96766519823788533</v>
      </c>
      <c r="J11" s="6">
        <f t="shared" si="2"/>
        <v>13.657470636438131</v>
      </c>
      <c r="K11" s="3">
        <f t="shared" si="3"/>
        <v>2.3425293635618694</v>
      </c>
      <c r="M11" s="1">
        <v>7</v>
      </c>
      <c r="N11" s="8">
        <v>168.2</v>
      </c>
      <c r="O11" s="8">
        <v>169.6</v>
      </c>
      <c r="P11" s="1">
        <f t="shared" si="4"/>
        <v>168.89999999999998</v>
      </c>
      <c r="Q11" s="3">
        <f t="shared" si="5"/>
        <v>2.3682652457075197</v>
      </c>
      <c r="R11" s="3">
        <f t="shared" si="6"/>
        <v>7.6317347542924807</v>
      </c>
    </row>
    <row r="12" spans="1:18" x14ac:dyDescent="0.25">
      <c r="C12" s="2"/>
      <c r="I12" s="4"/>
      <c r="J12" s="6"/>
      <c r="K12" s="6"/>
    </row>
    <row r="13" spans="1:18" x14ac:dyDescent="0.25">
      <c r="A13" s="1">
        <v>8</v>
      </c>
      <c r="B13" s="1" t="s">
        <v>2</v>
      </c>
      <c r="C13" s="2">
        <v>42389</v>
      </c>
      <c r="D13" s="1">
        <v>4.1500000000000002E-2</v>
      </c>
      <c r="E13" s="1">
        <v>60</v>
      </c>
      <c r="F13" s="1">
        <v>997</v>
      </c>
      <c r="G13" s="1">
        <v>1000.2</v>
      </c>
      <c r="H13" s="1">
        <f t="shared" si="0"/>
        <v>998.6</v>
      </c>
      <c r="I13" s="4">
        <f t="shared" si="1"/>
        <v>1.4437590361445782</v>
      </c>
      <c r="J13" s="3">
        <f t="shared" si="2"/>
        <v>5.0070098137392343</v>
      </c>
      <c r="K13" s="3">
        <f>16-J13</f>
        <v>10.992990186260766</v>
      </c>
      <c r="M13" s="1">
        <v>8</v>
      </c>
      <c r="N13" s="8">
        <v>174</v>
      </c>
      <c r="O13" s="8">
        <v>168.2</v>
      </c>
      <c r="P13" s="1">
        <f t="shared" si="4"/>
        <v>171.1</v>
      </c>
      <c r="Q13" s="3">
        <f>400/P13</f>
        <v>2.33781414377557</v>
      </c>
      <c r="R13" s="3">
        <f>10-Q13</f>
        <v>7.66218585622443</v>
      </c>
    </row>
    <row r="14" spans="1:18" x14ac:dyDescent="0.25">
      <c r="A14" s="1">
        <v>9</v>
      </c>
      <c r="B14" s="1" t="s">
        <v>2</v>
      </c>
      <c r="C14" s="2">
        <v>42395</v>
      </c>
      <c r="D14" s="1">
        <v>3.6999999999999998E-2</v>
      </c>
      <c r="E14" s="1">
        <v>60</v>
      </c>
      <c r="F14" s="1">
        <v>597.1</v>
      </c>
      <c r="G14" s="1">
        <v>597.79999999999995</v>
      </c>
      <c r="H14" s="1">
        <f t="shared" si="0"/>
        <v>597.45000000000005</v>
      </c>
      <c r="I14" s="4">
        <f t="shared" si="1"/>
        <v>0.96883783783783783</v>
      </c>
      <c r="J14" s="3">
        <f t="shared" si="2"/>
        <v>8.3689011632772612</v>
      </c>
      <c r="K14" s="3">
        <f t="shared" ref="K14:K19" si="7">16-J14</f>
        <v>7.6310988367227388</v>
      </c>
      <c r="M14" s="1">
        <v>9</v>
      </c>
      <c r="N14" s="8">
        <v>159.1</v>
      </c>
      <c r="O14" s="8">
        <v>160.5</v>
      </c>
      <c r="P14" s="1">
        <f t="shared" si="4"/>
        <v>159.80000000000001</v>
      </c>
      <c r="Q14" s="3">
        <f t="shared" ref="Q14:Q19" si="8">400/P14</f>
        <v>2.5031289111389237</v>
      </c>
      <c r="R14" s="3">
        <f t="shared" ref="R14:R19" si="9">10-Q14</f>
        <v>7.4968710888610763</v>
      </c>
    </row>
    <row r="15" spans="1:18" x14ac:dyDescent="0.25">
      <c r="A15" s="1">
        <v>10</v>
      </c>
      <c r="B15" s="1" t="s">
        <v>2</v>
      </c>
      <c r="C15" s="2">
        <v>42396</v>
      </c>
      <c r="D15" s="1">
        <v>5.3999999999999999E-2</v>
      </c>
      <c r="E15" s="1">
        <v>60</v>
      </c>
      <c r="F15" s="1">
        <v>1397.8</v>
      </c>
      <c r="G15" s="1">
        <v>1386.7</v>
      </c>
      <c r="H15" s="1">
        <f t="shared" si="0"/>
        <v>1392.25</v>
      </c>
      <c r="I15" s="4">
        <f t="shared" si="1"/>
        <v>1.5469444444444445</v>
      </c>
      <c r="J15" s="3">
        <f t="shared" si="2"/>
        <v>3.5913090321422159</v>
      </c>
      <c r="K15" s="3">
        <f t="shared" si="7"/>
        <v>12.408690967857783</v>
      </c>
      <c r="M15" s="1">
        <v>10</v>
      </c>
      <c r="N15" s="8">
        <v>196.2</v>
      </c>
      <c r="O15" s="8">
        <v>196</v>
      </c>
      <c r="P15" s="1">
        <f t="shared" si="4"/>
        <v>196.1</v>
      </c>
      <c r="Q15" s="3">
        <f t="shared" si="8"/>
        <v>2.039775624681285</v>
      </c>
      <c r="R15" s="3">
        <f t="shared" si="9"/>
        <v>7.960224375318715</v>
      </c>
    </row>
    <row r="16" spans="1:18" x14ac:dyDescent="0.25">
      <c r="A16" s="1">
        <v>11</v>
      </c>
      <c r="B16" s="1" t="s">
        <v>2</v>
      </c>
      <c r="C16" s="2">
        <v>42396</v>
      </c>
      <c r="D16" s="1">
        <v>3.3700000000000001E-2</v>
      </c>
      <c r="E16" s="1">
        <v>60</v>
      </c>
      <c r="F16" s="1">
        <v>732.6</v>
      </c>
      <c r="G16" s="1">
        <v>734.2</v>
      </c>
      <c r="H16" s="1">
        <f t="shared" si="0"/>
        <v>733.40000000000009</v>
      </c>
      <c r="I16" s="4">
        <f t="shared" si="1"/>
        <v>1.3057566765578636</v>
      </c>
      <c r="J16" s="3">
        <f t="shared" si="2"/>
        <v>6.8175620398145611</v>
      </c>
      <c r="K16" s="3">
        <f t="shared" si="7"/>
        <v>9.1824379601854389</v>
      </c>
      <c r="M16" s="1">
        <v>11</v>
      </c>
      <c r="N16" s="8">
        <v>176</v>
      </c>
      <c r="O16" s="8">
        <v>180</v>
      </c>
      <c r="P16" s="1">
        <f t="shared" si="4"/>
        <v>178</v>
      </c>
      <c r="Q16" s="3">
        <f t="shared" si="8"/>
        <v>2.2471910112359552</v>
      </c>
      <c r="R16" s="3">
        <f t="shared" si="9"/>
        <v>7.7528089887640448</v>
      </c>
    </row>
    <row r="17" spans="1:18" x14ac:dyDescent="0.25">
      <c r="A17" s="1">
        <v>12</v>
      </c>
      <c r="B17" s="1" t="s">
        <v>2</v>
      </c>
      <c r="C17" s="2">
        <v>42396</v>
      </c>
      <c r="D17" s="1">
        <v>2.5100000000000001E-2</v>
      </c>
      <c r="E17" s="1">
        <v>60</v>
      </c>
      <c r="F17" s="1">
        <v>723.3</v>
      </c>
      <c r="G17" s="1">
        <v>727.7</v>
      </c>
      <c r="H17" s="1">
        <f t="shared" si="0"/>
        <v>725.5</v>
      </c>
      <c r="I17" s="4">
        <f t="shared" si="1"/>
        <v>1.7342629482071712</v>
      </c>
      <c r="J17" s="3">
        <f t="shared" si="2"/>
        <v>6.8917987594762238</v>
      </c>
      <c r="K17" s="3">
        <f t="shared" si="7"/>
        <v>9.1082012405237762</v>
      </c>
      <c r="M17" s="1">
        <v>12</v>
      </c>
      <c r="N17" s="8">
        <v>182.5</v>
      </c>
      <c r="O17" s="8">
        <v>182.8</v>
      </c>
      <c r="P17" s="1">
        <f t="shared" si="4"/>
        <v>182.65</v>
      </c>
      <c r="Q17" s="3">
        <f t="shared" si="8"/>
        <v>2.1899808376676702</v>
      </c>
      <c r="R17" s="3">
        <f t="shared" si="9"/>
        <v>7.8100191623323294</v>
      </c>
    </row>
    <row r="18" spans="1:18" x14ac:dyDescent="0.25">
      <c r="A18" s="1">
        <v>13</v>
      </c>
      <c r="B18" s="1" t="s">
        <v>2</v>
      </c>
      <c r="C18" s="2">
        <v>42395</v>
      </c>
      <c r="D18" s="1">
        <v>2.86E-2</v>
      </c>
      <c r="E18" s="1">
        <v>60</v>
      </c>
      <c r="F18" s="1">
        <v>549</v>
      </c>
      <c r="G18" s="1">
        <v>550</v>
      </c>
      <c r="H18" s="1">
        <f t="shared" si="0"/>
        <v>549.5</v>
      </c>
      <c r="I18" s="4">
        <f t="shared" si="1"/>
        <v>1.1527972027972029</v>
      </c>
      <c r="J18" s="3">
        <f t="shared" si="2"/>
        <v>9.0991810737033667</v>
      </c>
      <c r="K18" s="3">
        <f t="shared" si="7"/>
        <v>6.9008189262966333</v>
      </c>
      <c r="M18" s="1">
        <v>13</v>
      </c>
      <c r="N18" s="8">
        <v>180.5</v>
      </c>
      <c r="O18" s="8">
        <v>180.2</v>
      </c>
      <c r="P18" s="1">
        <f t="shared" si="4"/>
        <v>180.35</v>
      </c>
      <c r="Q18" s="3">
        <f t="shared" si="8"/>
        <v>2.2179096201829775</v>
      </c>
      <c r="R18" s="3">
        <f t="shared" si="9"/>
        <v>7.7820903798170225</v>
      </c>
    </row>
    <row r="19" spans="1:18" x14ac:dyDescent="0.25">
      <c r="A19" s="1">
        <v>14</v>
      </c>
      <c r="B19" s="1" t="s">
        <v>2</v>
      </c>
      <c r="C19" s="2">
        <v>42396</v>
      </c>
      <c r="D19" s="1">
        <v>0.11600000000000001</v>
      </c>
      <c r="E19" s="1">
        <v>60</v>
      </c>
      <c r="F19" s="1">
        <v>2051.3000000000002</v>
      </c>
      <c r="G19" s="1">
        <v>2399.3000000000002</v>
      </c>
      <c r="H19" s="1">
        <f t="shared" si="0"/>
        <v>2225.3000000000002</v>
      </c>
      <c r="I19" s="4">
        <f t="shared" si="1"/>
        <v>1.1510172413793103</v>
      </c>
      <c r="J19" s="3">
        <f t="shared" si="2"/>
        <v>2.2468880600368486</v>
      </c>
      <c r="K19" s="3">
        <f t="shared" si="7"/>
        <v>13.753111939963151</v>
      </c>
      <c r="M19" s="1">
        <v>14</v>
      </c>
      <c r="N19" s="8">
        <v>200.4</v>
      </c>
      <c r="O19" s="8">
        <v>199.9</v>
      </c>
      <c r="P19" s="1">
        <f t="shared" si="4"/>
        <v>200.15</v>
      </c>
      <c r="Q19" s="3">
        <f t="shared" si="8"/>
        <v>1.9985011241568822</v>
      </c>
      <c r="R19" s="3">
        <f t="shared" si="9"/>
        <v>8.0014988758431187</v>
      </c>
    </row>
    <row r="20" spans="1:18" x14ac:dyDescent="0.25">
      <c r="C20" s="2"/>
      <c r="I20" s="4"/>
      <c r="J20" s="3"/>
      <c r="K20" s="3"/>
    </row>
    <row r="21" spans="1:18" x14ac:dyDescent="0.25">
      <c r="A21" s="1">
        <v>15</v>
      </c>
      <c r="B21" s="1" t="s">
        <v>3</v>
      </c>
      <c r="C21" s="2">
        <v>42395</v>
      </c>
      <c r="D21" s="1">
        <v>2.5000000000000001E-2</v>
      </c>
      <c r="E21" s="1">
        <v>60</v>
      </c>
      <c r="F21" s="1">
        <v>525.4</v>
      </c>
      <c r="G21" s="1">
        <v>516.1</v>
      </c>
      <c r="H21" s="1">
        <f t="shared" si="0"/>
        <v>520.75</v>
      </c>
      <c r="I21" s="4">
        <f t="shared" si="1"/>
        <v>1.2498</v>
      </c>
      <c r="J21" s="3">
        <f t="shared" si="2"/>
        <v>9.6015362457993287</v>
      </c>
      <c r="K21" s="3">
        <f>16-J21</f>
        <v>6.3984637542006713</v>
      </c>
      <c r="M21" s="1">
        <v>15</v>
      </c>
      <c r="N21" s="8">
        <v>157.6</v>
      </c>
      <c r="O21" s="8">
        <v>158.30000000000001</v>
      </c>
      <c r="P21" s="1">
        <f t="shared" si="4"/>
        <v>157.94999999999999</v>
      </c>
      <c r="Q21" s="3">
        <f>400/P21</f>
        <v>2.5324469768914217</v>
      </c>
      <c r="R21" s="3">
        <f>10-Q21</f>
        <v>7.4675530231085787</v>
      </c>
    </row>
    <row r="22" spans="1:18" x14ac:dyDescent="0.25">
      <c r="A22" s="1">
        <v>16</v>
      </c>
      <c r="B22" s="1" t="s">
        <v>3</v>
      </c>
      <c r="C22" s="2">
        <v>42388</v>
      </c>
      <c r="D22" s="1">
        <v>4.65E-2</v>
      </c>
      <c r="E22" s="1">
        <v>60</v>
      </c>
      <c r="F22" s="1">
        <v>80.5</v>
      </c>
      <c r="G22" s="1">
        <v>80.400000000000006</v>
      </c>
      <c r="H22" s="1">
        <f t="shared" si="0"/>
        <v>80.45</v>
      </c>
      <c r="I22" s="4">
        <f t="shared" si="1"/>
        <v>0.10380645161290322</v>
      </c>
      <c r="J22" s="5">
        <v>22</v>
      </c>
      <c r="K22" s="5">
        <v>3</v>
      </c>
      <c r="M22" s="1">
        <v>16</v>
      </c>
      <c r="N22" s="8">
        <v>60.3</v>
      </c>
      <c r="O22" s="8">
        <v>61.2</v>
      </c>
      <c r="P22" s="1">
        <f t="shared" si="4"/>
        <v>60.75</v>
      </c>
      <c r="Q22" s="3">
        <f t="shared" ref="Q22:Q23" si="10">400/P22</f>
        <v>6.5843621399176957</v>
      </c>
      <c r="R22" s="3">
        <f t="shared" ref="R22:R23" si="11">10-Q22</f>
        <v>3.4156378600823043</v>
      </c>
    </row>
    <row r="23" spans="1:18" x14ac:dyDescent="0.25">
      <c r="A23" s="1">
        <v>17</v>
      </c>
      <c r="B23" s="1" t="s">
        <v>3</v>
      </c>
      <c r="C23" s="2">
        <v>42388</v>
      </c>
      <c r="D23" s="1">
        <v>4.02E-2</v>
      </c>
      <c r="E23" s="1">
        <v>60</v>
      </c>
      <c r="F23" s="1">
        <v>138.80000000000001</v>
      </c>
      <c r="G23" s="1">
        <v>146</v>
      </c>
      <c r="H23" s="1">
        <f t="shared" si="0"/>
        <v>142.4</v>
      </c>
      <c r="I23" s="4">
        <f t="shared" si="1"/>
        <v>0.21253731343283583</v>
      </c>
      <c r="J23" s="5">
        <v>22</v>
      </c>
      <c r="K23" s="5">
        <v>3</v>
      </c>
      <c r="M23" s="1">
        <v>17</v>
      </c>
      <c r="N23" s="8">
        <v>112</v>
      </c>
      <c r="O23" s="8">
        <v>112.2</v>
      </c>
      <c r="P23" s="1">
        <f t="shared" si="4"/>
        <v>112.1</v>
      </c>
      <c r="Q23" s="3">
        <f t="shared" si="10"/>
        <v>3.568242640499554</v>
      </c>
      <c r="R23" s="3">
        <f t="shared" si="11"/>
        <v>6.4317573595004465</v>
      </c>
    </row>
    <row r="24" spans="1:18" x14ac:dyDescent="0.25">
      <c r="A24" s="1">
        <v>19</v>
      </c>
      <c r="B24" s="1" t="s">
        <v>3</v>
      </c>
      <c r="C24" s="2">
        <v>42395</v>
      </c>
      <c r="D24" s="1">
        <v>4.9700000000000001E-2</v>
      </c>
      <c r="E24" s="1">
        <v>60</v>
      </c>
      <c r="F24" s="1">
        <v>939.9</v>
      </c>
      <c r="G24" s="1">
        <v>938.3</v>
      </c>
      <c r="H24" s="1">
        <f>AVERAGE(F24:G24)</f>
        <v>939.09999999999991</v>
      </c>
      <c r="I24" s="4">
        <f>H24*E24/D24/1000000</f>
        <v>1.1337223340040241</v>
      </c>
      <c r="J24" s="3">
        <f>5/H24*1000</f>
        <v>5.3242466191033975</v>
      </c>
      <c r="K24" s="3">
        <f>16-J24</f>
        <v>10.675753380896602</v>
      </c>
      <c r="M24" s="1">
        <v>19</v>
      </c>
      <c r="N24" s="8">
        <v>185.9</v>
      </c>
      <c r="O24" s="8">
        <v>180.7</v>
      </c>
      <c r="P24" s="1">
        <f>AVERAGE(N24:O24)</f>
        <v>183.3</v>
      </c>
      <c r="Q24" s="3">
        <f>400/P24</f>
        <v>2.1822149481723949</v>
      </c>
      <c r="R24" s="3">
        <f>10-Q24</f>
        <v>7.8177850518276051</v>
      </c>
    </row>
    <row r="25" spans="1:18" x14ac:dyDescent="0.25">
      <c r="A25" s="1">
        <v>20</v>
      </c>
      <c r="B25" s="1" t="s">
        <v>3</v>
      </c>
      <c r="C25" s="2">
        <v>42395</v>
      </c>
      <c r="D25" s="1">
        <v>3.0599999999999999E-2</v>
      </c>
      <c r="E25" s="1">
        <v>60</v>
      </c>
      <c r="F25" s="1">
        <v>434.1</v>
      </c>
      <c r="G25" s="1">
        <v>436.2</v>
      </c>
      <c r="H25" s="1">
        <f>AVERAGE(F25:G25)</f>
        <v>435.15</v>
      </c>
      <c r="I25" s="4">
        <f>H25*E25/D25/1000000</f>
        <v>0.85323529411764709</v>
      </c>
      <c r="J25" s="3">
        <f>5/H25*1000</f>
        <v>11.490290704354821</v>
      </c>
      <c r="K25" s="3">
        <f>16-J25</f>
        <v>4.5097092956451785</v>
      </c>
      <c r="M25" s="1">
        <v>20</v>
      </c>
      <c r="N25" s="8">
        <v>170.9</v>
      </c>
      <c r="O25" s="8">
        <v>170.5</v>
      </c>
      <c r="P25" s="1">
        <f>AVERAGE(N25:O25)</f>
        <v>170.7</v>
      </c>
      <c r="Q25" s="3">
        <f>400/P25</f>
        <v>2.3432923257176332</v>
      </c>
      <c r="R25" s="3">
        <f>10-Q25</f>
        <v>7.6567076742823668</v>
      </c>
    </row>
    <row r="26" spans="1:18" x14ac:dyDescent="0.25">
      <c r="A26" s="1">
        <v>21</v>
      </c>
      <c r="B26" s="1" t="s">
        <v>3</v>
      </c>
      <c r="C26" s="2">
        <v>42396</v>
      </c>
      <c r="D26" s="1">
        <v>4.7100000000000003E-2</v>
      </c>
      <c r="E26" s="1">
        <v>60</v>
      </c>
      <c r="F26" s="1">
        <v>1099.5999999999999</v>
      </c>
      <c r="G26" s="1">
        <v>1099.5999999999999</v>
      </c>
      <c r="H26" s="1">
        <f>AVERAGE(F26:G26)</f>
        <v>1099.5999999999999</v>
      </c>
      <c r="I26" s="4">
        <f>H26*E26/D26/1000000</f>
        <v>1.4007643312101909</v>
      </c>
      <c r="J26" s="3">
        <f>5/H26*1000</f>
        <v>4.5471080392870142</v>
      </c>
      <c r="K26" s="3">
        <f>16-J26</f>
        <v>11.452891960712986</v>
      </c>
      <c r="M26" s="1">
        <v>21</v>
      </c>
      <c r="N26" s="8">
        <v>247.9</v>
      </c>
      <c r="O26" s="8">
        <v>247.8</v>
      </c>
      <c r="P26" s="1">
        <f>AVERAGE(N26:O26)</f>
        <v>247.85000000000002</v>
      </c>
      <c r="Q26" s="3">
        <f>400/P26</f>
        <v>1.6138793625176517</v>
      </c>
      <c r="R26" s="3">
        <f>10-Q26</f>
        <v>8.3861206374823478</v>
      </c>
    </row>
    <row r="27" spans="1:18" x14ac:dyDescent="0.25">
      <c r="A27" s="11">
        <v>18</v>
      </c>
      <c r="B27" s="11" t="s">
        <v>3</v>
      </c>
      <c r="C27" s="12">
        <v>42389</v>
      </c>
      <c r="D27" s="11">
        <v>2.1299999999999999E-2</v>
      </c>
      <c r="E27" s="11">
        <v>60</v>
      </c>
      <c r="F27" s="11">
        <v>10</v>
      </c>
      <c r="G27" s="11">
        <v>9.3000000000000007</v>
      </c>
      <c r="H27" s="11">
        <f>AVERAGE(F27:G27)</f>
        <v>9.65</v>
      </c>
      <c r="I27" s="13">
        <f>H27*E27/D27/1000000</f>
        <v>2.7183098591549295E-2</v>
      </c>
      <c r="J27" s="5">
        <v>22</v>
      </c>
      <c r="K27" s="5">
        <v>3</v>
      </c>
      <c r="L27" s="7"/>
      <c r="M27" s="11">
        <v>18</v>
      </c>
      <c r="N27" s="11"/>
      <c r="O27" s="11"/>
      <c r="P27" s="11"/>
      <c r="Q27" s="11"/>
      <c r="R27" s="11"/>
    </row>
    <row r="29" spans="1:18" x14ac:dyDescent="0.25">
      <c r="A29" s="1">
        <v>22</v>
      </c>
      <c r="B29" s="1" t="s">
        <v>4</v>
      </c>
      <c r="C29" s="2">
        <v>42389</v>
      </c>
      <c r="D29" s="1">
        <v>0.23799999999999999</v>
      </c>
      <c r="E29" s="1">
        <v>60</v>
      </c>
      <c r="F29" s="1">
        <v>461.2</v>
      </c>
      <c r="G29" s="1">
        <v>455.6</v>
      </c>
      <c r="H29" s="1">
        <f t="shared" si="0"/>
        <v>458.4</v>
      </c>
      <c r="I29" s="4">
        <f t="shared" si="1"/>
        <v>0.11556302521008405</v>
      </c>
      <c r="J29" s="3">
        <f t="shared" si="2"/>
        <v>10.907504363001745</v>
      </c>
      <c r="K29" s="3">
        <f>16-J29</f>
        <v>5.0924956369982546</v>
      </c>
      <c r="M29" s="1">
        <v>22</v>
      </c>
      <c r="N29" s="8">
        <v>163.4</v>
      </c>
      <c r="O29" s="8">
        <v>167.6</v>
      </c>
      <c r="P29" s="1">
        <f t="shared" si="4"/>
        <v>165.5</v>
      </c>
      <c r="Q29" s="3">
        <f>400/P29</f>
        <v>2.416918429003021</v>
      </c>
      <c r="R29" s="3">
        <f>10-Q29</f>
        <v>7.5830815709969794</v>
      </c>
    </row>
    <row r="30" spans="1:18" x14ac:dyDescent="0.25">
      <c r="A30" s="1">
        <v>23</v>
      </c>
      <c r="B30" s="1" t="s">
        <v>4</v>
      </c>
      <c r="C30" s="2">
        <v>42395</v>
      </c>
      <c r="D30" s="1">
        <v>2.7300000000000001E-2</v>
      </c>
      <c r="E30" s="1">
        <v>60</v>
      </c>
      <c r="F30" s="1">
        <v>329.2</v>
      </c>
      <c r="G30" s="1">
        <v>323.10000000000002</v>
      </c>
      <c r="H30" s="1">
        <f t="shared" si="0"/>
        <v>326.14999999999998</v>
      </c>
      <c r="I30" s="4">
        <f t="shared" si="1"/>
        <v>0.71681318681318673</v>
      </c>
      <c r="J30" s="3">
        <f t="shared" si="2"/>
        <v>15.330369461904032</v>
      </c>
      <c r="K30" s="3">
        <f t="shared" ref="K30:K35" si="12">16-J30</f>
        <v>0.66963053809596751</v>
      </c>
      <c r="M30" s="1">
        <v>23</v>
      </c>
      <c r="N30" s="8">
        <v>176.7</v>
      </c>
      <c r="O30" s="8">
        <v>176.1</v>
      </c>
      <c r="P30" s="1">
        <f t="shared" si="4"/>
        <v>176.39999999999998</v>
      </c>
      <c r="Q30" s="3">
        <f t="shared" ref="Q30:Q35" si="13">400/P30</f>
        <v>2.2675736961451252</v>
      </c>
      <c r="R30" s="3">
        <f t="shared" ref="R30:R35" si="14">10-Q30</f>
        <v>7.7324263038548748</v>
      </c>
    </row>
    <row r="31" spans="1:18" x14ac:dyDescent="0.25">
      <c r="A31" s="1">
        <v>24</v>
      </c>
      <c r="B31" s="1" t="s">
        <v>4</v>
      </c>
      <c r="C31" s="2">
        <v>42396</v>
      </c>
      <c r="D31" s="1">
        <v>4.4299999999999999E-2</v>
      </c>
      <c r="E31" s="1">
        <v>60</v>
      </c>
      <c r="F31" s="1">
        <v>1121.5999999999999</v>
      </c>
      <c r="G31" s="1">
        <v>1141.9000000000001</v>
      </c>
      <c r="H31" s="1">
        <f t="shared" si="0"/>
        <v>1131.75</v>
      </c>
      <c r="I31" s="4">
        <f t="shared" si="1"/>
        <v>1.5328442437923251</v>
      </c>
      <c r="J31" s="3">
        <f t="shared" si="2"/>
        <v>4.4179368235034246</v>
      </c>
      <c r="K31" s="3">
        <f t="shared" si="12"/>
        <v>11.582063176496575</v>
      </c>
      <c r="M31" s="1">
        <v>24</v>
      </c>
      <c r="N31" s="8">
        <v>190.8</v>
      </c>
      <c r="O31" s="8">
        <v>192.3</v>
      </c>
      <c r="P31" s="1">
        <f t="shared" si="4"/>
        <v>191.55</v>
      </c>
      <c r="Q31" s="3">
        <f t="shared" si="13"/>
        <v>2.0882276168102321</v>
      </c>
      <c r="R31" s="3">
        <f t="shared" si="14"/>
        <v>7.9117723831897679</v>
      </c>
    </row>
    <row r="32" spans="1:18" x14ac:dyDescent="0.25">
      <c r="A32" s="1">
        <v>25</v>
      </c>
      <c r="B32" s="1" t="s">
        <v>4</v>
      </c>
      <c r="C32" s="2">
        <v>42396</v>
      </c>
      <c r="D32" s="1">
        <v>2.5499999999999998E-2</v>
      </c>
      <c r="E32" s="1">
        <v>60</v>
      </c>
      <c r="F32" s="1">
        <v>572.5</v>
      </c>
      <c r="G32" s="1">
        <v>572.4</v>
      </c>
      <c r="H32" s="1">
        <f t="shared" si="0"/>
        <v>572.45000000000005</v>
      </c>
      <c r="I32" s="4">
        <f t="shared" si="1"/>
        <v>1.3469411764705885</v>
      </c>
      <c r="J32" s="3">
        <f t="shared" si="2"/>
        <v>8.734387282732115</v>
      </c>
      <c r="K32" s="3">
        <f t="shared" si="12"/>
        <v>7.265612717267885</v>
      </c>
      <c r="M32" s="1">
        <v>25</v>
      </c>
      <c r="N32" s="8">
        <v>176.2</v>
      </c>
      <c r="O32" s="8">
        <v>176.4</v>
      </c>
      <c r="P32" s="1">
        <f t="shared" si="4"/>
        <v>176.3</v>
      </c>
      <c r="Q32" s="3">
        <f t="shared" si="13"/>
        <v>2.2688598979013044</v>
      </c>
      <c r="R32" s="3">
        <f t="shared" si="14"/>
        <v>7.7311401020986956</v>
      </c>
    </row>
    <row r="33" spans="1:18" x14ac:dyDescent="0.25">
      <c r="A33" s="1">
        <v>26</v>
      </c>
      <c r="B33" s="1" t="s">
        <v>4</v>
      </c>
      <c r="C33" s="2">
        <v>42396</v>
      </c>
      <c r="D33" s="1">
        <v>2.4400000000000002E-2</v>
      </c>
      <c r="E33" s="1">
        <v>60</v>
      </c>
      <c r="F33" s="1">
        <v>364.9</v>
      </c>
      <c r="G33" s="1">
        <v>368.1</v>
      </c>
      <c r="H33" s="1">
        <f t="shared" si="0"/>
        <v>366.5</v>
      </c>
      <c r="I33" s="4">
        <f t="shared" si="1"/>
        <v>0.90122950819672121</v>
      </c>
      <c r="J33" s="3">
        <f t="shared" si="2"/>
        <v>13.642564802182811</v>
      </c>
      <c r="K33" s="3">
        <f t="shared" si="12"/>
        <v>2.357435197817189</v>
      </c>
      <c r="M33" s="1">
        <v>26</v>
      </c>
      <c r="N33" s="8">
        <v>168.1</v>
      </c>
      <c r="O33" s="8">
        <v>168</v>
      </c>
      <c r="P33" s="1">
        <f t="shared" si="4"/>
        <v>168.05</v>
      </c>
      <c r="Q33" s="3">
        <f t="shared" si="13"/>
        <v>2.380243975007438</v>
      </c>
      <c r="R33" s="3">
        <f t="shared" si="14"/>
        <v>7.6197560249925615</v>
      </c>
    </row>
    <row r="34" spans="1:18" x14ac:dyDescent="0.25">
      <c r="A34" s="1">
        <v>27</v>
      </c>
      <c r="B34" s="1" t="s">
        <v>4</v>
      </c>
      <c r="C34" s="2">
        <v>42396</v>
      </c>
      <c r="D34" s="1">
        <v>7.3700000000000002E-2</v>
      </c>
      <c r="E34" s="1">
        <v>60</v>
      </c>
      <c r="F34" s="1">
        <v>1268.5999999999999</v>
      </c>
      <c r="G34" s="1">
        <v>1266.2</v>
      </c>
      <c r="H34" s="1">
        <f t="shared" si="0"/>
        <v>1267.4000000000001</v>
      </c>
      <c r="I34" s="4">
        <f t="shared" si="1"/>
        <v>1.0318046132971506</v>
      </c>
      <c r="J34" s="3">
        <f t="shared" si="2"/>
        <v>3.9450844248066903</v>
      </c>
      <c r="K34" s="3">
        <f t="shared" si="12"/>
        <v>12.054915575193309</v>
      </c>
      <c r="M34" s="1">
        <v>27</v>
      </c>
      <c r="N34" s="8">
        <v>191.3</v>
      </c>
      <c r="O34" s="8">
        <v>192.7</v>
      </c>
      <c r="P34" s="1">
        <f t="shared" si="4"/>
        <v>192</v>
      </c>
      <c r="Q34" s="3">
        <f t="shared" si="13"/>
        <v>2.0833333333333335</v>
      </c>
      <c r="R34" s="3">
        <f t="shared" si="14"/>
        <v>7.9166666666666661</v>
      </c>
    </row>
    <row r="35" spans="1:18" x14ac:dyDescent="0.25">
      <c r="A35" s="1">
        <v>28</v>
      </c>
      <c r="B35" s="1" t="s">
        <v>4</v>
      </c>
      <c r="C35" s="2">
        <v>42396</v>
      </c>
      <c r="D35" s="1">
        <v>9.35E-2</v>
      </c>
      <c r="E35" s="1">
        <v>60</v>
      </c>
      <c r="F35" s="1">
        <v>1733.5</v>
      </c>
      <c r="G35" s="1">
        <v>1746.1</v>
      </c>
      <c r="H35" s="1">
        <f t="shared" si="0"/>
        <v>1739.8</v>
      </c>
      <c r="I35" s="4">
        <f t="shared" si="1"/>
        <v>1.1164491978609625</v>
      </c>
      <c r="J35" s="3">
        <f t="shared" si="2"/>
        <v>2.8738935509828716</v>
      </c>
      <c r="K35" s="3">
        <f t="shared" si="12"/>
        <v>13.126106449017129</v>
      </c>
      <c r="M35" s="1">
        <v>28</v>
      </c>
      <c r="N35" s="8">
        <v>238.6</v>
      </c>
      <c r="O35" s="8">
        <v>199.9</v>
      </c>
      <c r="P35" s="1">
        <f t="shared" si="4"/>
        <v>219.25</v>
      </c>
      <c r="Q35" s="3">
        <f t="shared" si="13"/>
        <v>1.8244013683010263</v>
      </c>
      <c r="R35" s="3">
        <f t="shared" si="14"/>
        <v>8.1755986316989731</v>
      </c>
    </row>
    <row r="36" spans="1:18" x14ac:dyDescent="0.25">
      <c r="C36" s="2"/>
      <c r="I36" s="4"/>
      <c r="J36" s="3"/>
      <c r="K36" s="3"/>
    </row>
    <row r="37" spans="1:18" x14ac:dyDescent="0.25">
      <c r="A37" s="1">
        <v>29</v>
      </c>
      <c r="B37" s="1" t="s">
        <v>5</v>
      </c>
      <c r="C37" s="2">
        <v>42395</v>
      </c>
      <c r="D37" s="1">
        <v>2.4199999999999999E-2</v>
      </c>
      <c r="E37" s="1">
        <v>60</v>
      </c>
      <c r="F37" s="1">
        <v>396.1</v>
      </c>
      <c r="G37" s="1">
        <v>391.8</v>
      </c>
      <c r="H37" s="1">
        <f t="shared" si="0"/>
        <v>393.95000000000005</v>
      </c>
      <c r="I37" s="4">
        <f t="shared" si="1"/>
        <v>0.97673553719008288</v>
      </c>
      <c r="J37" s="3">
        <f t="shared" si="2"/>
        <v>12.691965985531159</v>
      </c>
      <c r="K37" s="3">
        <f>16-J37</f>
        <v>3.3080340144688414</v>
      </c>
      <c r="M37" s="1">
        <v>29</v>
      </c>
      <c r="N37" s="8">
        <v>172.9</v>
      </c>
      <c r="O37" s="8">
        <v>173.9</v>
      </c>
      <c r="P37" s="1">
        <f t="shared" si="4"/>
        <v>173.4</v>
      </c>
      <c r="Q37" s="3">
        <f>400/P37</f>
        <v>2.306805074971165</v>
      </c>
      <c r="R37" s="3">
        <f>10-Q37</f>
        <v>7.693194925028835</v>
      </c>
    </row>
    <row r="38" spans="1:18" x14ac:dyDescent="0.25">
      <c r="A38" s="1">
        <v>30</v>
      </c>
      <c r="B38" s="1" t="s">
        <v>5</v>
      </c>
      <c r="C38" s="2">
        <v>42387</v>
      </c>
      <c r="D38" s="1">
        <v>7.0999999999999994E-2</v>
      </c>
      <c r="E38" s="1">
        <v>60</v>
      </c>
      <c r="F38" s="1">
        <v>117.5</v>
      </c>
      <c r="G38" s="1">
        <v>114.5</v>
      </c>
      <c r="H38" s="1">
        <f t="shared" si="0"/>
        <v>116</v>
      </c>
      <c r="I38" s="4">
        <f t="shared" si="1"/>
        <v>9.8028169014084524E-2</v>
      </c>
      <c r="J38" s="5">
        <v>22</v>
      </c>
      <c r="K38" s="5">
        <v>3</v>
      </c>
      <c r="M38" s="1">
        <v>30</v>
      </c>
      <c r="N38" s="8">
        <v>86.4</v>
      </c>
      <c r="O38" s="8">
        <v>86.2</v>
      </c>
      <c r="P38" s="1">
        <f t="shared" si="4"/>
        <v>86.300000000000011</v>
      </c>
      <c r="Q38" s="3">
        <f t="shared" ref="Q38:Q49" si="15">400/P38</f>
        <v>4.6349942062572413</v>
      </c>
      <c r="R38" s="3">
        <f t="shared" ref="R38:R50" si="16">10-Q38</f>
        <v>5.3650057937427587</v>
      </c>
    </row>
    <row r="39" spans="1:18" x14ac:dyDescent="0.25">
      <c r="A39" s="1">
        <v>31</v>
      </c>
      <c r="B39" s="1" t="s">
        <v>5</v>
      </c>
      <c r="C39" s="2">
        <v>42387</v>
      </c>
      <c r="D39" s="1">
        <v>2.1999999999999999E-2</v>
      </c>
      <c r="E39" s="1">
        <v>60</v>
      </c>
      <c r="F39" s="1">
        <v>71.2</v>
      </c>
      <c r="G39" s="1">
        <v>71.7</v>
      </c>
      <c r="H39" s="1">
        <f t="shared" si="0"/>
        <v>71.45</v>
      </c>
      <c r="I39" s="4">
        <f t="shared" si="1"/>
        <v>0.19486363636363638</v>
      </c>
      <c r="J39" s="5">
        <v>22</v>
      </c>
      <c r="K39" s="5">
        <v>3</v>
      </c>
      <c r="M39" s="1">
        <v>31</v>
      </c>
      <c r="N39" s="8">
        <v>52.3</v>
      </c>
      <c r="O39" s="8">
        <v>51.9</v>
      </c>
      <c r="P39" s="1">
        <f t="shared" si="4"/>
        <v>52.099999999999994</v>
      </c>
      <c r="Q39" s="3">
        <f t="shared" si="15"/>
        <v>7.6775431861804231</v>
      </c>
      <c r="R39" s="3">
        <f t="shared" si="16"/>
        <v>2.3224568138195769</v>
      </c>
    </row>
    <row r="40" spans="1:18" x14ac:dyDescent="0.25">
      <c r="A40" s="1">
        <v>32</v>
      </c>
      <c r="B40" s="1" t="s">
        <v>5</v>
      </c>
      <c r="C40" s="2">
        <v>42387</v>
      </c>
      <c r="D40" s="1">
        <v>2.1000000000000001E-2</v>
      </c>
      <c r="E40" s="1">
        <v>60</v>
      </c>
      <c r="F40" s="1">
        <v>118.7</v>
      </c>
      <c r="G40" s="1">
        <v>118.6</v>
      </c>
      <c r="H40" s="1">
        <f t="shared" si="0"/>
        <v>118.65</v>
      </c>
      <c r="I40" s="4">
        <f t="shared" si="1"/>
        <v>0.33900000000000002</v>
      </c>
      <c r="J40" s="5">
        <v>22</v>
      </c>
      <c r="K40" s="5">
        <v>3</v>
      </c>
      <c r="M40" s="1">
        <v>32</v>
      </c>
      <c r="N40" s="8">
        <v>88.7</v>
      </c>
      <c r="O40" s="8">
        <v>89.8</v>
      </c>
      <c r="P40" s="1">
        <f t="shared" si="4"/>
        <v>89.25</v>
      </c>
      <c r="Q40" s="3">
        <f t="shared" si="15"/>
        <v>4.4817927170868348</v>
      </c>
      <c r="R40" s="3">
        <f t="shared" si="16"/>
        <v>5.5182072829131652</v>
      </c>
    </row>
    <row r="41" spans="1:18" x14ac:dyDescent="0.25">
      <c r="A41" s="1">
        <v>33</v>
      </c>
      <c r="B41" s="1" t="s">
        <v>5</v>
      </c>
      <c r="C41" s="2">
        <v>42395</v>
      </c>
      <c r="D41" s="1">
        <v>7.7899999999999997E-2</v>
      </c>
      <c r="E41" s="1">
        <v>60</v>
      </c>
      <c r="F41" s="1">
        <v>706.7</v>
      </c>
      <c r="G41" s="1">
        <v>706.1</v>
      </c>
      <c r="H41" s="1">
        <f t="shared" si="0"/>
        <v>706.40000000000009</v>
      </c>
      <c r="I41" s="4">
        <f t="shared" si="1"/>
        <v>0.54408215661103987</v>
      </c>
      <c r="J41" s="3">
        <f t="shared" si="2"/>
        <v>7.0781426953567372</v>
      </c>
      <c r="K41" s="3">
        <f t="shared" ref="K41:K42" si="17">16-J41</f>
        <v>8.9218573046432628</v>
      </c>
      <c r="M41" s="1">
        <v>33</v>
      </c>
      <c r="N41" s="8">
        <v>174.6</v>
      </c>
      <c r="O41" s="8">
        <v>176.6</v>
      </c>
      <c r="P41" s="1">
        <f t="shared" si="4"/>
        <v>175.6</v>
      </c>
      <c r="Q41" s="3">
        <f t="shared" si="15"/>
        <v>2.2779043280182232</v>
      </c>
      <c r="R41" s="3">
        <f t="shared" si="16"/>
        <v>7.7220956719817764</v>
      </c>
    </row>
    <row r="42" spans="1:18" x14ac:dyDescent="0.25">
      <c r="A42" s="1">
        <v>34</v>
      </c>
      <c r="B42" s="1" t="s">
        <v>5</v>
      </c>
      <c r="C42" s="2">
        <v>42396</v>
      </c>
      <c r="D42" s="1">
        <v>6.5000000000000002E-2</v>
      </c>
      <c r="E42" s="1">
        <v>60</v>
      </c>
      <c r="F42" s="1">
        <v>1560.9</v>
      </c>
      <c r="G42" s="1">
        <v>1543.5</v>
      </c>
      <c r="H42" s="1">
        <f t="shared" si="0"/>
        <v>1552.2</v>
      </c>
      <c r="I42" s="4">
        <f t="shared" si="1"/>
        <v>1.4328000000000001</v>
      </c>
      <c r="J42" s="3">
        <f t="shared" si="2"/>
        <v>3.2212343770132712</v>
      </c>
      <c r="K42" s="3">
        <f t="shared" si="17"/>
        <v>12.778765622986729</v>
      </c>
      <c r="M42" s="1">
        <v>34</v>
      </c>
      <c r="N42" s="8">
        <v>193.7</v>
      </c>
      <c r="O42" s="8">
        <v>194.9</v>
      </c>
      <c r="P42" s="1">
        <f t="shared" si="4"/>
        <v>194.3</v>
      </c>
      <c r="Q42" s="3">
        <f t="shared" si="15"/>
        <v>2.058672156459084</v>
      </c>
      <c r="R42" s="3">
        <f t="shared" si="16"/>
        <v>7.9413278435409165</v>
      </c>
    </row>
    <row r="43" spans="1:18" x14ac:dyDescent="0.25">
      <c r="C43" s="2"/>
      <c r="I43" s="4"/>
      <c r="J43" s="3"/>
      <c r="K43" s="3"/>
      <c r="Q43" s="3"/>
      <c r="R43" s="3"/>
    </row>
    <row r="44" spans="1:18" x14ac:dyDescent="0.25">
      <c r="A44" s="1">
        <v>35</v>
      </c>
      <c r="B44" s="1" t="s">
        <v>6</v>
      </c>
      <c r="C44" s="2">
        <v>42396</v>
      </c>
      <c r="D44" s="1">
        <v>1.2500000000000001E-2</v>
      </c>
      <c r="E44" s="1">
        <v>60</v>
      </c>
      <c r="F44" s="1">
        <v>589.9</v>
      </c>
      <c r="G44" s="1">
        <v>578.6</v>
      </c>
      <c r="H44" s="1">
        <f t="shared" si="0"/>
        <v>584.25</v>
      </c>
      <c r="I44" s="4">
        <f t="shared" si="1"/>
        <v>2.8043999999999998</v>
      </c>
      <c r="J44" s="3">
        <f t="shared" si="2"/>
        <v>8.5579803166452724</v>
      </c>
      <c r="K44" s="3">
        <f>16-J44</f>
        <v>7.4420196833547276</v>
      </c>
      <c r="M44" s="1">
        <v>35</v>
      </c>
      <c r="N44" s="8">
        <v>182.5</v>
      </c>
      <c r="O44" s="8">
        <v>183.3</v>
      </c>
      <c r="P44" s="1">
        <f t="shared" si="4"/>
        <v>182.9</v>
      </c>
      <c r="Q44" s="3">
        <f>400/P44</f>
        <v>2.1869874248223073</v>
      </c>
      <c r="R44" s="3">
        <f>10-Q44</f>
        <v>7.8130125751776927</v>
      </c>
    </row>
    <row r="45" spans="1:18" x14ac:dyDescent="0.25">
      <c r="A45" s="1">
        <v>36</v>
      </c>
      <c r="B45" s="1" t="s">
        <v>6</v>
      </c>
      <c r="C45" s="2">
        <v>42396</v>
      </c>
      <c r="D45" s="1">
        <v>3.0300000000000001E-2</v>
      </c>
      <c r="E45" s="1">
        <v>60</v>
      </c>
      <c r="F45" s="1">
        <v>695.1</v>
      </c>
      <c r="G45" s="1">
        <v>693.7</v>
      </c>
      <c r="H45" s="1">
        <f t="shared" si="0"/>
        <v>694.40000000000009</v>
      </c>
      <c r="I45" s="4">
        <f t="shared" si="1"/>
        <v>1.3750495049504952</v>
      </c>
      <c r="J45" s="3">
        <f t="shared" si="2"/>
        <v>7.2004608294930863</v>
      </c>
      <c r="K45" s="3">
        <f t="shared" ref="K45:K50" si="18">16-J45</f>
        <v>8.7995391705069146</v>
      </c>
      <c r="M45" s="1">
        <v>36</v>
      </c>
      <c r="N45" s="8">
        <v>188.9</v>
      </c>
      <c r="O45" s="8">
        <v>185</v>
      </c>
      <c r="P45" s="1">
        <f t="shared" si="4"/>
        <v>186.95</v>
      </c>
      <c r="Q45" s="3">
        <f t="shared" si="15"/>
        <v>2.1396095212623698</v>
      </c>
      <c r="R45" s="3">
        <f t="shared" si="16"/>
        <v>7.8603904787376297</v>
      </c>
    </row>
    <row r="46" spans="1:18" x14ac:dyDescent="0.25">
      <c r="A46" s="1">
        <v>37</v>
      </c>
      <c r="B46" s="1" t="s">
        <v>6</v>
      </c>
      <c r="C46" s="2">
        <v>42396</v>
      </c>
      <c r="D46" s="1">
        <v>3.9300000000000002E-2</v>
      </c>
      <c r="E46" s="1">
        <v>60</v>
      </c>
      <c r="F46" s="1">
        <v>623.20000000000005</v>
      </c>
      <c r="G46" s="1">
        <v>630.79999999999995</v>
      </c>
      <c r="H46" s="1">
        <f t="shared" si="0"/>
        <v>627</v>
      </c>
      <c r="I46" s="4">
        <f t="shared" si="1"/>
        <v>0.95725190839694652</v>
      </c>
      <c r="J46" s="3">
        <f t="shared" si="2"/>
        <v>7.9744816586921843</v>
      </c>
      <c r="K46" s="3">
        <f t="shared" si="18"/>
        <v>8.0255183413078157</v>
      </c>
      <c r="M46" s="1">
        <v>37</v>
      </c>
      <c r="N46" s="8">
        <v>181.1</v>
      </c>
      <c r="O46" s="8">
        <v>181.4</v>
      </c>
      <c r="P46" s="1">
        <f t="shared" si="4"/>
        <v>181.25</v>
      </c>
      <c r="Q46" s="3">
        <f t="shared" si="15"/>
        <v>2.2068965517241379</v>
      </c>
      <c r="R46" s="3">
        <f t="shared" si="16"/>
        <v>7.7931034482758621</v>
      </c>
    </row>
    <row r="47" spans="1:18" x14ac:dyDescent="0.25">
      <c r="A47" s="1">
        <v>38</v>
      </c>
      <c r="B47" s="1" t="s">
        <v>6</v>
      </c>
      <c r="C47" s="2">
        <v>42387</v>
      </c>
      <c r="D47" s="1">
        <v>2.9000000000000001E-2</v>
      </c>
      <c r="E47" s="1">
        <v>60</v>
      </c>
      <c r="F47" s="1">
        <v>40.700000000000003</v>
      </c>
      <c r="G47" s="1">
        <v>40.799999999999997</v>
      </c>
      <c r="H47" s="1">
        <f t="shared" si="0"/>
        <v>40.75</v>
      </c>
      <c r="I47" s="4">
        <f t="shared" si="1"/>
        <v>8.4310344827586203E-2</v>
      </c>
      <c r="J47" s="5">
        <v>22</v>
      </c>
      <c r="K47" s="5">
        <v>3</v>
      </c>
      <c r="M47" s="1">
        <v>38</v>
      </c>
      <c r="N47" s="8">
        <v>31</v>
      </c>
      <c r="O47" s="8">
        <v>31.8</v>
      </c>
      <c r="P47" s="1">
        <f t="shared" si="4"/>
        <v>31.4</v>
      </c>
      <c r="Q47" s="3">
        <f t="shared" si="15"/>
        <v>12.738853503184714</v>
      </c>
      <c r="R47" s="3">
        <f t="shared" si="16"/>
        <v>-2.7388535031847141</v>
      </c>
    </row>
    <row r="48" spans="1:18" x14ac:dyDescent="0.25">
      <c r="A48" s="1">
        <v>39</v>
      </c>
      <c r="B48" s="1" t="s">
        <v>6</v>
      </c>
      <c r="C48" s="2">
        <v>42396</v>
      </c>
      <c r="D48" s="1">
        <v>1.9E-2</v>
      </c>
      <c r="E48" s="1">
        <v>60</v>
      </c>
      <c r="F48" s="1">
        <v>332.5</v>
      </c>
      <c r="G48" s="1">
        <v>312.2</v>
      </c>
      <c r="H48" s="1">
        <f t="shared" si="0"/>
        <v>322.35000000000002</v>
      </c>
      <c r="I48" s="4">
        <f t="shared" si="1"/>
        <v>1.0179473684210527</v>
      </c>
      <c r="J48" s="6">
        <f t="shared" si="2"/>
        <v>15.511090429657203</v>
      </c>
      <c r="K48" s="3">
        <f t="shared" si="18"/>
        <v>0.48890957034279658</v>
      </c>
      <c r="M48" s="1">
        <v>39</v>
      </c>
      <c r="N48" s="8">
        <v>170.1</v>
      </c>
      <c r="O48" s="8">
        <v>170.1</v>
      </c>
      <c r="P48" s="1">
        <f t="shared" si="4"/>
        <v>170.1</v>
      </c>
      <c r="Q48" s="3">
        <f t="shared" si="15"/>
        <v>2.3515579071134627</v>
      </c>
      <c r="R48" s="3">
        <f t="shared" si="16"/>
        <v>7.6484420928865369</v>
      </c>
    </row>
    <row r="49" spans="1:18" x14ac:dyDescent="0.25">
      <c r="A49" s="1">
        <v>40</v>
      </c>
      <c r="B49" s="1" t="s">
        <v>6</v>
      </c>
      <c r="C49" s="2">
        <v>42395</v>
      </c>
      <c r="D49" s="1">
        <v>1.7500000000000002E-2</v>
      </c>
      <c r="E49" s="1">
        <v>60</v>
      </c>
      <c r="F49" s="1">
        <v>272.60000000000002</v>
      </c>
      <c r="G49" s="1">
        <v>266.7</v>
      </c>
      <c r="H49" s="1">
        <f t="shared" si="0"/>
        <v>269.64999999999998</v>
      </c>
      <c r="I49" s="4">
        <f t="shared" si="1"/>
        <v>0.92451428571428551</v>
      </c>
      <c r="J49" s="3">
        <f t="shared" si="2"/>
        <v>18.542555164101618</v>
      </c>
      <c r="K49" s="3">
        <f t="shared" si="18"/>
        <v>-2.5425551641016177</v>
      </c>
      <c r="M49" s="1">
        <v>40</v>
      </c>
      <c r="N49" s="8">
        <v>153.69999999999999</v>
      </c>
      <c r="O49" s="8">
        <v>153.30000000000001</v>
      </c>
      <c r="P49" s="1">
        <f t="shared" si="4"/>
        <v>153.5</v>
      </c>
      <c r="Q49" s="3">
        <f t="shared" si="15"/>
        <v>2.6058631921824102</v>
      </c>
      <c r="R49" s="3">
        <f t="shared" si="16"/>
        <v>7.3941368078175902</v>
      </c>
    </row>
    <row r="50" spans="1:18" x14ac:dyDescent="0.25">
      <c r="A50" s="1">
        <v>41</v>
      </c>
      <c r="B50" s="1" t="s">
        <v>6</v>
      </c>
      <c r="C50" s="2">
        <v>42396</v>
      </c>
      <c r="D50" s="1">
        <v>2.0299999999999999E-2</v>
      </c>
      <c r="E50" s="1">
        <v>60</v>
      </c>
      <c r="F50" s="1">
        <v>602.20000000000005</v>
      </c>
      <c r="G50" s="1">
        <v>611.6</v>
      </c>
      <c r="H50" s="1">
        <f t="shared" si="0"/>
        <v>606.90000000000009</v>
      </c>
      <c r="I50" s="4">
        <f t="shared" si="1"/>
        <v>1.7937931034482764</v>
      </c>
      <c r="J50" s="3">
        <f t="shared" si="2"/>
        <v>8.2385895534684455</v>
      </c>
      <c r="K50" s="3">
        <f t="shared" si="18"/>
        <v>7.7614104465315545</v>
      </c>
      <c r="M50" s="1">
        <v>41</v>
      </c>
      <c r="N50" s="8">
        <v>185.3</v>
      </c>
      <c r="O50" s="8">
        <v>195.2</v>
      </c>
      <c r="P50" s="1">
        <f t="shared" si="4"/>
        <v>190.25</v>
      </c>
      <c r="Q50" s="3">
        <f>400/P50</f>
        <v>2.1024967148488831</v>
      </c>
      <c r="R50" s="3">
        <f t="shared" si="16"/>
        <v>7.8975032851511173</v>
      </c>
    </row>
    <row r="51" spans="1:18" x14ac:dyDescent="0.25">
      <c r="C51" s="2"/>
      <c r="I51" s="4"/>
      <c r="J51" s="3"/>
      <c r="K51" s="3"/>
    </row>
    <row r="52" spans="1:18" x14ac:dyDescent="0.25">
      <c r="A52" s="1">
        <v>42</v>
      </c>
      <c r="B52" s="1" t="s">
        <v>7</v>
      </c>
      <c r="C52" s="2">
        <v>42389</v>
      </c>
      <c r="D52" s="1">
        <v>2.7900000000000001E-2</v>
      </c>
      <c r="E52" s="1">
        <v>60</v>
      </c>
      <c r="F52" s="1">
        <v>603.1</v>
      </c>
      <c r="G52" s="1">
        <v>566.6</v>
      </c>
      <c r="H52" s="1">
        <f t="shared" si="0"/>
        <v>584.85</v>
      </c>
      <c r="I52" s="4">
        <f t="shared" si="1"/>
        <v>1.257741935483871</v>
      </c>
      <c r="J52" s="3">
        <f t="shared" si="2"/>
        <v>8.5492006497392481</v>
      </c>
      <c r="K52" s="3">
        <f>16-J52</f>
        <v>7.4507993502607519</v>
      </c>
      <c r="M52" s="1">
        <v>42</v>
      </c>
      <c r="N52" s="8">
        <v>150.30000000000001</v>
      </c>
      <c r="O52" s="8">
        <v>147.80000000000001</v>
      </c>
      <c r="P52" s="1">
        <f t="shared" si="4"/>
        <v>149.05000000000001</v>
      </c>
      <c r="Q52" s="3">
        <f>400/P52</f>
        <v>2.683663200268366</v>
      </c>
      <c r="R52" s="3">
        <f>10-Q52</f>
        <v>7.3163367997316335</v>
      </c>
    </row>
    <row r="53" spans="1:18" x14ac:dyDescent="0.25">
      <c r="A53" s="1">
        <v>43</v>
      </c>
      <c r="B53" s="1" t="s">
        <v>7</v>
      </c>
      <c r="C53" s="2">
        <v>42389</v>
      </c>
      <c r="D53" s="1">
        <v>4.5999999999999999E-2</v>
      </c>
      <c r="E53" s="1">
        <v>60</v>
      </c>
      <c r="F53" s="1">
        <v>1085.0999999999999</v>
      </c>
      <c r="G53" s="1">
        <v>1095.5</v>
      </c>
      <c r="H53" s="1">
        <f t="shared" si="0"/>
        <v>1090.3</v>
      </c>
      <c r="I53" s="4">
        <f t="shared" si="1"/>
        <v>1.4221304347826087</v>
      </c>
      <c r="J53" s="3">
        <f t="shared" si="2"/>
        <v>4.5858937906998074</v>
      </c>
      <c r="K53" s="3">
        <f t="shared" ref="K53:K58" si="19">16-J53</f>
        <v>11.414106209300193</v>
      </c>
      <c r="M53" s="1">
        <v>43</v>
      </c>
      <c r="N53" s="8">
        <v>166.7</v>
      </c>
      <c r="O53" s="8">
        <v>164.1</v>
      </c>
      <c r="P53" s="1">
        <f t="shared" si="4"/>
        <v>165.39999999999998</v>
      </c>
      <c r="Q53" s="3">
        <f t="shared" ref="Q53:Q57" si="20">400/P53</f>
        <v>2.418379685610641</v>
      </c>
      <c r="R53" s="3">
        <f t="shared" ref="R53:R57" si="21">10-Q53</f>
        <v>7.581620314389359</v>
      </c>
    </row>
    <row r="54" spans="1:18" x14ac:dyDescent="0.25">
      <c r="A54" s="1">
        <v>44</v>
      </c>
      <c r="B54" s="1" t="s">
        <v>7</v>
      </c>
      <c r="C54" s="2">
        <v>42389</v>
      </c>
      <c r="D54" s="1">
        <v>5.5199999999999999E-2</v>
      </c>
      <c r="E54" s="1">
        <v>60</v>
      </c>
      <c r="F54" s="1">
        <v>136.9</v>
      </c>
      <c r="G54" s="1">
        <v>147</v>
      </c>
      <c r="H54" s="1">
        <f t="shared" si="0"/>
        <v>141.94999999999999</v>
      </c>
      <c r="I54" s="4">
        <f t="shared" si="1"/>
        <v>0.15429347826086956</v>
      </c>
      <c r="J54" s="5">
        <v>22</v>
      </c>
      <c r="K54" s="5">
        <v>3</v>
      </c>
      <c r="M54" s="1">
        <v>44</v>
      </c>
      <c r="N54" s="8">
        <v>100.6</v>
      </c>
      <c r="O54" s="8">
        <v>102.5</v>
      </c>
      <c r="P54" s="1">
        <f t="shared" si="4"/>
        <v>101.55</v>
      </c>
      <c r="Q54" s="3">
        <f t="shared" si="20"/>
        <v>3.9389463318562288</v>
      </c>
      <c r="R54" s="3">
        <f t="shared" si="21"/>
        <v>6.0610536681437708</v>
      </c>
    </row>
    <row r="55" spans="1:18" x14ac:dyDescent="0.25">
      <c r="A55" s="1">
        <v>45</v>
      </c>
      <c r="B55" s="1" t="s">
        <v>7</v>
      </c>
      <c r="C55" s="2">
        <v>42395</v>
      </c>
      <c r="D55" s="1">
        <v>2.0500000000000001E-2</v>
      </c>
      <c r="E55" s="1">
        <v>60</v>
      </c>
      <c r="F55" s="1">
        <v>240.6</v>
      </c>
      <c r="G55" s="1">
        <v>252.9</v>
      </c>
      <c r="H55" s="1">
        <f t="shared" si="0"/>
        <v>246.75</v>
      </c>
      <c r="I55" s="4">
        <f t="shared" si="1"/>
        <v>0.72219512195121949</v>
      </c>
      <c r="J55" s="5">
        <v>22</v>
      </c>
      <c r="K55" s="5">
        <v>3</v>
      </c>
      <c r="M55" s="1">
        <v>45</v>
      </c>
      <c r="N55" s="8">
        <v>193.2</v>
      </c>
      <c r="O55" s="8">
        <v>192.6</v>
      </c>
      <c r="P55" s="1">
        <f t="shared" si="4"/>
        <v>192.89999999999998</v>
      </c>
      <c r="Q55" s="3">
        <f t="shared" si="20"/>
        <v>2.0736132711249353</v>
      </c>
      <c r="R55" s="3">
        <f t="shared" si="21"/>
        <v>7.9263867288750642</v>
      </c>
    </row>
    <row r="56" spans="1:18" x14ac:dyDescent="0.25">
      <c r="A56" s="1">
        <v>46</v>
      </c>
      <c r="B56" s="1" t="s">
        <v>7</v>
      </c>
      <c r="C56" s="2">
        <v>42395</v>
      </c>
      <c r="D56" s="1">
        <v>1.7500000000000002E-2</v>
      </c>
      <c r="E56" s="1">
        <v>60</v>
      </c>
      <c r="F56" s="1">
        <v>332.7</v>
      </c>
      <c r="G56" s="1">
        <v>333.6</v>
      </c>
      <c r="H56" s="1">
        <f t="shared" si="0"/>
        <v>333.15</v>
      </c>
      <c r="I56" s="4">
        <f t="shared" si="1"/>
        <v>1.1422285714285714</v>
      </c>
      <c r="J56" s="6">
        <f t="shared" si="2"/>
        <v>15.008254539996999</v>
      </c>
      <c r="K56" s="3">
        <f t="shared" si="19"/>
        <v>0.9917454600030009</v>
      </c>
      <c r="M56" s="1">
        <v>46</v>
      </c>
      <c r="N56" s="8">
        <v>170.8</v>
      </c>
      <c r="O56" s="8">
        <v>173.2</v>
      </c>
      <c r="P56" s="1">
        <f t="shared" si="4"/>
        <v>172</v>
      </c>
      <c r="Q56" s="3">
        <f t="shared" si="20"/>
        <v>2.3255813953488373</v>
      </c>
      <c r="R56" s="3">
        <f t="shared" si="21"/>
        <v>7.6744186046511622</v>
      </c>
    </row>
    <row r="57" spans="1:18" x14ac:dyDescent="0.25">
      <c r="A57" s="1">
        <v>47</v>
      </c>
      <c r="B57" s="1" t="s">
        <v>7</v>
      </c>
      <c r="C57" s="2">
        <v>42396</v>
      </c>
      <c r="D57" s="1">
        <v>4.7399999999999998E-2</v>
      </c>
      <c r="E57" s="1">
        <v>60</v>
      </c>
      <c r="F57" s="1">
        <v>1108</v>
      </c>
      <c r="G57" s="1">
        <v>1173.0999999999999</v>
      </c>
      <c r="H57" s="1">
        <f t="shared" si="0"/>
        <v>1140.55</v>
      </c>
      <c r="I57" s="4">
        <f t="shared" si="1"/>
        <v>1.4437341772151899</v>
      </c>
      <c r="J57" s="3">
        <f t="shared" si="2"/>
        <v>4.3838498969795276</v>
      </c>
      <c r="K57" s="3">
        <f t="shared" si="19"/>
        <v>11.616150103020473</v>
      </c>
      <c r="M57" s="1">
        <v>47</v>
      </c>
      <c r="N57" s="8">
        <v>164.8</v>
      </c>
      <c r="O57" s="8">
        <v>165.5</v>
      </c>
      <c r="P57" s="1">
        <f t="shared" si="4"/>
        <v>165.15</v>
      </c>
      <c r="Q57" s="3">
        <f t="shared" si="20"/>
        <v>2.4220405691795337</v>
      </c>
      <c r="R57" s="3">
        <f t="shared" si="21"/>
        <v>7.5779594308204663</v>
      </c>
    </row>
    <row r="58" spans="1:18" x14ac:dyDescent="0.25">
      <c r="A58" s="1">
        <v>48</v>
      </c>
      <c r="B58" s="1" t="s">
        <v>7</v>
      </c>
      <c r="C58" s="2">
        <v>42396</v>
      </c>
      <c r="D58" s="1">
        <v>9.5799999999999996E-2</v>
      </c>
      <c r="E58" s="1">
        <v>60</v>
      </c>
      <c r="F58" s="1">
        <v>3144</v>
      </c>
      <c r="G58" s="1">
        <v>3104.3</v>
      </c>
      <c r="H58" s="1">
        <f t="shared" si="0"/>
        <v>3124.15</v>
      </c>
      <c r="I58" s="4">
        <f t="shared" si="1"/>
        <v>1.9566701461377871</v>
      </c>
      <c r="J58" s="3">
        <f t="shared" si="2"/>
        <v>1.6004353184066065</v>
      </c>
      <c r="K58" s="3">
        <f t="shared" si="19"/>
        <v>14.399564681593393</v>
      </c>
      <c r="M58" s="1">
        <v>48</v>
      </c>
      <c r="N58" s="8">
        <v>182.8</v>
      </c>
      <c r="O58" s="8">
        <v>180.6</v>
      </c>
      <c r="P58" s="1">
        <f t="shared" si="4"/>
        <v>181.7</v>
      </c>
      <c r="Q58" s="3">
        <f>400/P58</f>
        <v>2.2014309301045683</v>
      </c>
      <c r="R58" s="3">
        <f>10-Q58</f>
        <v>7.7985690698954322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2016-02-29T09:15:43Z</dcterms:modified>
</cp:coreProperties>
</file>