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M85" i="1" l="1"/>
  <c r="M87" i="1"/>
  <c r="M89" i="1"/>
  <c r="M91" i="1"/>
  <c r="M93" i="1"/>
  <c r="M95" i="1"/>
  <c r="N83" i="1"/>
  <c r="L83" i="1"/>
  <c r="K83" i="1"/>
  <c r="M83" i="1" s="1"/>
  <c r="M71" i="1"/>
  <c r="M73" i="1"/>
  <c r="M75" i="1"/>
  <c r="M77" i="1"/>
  <c r="M79" i="1"/>
  <c r="M81" i="1"/>
  <c r="N69" i="1"/>
  <c r="L69" i="1"/>
  <c r="K69" i="1"/>
  <c r="M69" i="1" s="1"/>
  <c r="M59" i="1"/>
  <c r="M61" i="1"/>
  <c r="M63" i="1"/>
  <c r="M65" i="1"/>
  <c r="M67" i="1"/>
  <c r="N57" i="1"/>
  <c r="L57" i="1"/>
  <c r="K57" i="1"/>
  <c r="M57" i="1" s="1"/>
  <c r="M45" i="1"/>
  <c r="M47" i="1"/>
  <c r="M49" i="1"/>
  <c r="M51" i="1"/>
  <c r="M53" i="1"/>
  <c r="M55" i="1"/>
  <c r="N43" i="1"/>
  <c r="L43" i="1"/>
  <c r="K43" i="1"/>
  <c r="M43" i="1" s="1"/>
  <c r="M33" i="1"/>
  <c r="M35" i="1"/>
  <c r="M37" i="1"/>
  <c r="M39" i="1"/>
  <c r="M41" i="1"/>
  <c r="N31" i="1"/>
  <c r="M31" i="1"/>
  <c r="L31" i="1"/>
  <c r="K31" i="1"/>
  <c r="M19" i="1"/>
  <c r="M21" i="1"/>
  <c r="M23" i="1"/>
  <c r="M25" i="1"/>
  <c r="M27" i="1"/>
  <c r="M29" i="1"/>
  <c r="N17" i="1"/>
  <c r="L17" i="1"/>
  <c r="K17" i="1"/>
  <c r="M17" i="1" s="1"/>
  <c r="N5" i="1"/>
  <c r="N7" i="1"/>
  <c r="N9" i="1"/>
  <c r="N11" i="1"/>
  <c r="N13" i="1"/>
  <c r="N15" i="1"/>
  <c r="N19" i="1"/>
  <c r="N21" i="1"/>
  <c r="N23" i="1"/>
  <c r="N25" i="1"/>
  <c r="N27" i="1"/>
  <c r="N29" i="1"/>
  <c r="N33" i="1"/>
  <c r="N35" i="1"/>
  <c r="N37" i="1"/>
  <c r="N39" i="1"/>
  <c r="N41" i="1"/>
  <c r="N45" i="1"/>
  <c r="N47" i="1"/>
  <c r="N49" i="1"/>
  <c r="N51" i="1"/>
  <c r="N53" i="1"/>
  <c r="N55" i="1"/>
  <c r="N59" i="1"/>
  <c r="N61" i="1"/>
  <c r="N63" i="1"/>
  <c r="N65" i="1"/>
  <c r="N67" i="1"/>
  <c r="N71" i="1"/>
  <c r="N73" i="1"/>
  <c r="N75" i="1"/>
  <c r="N77" i="1"/>
  <c r="N79" i="1"/>
  <c r="N81" i="1"/>
  <c r="N85" i="1"/>
  <c r="N87" i="1"/>
  <c r="N89" i="1"/>
  <c r="N91" i="1"/>
  <c r="N93" i="1"/>
  <c r="N95" i="1"/>
  <c r="N3" i="1"/>
  <c r="L3" i="1"/>
  <c r="K3" i="1"/>
  <c r="M3" i="1" s="1"/>
  <c r="I61" i="1" l="1"/>
  <c r="J61" i="1"/>
  <c r="I79" i="1"/>
  <c r="J79" i="1"/>
  <c r="I89" i="1"/>
  <c r="J89" i="1"/>
  <c r="I39" i="1"/>
  <c r="J39" i="1"/>
  <c r="I31" i="1"/>
  <c r="J31" i="1"/>
  <c r="I71" i="1"/>
  <c r="J71" i="1"/>
  <c r="I21" i="1"/>
  <c r="J21" i="1"/>
  <c r="I95" i="1"/>
  <c r="J95" i="1"/>
  <c r="I45" i="1"/>
  <c r="J45" i="1"/>
  <c r="I85" i="1"/>
  <c r="J85" i="1"/>
  <c r="I77" i="1"/>
  <c r="J77" i="1"/>
  <c r="I93" i="1"/>
  <c r="J93" i="1"/>
  <c r="I81" i="1"/>
  <c r="J81" i="1"/>
  <c r="I25" i="1"/>
  <c r="J25" i="1"/>
  <c r="I33" i="1"/>
  <c r="J33" i="1"/>
  <c r="I27" i="1"/>
  <c r="J27" i="1"/>
  <c r="I63" i="1"/>
  <c r="J63" i="1"/>
  <c r="I53" i="1"/>
  <c r="J53" i="1"/>
  <c r="I87" i="1"/>
  <c r="J87" i="1"/>
  <c r="I9" i="1"/>
  <c r="J9" i="1"/>
  <c r="I43" i="1"/>
  <c r="J43" i="1"/>
  <c r="I73" i="1"/>
  <c r="J73" i="1"/>
  <c r="I49" i="1"/>
  <c r="J49" i="1"/>
  <c r="I75" i="1"/>
  <c r="J75" i="1"/>
  <c r="I5" i="1"/>
  <c r="J5" i="1"/>
  <c r="I55" i="1"/>
  <c r="J55" i="1"/>
  <c r="I47" i="1"/>
  <c r="J47" i="1"/>
  <c r="I91" i="1"/>
  <c r="J91" i="1"/>
  <c r="I23" i="1"/>
  <c r="J23" i="1"/>
  <c r="I67" i="1"/>
  <c r="J67" i="1"/>
  <c r="I17" i="1"/>
  <c r="J17" i="1"/>
  <c r="I51" i="1"/>
  <c r="J51" i="1"/>
  <c r="I35" i="1"/>
  <c r="J35" i="1"/>
  <c r="I29" i="1"/>
  <c r="J29" i="1"/>
  <c r="I83" i="1"/>
  <c r="J83" i="1"/>
  <c r="I13" i="1"/>
  <c r="J13" i="1"/>
  <c r="I69" i="1"/>
  <c r="J69" i="1"/>
  <c r="I65" i="1"/>
  <c r="J65" i="1"/>
  <c r="I7" i="1"/>
  <c r="J7" i="1"/>
  <c r="I59" i="1"/>
  <c r="J59" i="1"/>
  <c r="I19" i="1"/>
  <c r="J19" i="1"/>
  <c r="I15" i="1"/>
  <c r="J15" i="1"/>
  <c r="I57" i="1"/>
  <c r="J57" i="1"/>
  <c r="I11" i="1"/>
  <c r="J11" i="1"/>
  <c r="I41" i="1"/>
  <c r="J41" i="1"/>
  <c r="I37" i="1"/>
  <c r="J37" i="1"/>
  <c r="J3" i="1"/>
  <c r="I3" i="1"/>
</calcChain>
</file>

<file path=xl/sharedStrings.xml><?xml version="1.0" encoding="utf-8"?>
<sst xmlns="http://schemas.openxmlformats.org/spreadsheetml/2006/main" count="388" uniqueCount="69">
  <si>
    <t>Well</t>
  </si>
  <si>
    <t>Species</t>
  </si>
  <si>
    <t>Acclimation Temp.</t>
  </si>
  <si>
    <t>Treatment</t>
  </si>
  <si>
    <t>Sample ID</t>
  </si>
  <si>
    <t>Sample Name</t>
  </si>
  <si>
    <t>Target Name</t>
  </si>
  <si>
    <t>CT</t>
  </si>
  <si>
    <t>Ct Mean</t>
  </si>
  <si>
    <t>Ct SD</t>
  </si>
  <si>
    <t>Ct treatment</t>
  </si>
  <si>
    <t>SD treatment</t>
  </si>
  <si>
    <t>Nalimov</t>
  </si>
  <si>
    <t>Actin(RQ)</t>
  </si>
  <si>
    <t>G.lacustris</t>
  </si>
  <si>
    <t>CISY</t>
  </si>
  <si>
    <t>1</t>
  </si>
  <si>
    <t>31</t>
  </si>
  <si>
    <t>40</t>
  </si>
  <si>
    <t>45</t>
  </si>
  <si>
    <t>20</t>
  </si>
  <si>
    <t>15</t>
  </si>
  <si>
    <t>36</t>
  </si>
  <si>
    <t>10</t>
  </si>
  <si>
    <t>48</t>
  </si>
  <si>
    <t>23</t>
  </si>
  <si>
    <t>43</t>
  </si>
  <si>
    <t>39</t>
  </si>
  <si>
    <t>47</t>
  </si>
  <si>
    <t>41</t>
  </si>
  <si>
    <t>12</t>
  </si>
  <si>
    <t>16</t>
  </si>
  <si>
    <t>13</t>
  </si>
  <si>
    <t>32</t>
  </si>
  <si>
    <t>27</t>
  </si>
  <si>
    <t>44</t>
  </si>
  <si>
    <t>4</t>
  </si>
  <si>
    <t>22</t>
  </si>
  <si>
    <t>37</t>
  </si>
  <si>
    <t>25</t>
  </si>
  <si>
    <t>38</t>
  </si>
  <si>
    <t>2</t>
  </si>
  <si>
    <t>28</t>
  </si>
  <si>
    <t>24</t>
  </si>
  <si>
    <t>46</t>
  </si>
  <si>
    <t>11</t>
  </si>
  <si>
    <t>34</t>
  </si>
  <si>
    <t>8</t>
  </si>
  <si>
    <t>26</t>
  </si>
  <si>
    <t>17</t>
  </si>
  <si>
    <t>14</t>
  </si>
  <si>
    <t>42</t>
  </si>
  <si>
    <t>6</t>
  </si>
  <si>
    <t>35</t>
  </si>
  <si>
    <t>33</t>
  </si>
  <si>
    <t>3</t>
  </si>
  <si>
    <t>30</t>
  </si>
  <si>
    <t>9</t>
  </si>
  <si>
    <t>7</t>
  </si>
  <si>
    <t>29</t>
  </si>
  <si>
    <t>5</t>
  </si>
  <si>
    <t>19</t>
  </si>
  <si>
    <t>L_82_KS</t>
  </si>
  <si>
    <t>L_82_12.4</t>
  </si>
  <si>
    <t>L_82_K_12.4</t>
  </si>
  <si>
    <t>L_82_18.8</t>
  </si>
  <si>
    <t>L_82_K_18.8</t>
  </si>
  <si>
    <t>L_82_23.6</t>
  </si>
  <si>
    <t>L_82_K_23.6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</si>
</sst>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2" fontId="0" fillId="0" borderId="0" xfId="0" applyNumberFormat="1" applyFont="1"/>
    <xf numFmtId="2" fontId="1" fillId="0" borderId="0" xfId="0" applyNumberFormat="1" applyFont="1"/>
    <xf numFmtId="0" fontId="0" fillId="2" borderId="0" xfId="0" applyFill="1"/>
    <xf numFmtId="2" fontId="0" fillId="2" borderId="0" xfId="0" applyNumberFormat="1" applyFill="1" applyAlignment="1">
      <alignment horizontal="center"/>
    </xf>
    <xf numFmtId="0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 applyAlignment="1">
      <alignment horizontal="center"/>
    </xf>
    <xf numFmtId="0" fontId="0" fillId="3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0" fontId="0" fillId="4" borderId="0" xfId="0" applyFill="1"/>
    <xf numFmtId="2" fontId="0" fillId="4" borderId="0" xfId="0" applyNumberFormat="1" applyFill="1" applyAlignment="1">
      <alignment horizontal="center"/>
    </xf>
    <xf numFmtId="0" fontId="0" fillId="4" borderId="0" xfId="0" applyNumberFormat="1" applyFill="1"/>
    <xf numFmtId="164" fontId="0" fillId="4" borderId="0" xfId="0" applyNumberFormat="1" applyFill="1"/>
    <xf numFmtId="165" fontId="0" fillId="4" borderId="0" xfId="0" applyNumberFormat="1" applyFill="1"/>
    <xf numFmtId="0" fontId="0" fillId="5" borderId="0" xfId="0" applyFill="1"/>
    <xf numFmtId="2" fontId="0" fillId="5" borderId="0" xfId="0" applyNumberFormat="1" applyFill="1" applyAlignment="1">
      <alignment horizontal="center"/>
    </xf>
    <xf numFmtId="0" fontId="0" fillId="5" borderId="0" xfId="0" applyNumberFormat="1" applyFill="1"/>
    <xf numFmtId="164" fontId="0" fillId="5" borderId="0" xfId="0" applyNumberFormat="1" applyFill="1"/>
    <xf numFmtId="165" fontId="0" fillId="5" borderId="0" xfId="0" applyNumberFormat="1" applyFill="1"/>
    <xf numFmtId="0" fontId="0" fillId="5" borderId="0" xfId="0" applyFill="1" applyAlignment="1">
      <alignment horizontal="left"/>
    </xf>
    <xf numFmtId="0" fontId="0" fillId="6" borderId="0" xfId="0" applyFill="1"/>
    <xf numFmtId="2" fontId="0" fillId="6" borderId="0" xfId="0" applyNumberFormat="1" applyFill="1" applyAlignment="1">
      <alignment horizontal="center"/>
    </xf>
    <xf numFmtId="0" fontId="0" fillId="6" borderId="0" xfId="0" applyNumberFormat="1" applyFill="1"/>
    <xf numFmtId="164" fontId="0" fillId="6" borderId="0" xfId="0" applyNumberFormat="1" applyFill="1"/>
    <xf numFmtId="165" fontId="0" fillId="6" borderId="0" xfId="0" applyNumberFormat="1" applyFill="1"/>
    <xf numFmtId="2" fontId="0" fillId="6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</cellXfs>
  <cellStyles count="1">
    <cellStyle name="Обычный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6"/>
  <sheetViews>
    <sheetView tabSelected="1" topLeftCell="A76" zoomScale="90" zoomScaleNormal="90" workbookViewId="0">
      <selection activeCell="L87" sqref="L87"/>
    </sheetView>
  </sheetViews>
  <sheetFormatPr defaultRowHeight="15" x14ac:dyDescent="0.25"/>
  <cols>
    <col min="2" max="2" width="13.5703125" customWidth="1"/>
    <col min="3" max="3" width="12.28515625" customWidth="1"/>
    <col min="6" max="6" width="12.140625" customWidth="1"/>
    <col min="7" max="7" width="13.140625" customWidth="1"/>
  </cols>
  <sheetData>
    <row r="2" spans="1:14" ht="30" customHeight="1" x14ac:dyDescent="0.25">
      <c r="A2" s="1" t="s">
        <v>0</v>
      </c>
      <c r="B2" s="2" t="s">
        <v>1</v>
      </c>
      <c r="C2" s="3" t="s">
        <v>2</v>
      </c>
      <c r="D2" s="3" t="s">
        <v>3</v>
      </c>
      <c r="E2" s="4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5" t="s">
        <v>10</v>
      </c>
      <c r="L2" s="5" t="s">
        <v>11</v>
      </c>
      <c r="M2" s="5" t="s">
        <v>12</v>
      </c>
      <c r="N2" s="6" t="s">
        <v>13</v>
      </c>
    </row>
    <row r="3" spans="1:14" s="7" customFormat="1" x14ac:dyDescent="0.25">
      <c r="A3" s="7">
        <v>1</v>
      </c>
      <c r="B3" s="8" t="s">
        <v>14</v>
      </c>
      <c r="C3" s="9">
        <v>6</v>
      </c>
      <c r="D3" s="9">
        <v>6</v>
      </c>
      <c r="E3" s="8" t="s">
        <v>62</v>
      </c>
      <c r="F3" s="7" t="s">
        <v>16</v>
      </c>
      <c r="G3" s="7" t="s">
        <v>15</v>
      </c>
      <c r="H3" s="10">
        <v>26.451999664306641</v>
      </c>
      <c r="I3" s="11">
        <f>AVERAGE(H3:H4)</f>
        <v>26.451999664306641</v>
      </c>
      <c r="J3" s="11">
        <f>_xlfn.STDEV.S(H3:H4)</f>
        <v>0</v>
      </c>
      <c r="K3" s="12">
        <f>AVERAGE(I3:I16)</f>
        <v>25.357857022966659</v>
      </c>
      <c r="L3" s="12">
        <f>_xlfn.STDEV.S(I3:I16)</f>
        <v>0.68948691152043695</v>
      </c>
      <c r="M3" s="11">
        <f>(I3-K$3)/L$3*SQRT(7/6)</f>
        <v>1.7140414190891948</v>
      </c>
      <c r="N3" s="10">
        <f>2^(MIN(I$3:I$96)-I3)</f>
        <v>0.20229042918567772</v>
      </c>
    </row>
    <row r="4" spans="1:14" s="7" customFormat="1" x14ac:dyDescent="0.25">
      <c r="A4" s="7">
        <v>2</v>
      </c>
      <c r="B4" s="8" t="s">
        <v>14</v>
      </c>
      <c r="C4" s="9">
        <v>6</v>
      </c>
      <c r="D4" s="9">
        <v>6</v>
      </c>
      <c r="E4" s="8" t="s">
        <v>62</v>
      </c>
      <c r="F4" s="7" t="s">
        <v>16</v>
      </c>
      <c r="G4" s="7" t="s">
        <v>15</v>
      </c>
      <c r="H4" s="10">
        <v>26.451999664306641</v>
      </c>
      <c r="I4" s="11"/>
      <c r="J4" s="11"/>
    </row>
    <row r="5" spans="1:14" s="7" customFormat="1" x14ac:dyDescent="0.25">
      <c r="A5" s="7">
        <v>3</v>
      </c>
      <c r="B5" s="8" t="s">
        <v>14</v>
      </c>
      <c r="C5" s="9">
        <v>6</v>
      </c>
      <c r="D5" s="9">
        <v>6</v>
      </c>
      <c r="E5" s="8" t="s">
        <v>62</v>
      </c>
      <c r="F5" s="7" t="s">
        <v>41</v>
      </c>
      <c r="G5" s="7" t="s">
        <v>15</v>
      </c>
      <c r="H5" s="10">
        <v>24.646999359130859</v>
      </c>
      <c r="I5" s="11">
        <f>AVERAGE(H5:H6)</f>
        <v>24.634499549865723</v>
      </c>
      <c r="J5" s="11">
        <f>_xlfn.STDEV.S(H5:H6)</f>
        <v>1.767739978983322E-2</v>
      </c>
      <c r="N5" s="10">
        <f t="shared" ref="N5:N36" si="0">2^(MIN(I$3:I$96)-I5)</f>
        <v>0.71301290015890406</v>
      </c>
    </row>
    <row r="6" spans="1:14" s="7" customFormat="1" x14ac:dyDescent="0.25">
      <c r="A6" s="7">
        <v>4</v>
      </c>
      <c r="B6" s="8" t="s">
        <v>14</v>
      </c>
      <c r="C6" s="9">
        <v>6</v>
      </c>
      <c r="D6" s="9">
        <v>6</v>
      </c>
      <c r="E6" s="8" t="s">
        <v>62</v>
      </c>
      <c r="F6" s="7" t="s">
        <v>41</v>
      </c>
      <c r="G6" s="7" t="s">
        <v>15</v>
      </c>
      <c r="H6" s="10">
        <v>24.621999740600586</v>
      </c>
      <c r="I6" s="11"/>
      <c r="J6" s="11"/>
    </row>
    <row r="7" spans="1:14" s="7" customFormat="1" x14ac:dyDescent="0.25">
      <c r="A7" s="7">
        <v>5</v>
      </c>
      <c r="B7" s="8" t="s">
        <v>14</v>
      </c>
      <c r="C7" s="9">
        <v>6</v>
      </c>
      <c r="D7" s="9">
        <v>6</v>
      </c>
      <c r="E7" s="8" t="s">
        <v>62</v>
      </c>
      <c r="F7" s="7" t="s">
        <v>55</v>
      </c>
      <c r="G7" s="7" t="s">
        <v>15</v>
      </c>
      <c r="H7" s="10">
        <v>25.257999420166016</v>
      </c>
      <c r="I7" s="11">
        <f>AVERAGE(H7:H8)</f>
        <v>25.307000160217285</v>
      </c>
      <c r="J7" s="11">
        <f>_xlfn.STDEV.S(H7:H8)</f>
        <v>6.9297511146823879E-2</v>
      </c>
      <c r="N7" s="10">
        <f t="shared" ref="N7:N38" si="1">2^(MIN(I$3:I$96)-I7)</f>
        <v>0.44735730307362653</v>
      </c>
    </row>
    <row r="8" spans="1:14" s="7" customFormat="1" x14ac:dyDescent="0.25">
      <c r="A8" s="7">
        <v>6</v>
      </c>
      <c r="B8" s="8" t="s">
        <v>14</v>
      </c>
      <c r="C8" s="9">
        <v>6</v>
      </c>
      <c r="D8" s="9">
        <v>6</v>
      </c>
      <c r="E8" s="8" t="s">
        <v>62</v>
      </c>
      <c r="F8" s="7" t="s">
        <v>55</v>
      </c>
      <c r="G8" s="7" t="s">
        <v>15</v>
      </c>
      <c r="H8" s="10">
        <v>25.356000900268555</v>
      </c>
      <c r="I8" s="11"/>
      <c r="J8" s="11"/>
    </row>
    <row r="9" spans="1:14" s="7" customFormat="1" x14ac:dyDescent="0.25">
      <c r="A9" s="7">
        <v>7</v>
      </c>
      <c r="B9" s="8" t="s">
        <v>14</v>
      </c>
      <c r="C9" s="9">
        <v>6</v>
      </c>
      <c r="D9" s="9">
        <v>6</v>
      </c>
      <c r="E9" s="8" t="s">
        <v>62</v>
      </c>
      <c r="F9" s="7" t="s">
        <v>36</v>
      </c>
      <c r="G9" s="7" t="s">
        <v>15</v>
      </c>
      <c r="H9" s="10">
        <v>25.420999526977539</v>
      </c>
      <c r="I9" s="11">
        <f>AVERAGE(H9:H10)</f>
        <v>25.456999778747559</v>
      </c>
      <c r="J9" s="11">
        <f>_xlfn.STDEV.S(H9:H10)</f>
        <v>5.0912044302007645E-2</v>
      </c>
      <c r="N9" s="10">
        <f t="shared" ref="N9:N40" si="2">2^(MIN(I$3:I$96)-I9)</f>
        <v>0.40318108295441629</v>
      </c>
    </row>
    <row r="10" spans="1:14" s="7" customFormat="1" x14ac:dyDescent="0.25">
      <c r="A10" s="7">
        <v>8</v>
      </c>
      <c r="B10" s="8" t="s">
        <v>14</v>
      </c>
      <c r="C10" s="9">
        <v>6</v>
      </c>
      <c r="D10" s="9">
        <v>6</v>
      </c>
      <c r="E10" s="8" t="s">
        <v>62</v>
      </c>
      <c r="F10" s="7" t="s">
        <v>36</v>
      </c>
      <c r="G10" s="7" t="s">
        <v>15</v>
      </c>
      <c r="H10" s="10">
        <v>25.493000030517578</v>
      </c>
      <c r="I10" s="11"/>
      <c r="J10" s="11"/>
    </row>
    <row r="11" spans="1:14" s="7" customFormat="1" x14ac:dyDescent="0.25">
      <c r="A11" s="7">
        <v>9</v>
      </c>
      <c r="B11" s="8" t="s">
        <v>14</v>
      </c>
      <c r="C11" s="9">
        <v>6</v>
      </c>
      <c r="D11" s="9">
        <v>6</v>
      </c>
      <c r="E11" s="8" t="s">
        <v>62</v>
      </c>
      <c r="F11" s="7" t="s">
        <v>60</v>
      </c>
      <c r="G11" s="7" t="s">
        <v>15</v>
      </c>
      <c r="H11" s="10">
        <v>25.861000061035156</v>
      </c>
      <c r="I11" s="11">
        <f>AVERAGE(H11:H12)</f>
        <v>25.987000465393066</v>
      </c>
      <c r="J11" s="11">
        <f>_xlfn.STDEV.S(H11:H12)</f>
        <v>0.17819148070745058</v>
      </c>
      <c r="N11" s="10">
        <f t="shared" ref="N11:N42" si="3">2^(MIN(I$3:I$96)-I11)</f>
        <v>0.27922483478560317</v>
      </c>
    </row>
    <row r="12" spans="1:14" s="7" customFormat="1" x14ac:dyDescent="0.25">
      <c r="A12" s="7">
        <v>10</v>
      </c>
      <c r="B12" s="8" t="s">
        <v>14</v>
      </c>
      <c r="C12" s="9">
        <v>6</v>
      </c>
      <c r="D12" s="9">
        <v>6</v>
      </c>
      <c r="E12" s="8" t="s">
        <v>62</v>
      </c>
      <c r="F12" s="7" t="s">
        <v>60</v>
      </c>
      <c r="G12" s="7" t="s">
        <v>15</v>
      </c>
      <c r="H12" s="10">
        <v>26.113000869750977</v>
      </c>
      <c r="I12" s="11"/>
      <c r="J12" s="11"/>
    </row>
    <row r="13" spans="1:14" s="7" customFormat="1" x14ac:dyDescent="0.25">
      <c r="A13" s="7">
        <v>11</v>
      </c>
      <c r="B13" s="8" t="s">
        <v>14</v>
      </c>
      <c r="C13" s="9">
        <v>6</v>
      </c>
      <c r="D13" s="9">
        <v>6</v>
      </c>
      <c r="E13" s="8" t="s">
        <v>62</v>
      </c>
      <c r="F13" s="7" t="s">
        <v>52</v>
      </c>
      <c r="G13" s="7" t="s">
        <v>15</v>
      </c>
      <c r="H13" s="10">
        <v>24.583000183105469</v>
      </c>
      <c r="I13" s="11">
        <f>AVERAGE(H13:H14)</f>
        <v>24.53849983215332</v>
      </c>
      <c r="J13" s="11">
        <f>_xlfn.STDEV.S(H13:H14)</f>
        <v>6.2932999846890797E-2</v>
      </c>
      <c r="N13" s="10">
        <f t="shared" ref="N13:N44" si="4">2^(MIN(I$3:I$96)-I13)</f>
        <v>0.76207231038826806</v>
      </c>
    </row>
    <row r="14" spans="1:14" s="7" customFormat="1" x14ac:dyDescent="0.25">
      <c r="A14" s="7">
        <v>12</v>
      </c>
      <c r="B14" s="8" t="s">
        <v>14</v>
      </c>
      <c r="C14" s="9">
        <v>6</v>
      </c>
      <c r="D14" s="9">
        <v>6</v>
      </c>
      <c r="E14" s="8" t="s">
        <v>62</v>
      </c>
      <c r="F14" s="7" t="s">
        <v>52</v>
      </c>
      <c r="G14" s="7" t="s">
        <v>15</v>
      </c>
      <c r="H14" s="10">
        <v>24.493999481201172</v>
      </c>
      <c r="I14" s="11"/>
      <c r="J14" s="11"/>
    </row>
    <row r="15" spans="1:14" s="7" customFormat="1" x14ac:dyDescent="0.25">
      <c r="A15" s="7">
        <v>13</v>
      </c>
      <c r="B15" s="8" t="s">
        <v>14</v>
      </c>
      <c r="C15" s="9">
        <v>6</v>
      </c>
      <c r="D15" s="9">
        <v>6</v>
      </c>
      <c r="E15" s="8" t="s">
        <v>62</v>
      </c>
      <c r="F15" s="7" t="s">
        <v>58</v>
      </c>
      <c r="G15" s="7" t="s">
        <v>15</v>
      </c>
      <c r="H15" s="10">
        <v>25.093999862670898</v>
      </c>
      <c r="I15" s="11">
        <f>AVERAGE(H15:H16)</f>
        <v>25.128999710083008</v>
      </c>
      <c r="J15" s="11">
        <f>_xlfn.STDEV.S(H15:H16)</f>
        <v>4.9497258891193954E-2</v>
      </c>
      <c r="N15" s="10">
        <f t="shared" ref="N15:N46" si="5">2^(MIN(I$3:I$96)-I15)</f>
        <v>0.50610194493542193</v>
      </c>
    </row>
    <row r="16" spans="1:14" s="7" customFormat="1" x14ac:dyDescent="0.25">
      <c r="A16" s="7">
        <v>14</v>
      </c>
      <c r="B16" s="8" t="s">
        <v>14</v>
      </c>
      <c r="C16" s="9">
        <v>6</v>
      </c>
      <c r="D16" s="9">
        <v>6</v>
      </c>
      <c r="E16" s="8" t="s">
        <v>62</v>
      </c>
      <c r="F16" s="7" t="s">
        <v>58</v>
      </c>
      <c r="G16" s="7" t="s">
        <v>15</v>
      </c>
      <c r="H16" s="10">
        <v>25.163999557495117</v>
      </c>
      <c r="I16" s="11"/>
      <c r="J16" s="11"/>
    </row>
    <row r="17" spans="1:14" s="18" customFormat="1" x14ac:dyDescent="0.25">
      <c r="A17" s="18">
        <v>15</v>
      </c>
      <c r="B17" s="19" t="s">
        <v>14</v>
      </c>
      <c r="C17" s="20">
        <v>12.4</v>
      </c>
      <c r="D17" s="20">
        <v>12.4</v>
      </c>
      <c r="E17" s="19" t="s">
        <v>63</v>
      </c>
      <c r="F17" s="18" t="s">
        <v>47</v>
      </c>
      <c r="G17" s="18" t="s">
        <v>15</v>
      </c>
      <c r="H17" s="21">
        <v>24.28700065612793</v>
      </c>
      <c r="I17" s="22">
        <f>AVERAGE(H17:H18)</f>
        <v>24.259000778198242</v>
      </c>
      <c r="J17" s="22">
        <f>_xlfn.STDEV.S(H17:H18)</f>
        <v>3.9597807112955158E-2</v>
      </c>
      <c r="K17" s="36">
        <f>AVERAGE(I17:I30)</f>
        <v>24.777142933436803</v>
      </c>
      <c r="L17" s="36">
        <f>_xlfn.STDEV.S(I17:I30)</f>
        <v>0.33467916189872499</v>
      </c>
      <c r="M17" s="22">
        <f>(I17-K$17)/L$17*SQRT(7/6)</f>
        <v>-1.6722209085087036</v>
      </c>
      <c r="N17" s="21">
        <f>2^(MIN(I$3:I$96)-I17)</f>
        <v>0.9249830637868155</v>
      </c>
    </row>
    <row r="18" spans="1:14" s="18" customFormat="1" x14ac:dyDescent="0.25">
      <c r="A18" s="18">
        <v>16</v>
      </c>
      <c r="B18" s="19" t="s">
        <v>14</v>
      </c>
      <c r="C18" s="20">
        <v>12.4</v>
      </c>
      <c r="D18" s="20">
        <v>12.4</v>
      </c>
      <c r="E18" s="19" t="s">
        <v>63</v>
      </c>
      <c r="F18" s="18" t="s">
        <v>47</v>
      </c>
      <c r="G18" s="18" t="s">
        <v>15</v>
      </c>
      <c r="H18" s="21">
        <v>24.231000900268555</v>
      </c>
      <c r="I18" s="22"/>
      <c r="J18" s="22"/>
    </row>
    <row r="19" spans="1:14" s="18" customFormat="1" x14ac:dyDescent="0.25">
      <c r="A19" s="18">
        <v>17</v>
      </c>
      <c r="B19" s="19" t="s">
        <v>14</v>
      </c>
      <c r="C19" s="20">
        <v>12.4</v>
      </c>
      <c r="D19" s="20">
        <v>12.4</v>
      </c>
      <c r="E19" s="19" t="s">
        <v>63</v>
      </c>
      <c r="F19" s="18" t="s">
        <v>57</v>
      </c>
      <c r="G19" s="18" t="s">
        <v>15</v>
      </c>
      <c r="H19" s="21">
        <v>25.179000854492188</v>
      </c>
      <c r="I19" s="22">
        <f>AVERAGE(H19:H20)</f>
        <v>25.198500633239746</v>
      </c>
      <c r="J19" s="22">
        <f>_xlfn.STDEV.S(H19:H20)</f>
        <v>2.7576851568072009E-2</v>
      </c>
      <c r="M19" s="22">
        <f t="shared" ref="M19" si="6">(I19-K$17)/L$17*SQRT(7/6)</f>
        <v>1.3598645631278636</v>
      </c>
      <c r="N19" s="21">
        <f t="shared" ref="N19:N50" si="7">2^(MIN(I$3:I$96)-I19)</f>
        <v>0.4822987581715677</v>
      </c>
    </row>
    <row r="20" spans="1:14" s="18" customFormat="1" x14ac:dyDescent="0.25">
      <c r="A20" s="18">
        <v>18</v>
      </c>
      <c r="B20" s="19" t="s">
        <v>14</v>
      </c>
      <c r="C20" s="20">
        <v>12.4</v>
      </c>
      <c r="D20" s="20">
        <v>12.4</v>
      </c>
      <c r="E20" s="19" t="s">
        <v>63</v>
      </c>
      <c r="F20" s="18" t="s">
        <v>57</v>
      </c>
      <c r="G20" s="18" t="s">
        <v>15</v>
      </c>
      <c r="H20" s="21">
        <v>25.218000411987305</v>
      </c>
      <c r="I20" s="22"/>
      <c r="J20" s="22"/>
    </row>
    <row r="21" spans="1:14" s="18" customFormat="1" x14ac:dyDescent="0.25">
      <c r="A21" s="18">
        <v>19</v>
      </c>
      <c r="B21" s="19" t="s">
        <v>14</v>
      </c>
      <c r="C21" s="20">
        <v>12.4</v>
      </c>
      <c r="D21" s="20">
        <v>12.4</v>
      </c>
      <c r="E21" s="19" t="s">
        <v>63</v>
      </c>
      <c r="F21" s="18" t="s">
        <v>23</v>
      </c>
      <c r="G21" s="18" t="s">
        <v>15</v>
      </c>
      <c r="H21" s="21">
        <v>24.684000015258789</v>
      </c>
      <c r="I21" s="22">
        <f>AVERAGE(H21:H22)</f>
        <v>24.706999778747559</v>
      </c>
      <c r="J21" s="22">
        <f>_xlfn.STDEV.S(H21:H22)</f>
        <v>3.2526577457191404E-2</v>
      </c>
      <c r="M21" s="22">
        <f t="shared" ref="M21" si="8">(I21-K$17)/L$17*SQRT(7/6)</f>
        <v>-0.22637580956158715</v>
      </c>
      <c r="N21" s="21">
        <f t="shared" ref="N21:N52" si="9">2^(MIN(I$3:I$96)-I21)</f>
        <v>0.67806705470895834</v>
      </c>
    </row>
    <row r="22" spans="1:14" s="18" customFormat="1" x14ac:dyDescent="0.25">
      <c r="A22" s="18">
        <v>20</v>
      </c>
      <c r="B22" s="19" t="s">
        <v>14</v>
      </c>
      <c r="C22" s="20">
        <v>12.4</v>
      </c>
      <c r="D22" s="20">
        <v>12.4</v>
      </c>
      <c r="E22" s="19" t="s">
        <v>63</v>
      </c>
      <c r="F22" s="18" t="s">
        <v>23</v>
      </c>
      <c r="G22" s="18" t="s">
        <v>15</v>
      </c>
      <c r="H22" s="21">
        <v>24.729999542236328</v>
      </c>
      <c r="I22" s="22"/>
      <c r="J22" s="22"/>
    </row>
    <row r="23" spans="1:14" s="18" customFormat="1" x14ac:dyDescent="0.25">
      <c r="A23" s="18">
        <v>21</v>
      </c>
      <c r="B23" s="19" t="s">
        <v>14</v>
      </c>
      <c r="C23" s="20">
        <v>12.4</v>
      </c>
      <c r="D23" s="20">
        <v>12.4</v>
      </c>
      <c r="E23" s="19" t="s">
        <v>63</v>
      </c>
      <c r="F23" s="18" t="s">
        <v>45</v>
      </c>
      <c r="G23" s="18" t="s">
        <v>15</v>
      </c>
      <c r="H23" s="21">
        <v>25.077999114990234</v>
      </c>
      <c r="I23" s="22">
        <f>AVERAGE(H23:H24)</f>
        <v>24.989499092102051</v>
      </c>
      <c r="J23" s="22">
        <f>_xlfn.STDEV.S(H23:H24)</f>
        <v>0.12515793263879857</v>
      </c>
      <c r="M23" s="22">
        <f t="shared" ref="M23" si="10">(I23-K$17)/L$17*SQRT(7/6)</f>
        <v>0.68534552724651898</v>
      </c>
      <c r="N23" s="21">
        <f t="shared" ref="N23:N54" si="11">2^(MIN(I$3:I$96)-I23)</f>
        <v>0.55748331868141598</v>
      </c>
    </row>
    <row r="24" spans="1:14" s="18" customFormat="1" x14ac:dyDescent="0.25">
      <c r="A24" s="18">
        <v>22</v>
      </c>
      <c r="B24" s="19" t="s">
        <v>14</v>
      </c>
      <c r="C24" s="20">
        <v>12.4</v>
      </c>
      <c r="D24" s="20">
        <v>12.4</v>
      </c>
      <c r="E24" s="19" t="s">
        <v>63</v>
      </c>
      <c r="F24" s="18" t="s">
        <v>45</v>
      </c>
      <c r="G24" s="18" t="s">
        <v>15</v>
      </c>
      <c r="H24" s="21">
        <v>24.900999069213867</v>
      </c>
      <c r="I24" s="22"/>
      <c r="J24" s="22"/>
    </row>
    <row r="25" spans="1:14" s="18" customFormat="1" x14ac:dyDescent="0.25">
      <c r="A25" s="18">
        <v>23</v>
      </c>
      <c r="B25" s="19" t="s">
        <v>14</v>
      </c>
      <c r="C25" s="20">
        <v>12.4</v>
      </c>
      <c r="D25" s="20">
        <v>12.4</v>
      </c>
      <c r="E25" s="19" t="s">
        <v>63</v>
      </c>
      <c r="F25" s="18" t="s">
        <v>30</v>
      </c>
      <c r="G25" s="18" t="s">
        <v>15</v>
      </c>
      <c r="H25" s="21">
        <v>25.100000381469727</v>
      </c>
      <c r="I25" s="22">
        <f>AVERAGE(H25:H26)</f>
        <v>25.065999984741211</v>
      </c>
      <c r="J25" s="22">
        <f>_xlfn.STDEV.S(H25:H26)</f>
        <v>4.8083822179532609E-2</v>
      </c>
      <c r="M25" s="22">
        <f t="shared" ref="M25" si="12">(I25-K$17)/L$17*SQRT(7/6)</f>
        <v>0.93223991886745139</v>
      </c>
      <c r="N25" s="21">
        <f t="shared" ref="N25:N56" si="13">2^(MIN(I$3:I$96)-I25)</f>
        <v>0.5286920906830378</v>
      </c>
    </row>
    <row r="26" spans="1:14" s="18" customFormat="1" x14ac:dyDescent="0.25">
      <c r="A26" s="18">
        <v>24</v>
      </c>
      <c r="B26" s="19" t="s">
        <v>14</v>
      </c>
      <c r="C26" s="20">
        <v>12.4</v>
      </c>
      <c r="D26" s="20">
        <v>12.4</v>
      </c>
      <c r="E26" s="19" t="s">
        <v>63</v>
      </c>
      <c r="F26" s="18" t="s">
        <v>30</v>
      </c>
      <c r="G26" s="18" t="s">
        <v>15</v>
      </c>
      <c r="H26" s="21">
        <v>25.031999588012695</v>
      </c>
      <c r="I26" s="22"/>
      <c r="J26" s="22"/>
    </row>
    <row r="27" spans="1:14" s="18" customFormat="1" x14ac:dyDescent="0.25">
      <c r="A27" s="18">
        <v>25</v>
      </c>
      <c r="B27" s="19" t="s">
        <v>14</v>
      </c>
      <c r="C27" s="20">
        <v>12.4</v>
      </c>
      <c r="D27" s="20">
        <v>12.4</v>
      </c>
      <c r="E27" s="19" t="s">
        <v>63</v>
      </c>
      <c r="F27" s="18" t="s">
        <v>32</v>
      </c>
      <c r="G27" s="18" t="s">
        <v>15</v>
      </c>
      <c r="H27" s="21">
        <v>24.781999588012695</v>
      </c>
      <c r="I27" s="22">
        <f>AVERAGE(H27:H28)</f>
        <v>24.745499610900879</v>
      </c>
      <c r="J27" s="22">
        <f>_xlfn.STDEV.S(H27:H28)</f>
        <v>5.161876265783831E-2</v>
      </c>
      <c r="M27" s="22">
        <f t="shared" ref="M27" si="14">(I27-K$17)/L$17*SQRT(7/6)</f>
        <v>-0.10212376087194477</v>
      </c>
      <c r="N27" s="21">
        <f t="shared" ref="N27:N58" si="15">2^(MIN(I$3:I$96)-I27)</f>
        <v>0.66021143098167512</v>
      </c>
    </row>
    <row r="28" spans="1:14" s="18" customFormat="1" x14ac:dyDescent="0.25">
      <c r="A28" s="18">
        <v>26</v>
      </c>
      <c r="B28" s="19" t="s">
        <v>14</v>
      </c>
      <c r="C28" s="20">
        <v>12.4</v>
      </c>
      <c r="D28" s="20">
        <v>12.4</v>
      </c>
      <c r="E28" s="19" t="s">
        <v>63</v>
      </c>
      <c r="F28" s="18" t="s">
        <v>32</v>
      </c>
      <c r="G28" s="18" t="s">
        <v>15</v>
      </c>
      <c r="H28" s="21">
        <v>24.708999633789063</v>
      </c>
      <c r="I28" s="22"/>
      <c r="J28" s="22"/>
    </row>
    <row r="29" spans="1:14" s="18" customFormat="1" x14ac:dyDescent="0.25">
      <c r="A29" s="18">
        <v>27</v>
      </c>
      <c r="B29" s="19" t="s">
        <v>14</v>
      </c>
      <c r="C29" s="20">
        <v>12.4</v>
      </c>
      <c r="D29" s="20">
        <v>12.4</v>
      </c>
      <c r="E29" s="19" t="s">
        <v>63</v>
      </c>
      <c r="F29" s="18" t="s">
        <v>50</v>
      </c>
      <c r="G29" s="18" t="s">
        <v>15</v>
      </c>
      <c r="H29" s="21">
        <v>24.523000717163086</v>
      </c>
      <c r="I29" s="22">
        <f>AVERAGE(H29:H30)</f>
        <v>24.47450065612793</v>
      </c>
      <c r="J29" s="22">
        <f>_xlfn.STDEV.S(H29:H30)</f>
        <v>6.8589444091840854E-2</v>
      </c>
      <c r="M29" s="22">
        <f t="shared" ref="M29" si="16">(I29-K$17)/L$17*SQRT(7/6)</f>
        <v>-0.97672953029961007</v>
      </c>
      <c r="N29" s="21">
        <f t="shared" ref="N29:N60" si="17">2^(MIN(I$3:I$96)-I29)</f>
        <v>0.79663953176167301</v>
      </c>
    </row>
    <row r="30" spans="1:14" s="18" customFormat="1" x14ac:dyDescent="0.25">
      <c r="A30" s="18">
        <v>28</v>
      </c>
      <c r="B30" s="19" t="s">
        <v>14</v>
      </c>
      <c r="C30" s="20">
        <v>12.4</v>
      </c>
      <c r="D30" s="20">
        <v>12.4</v>
      </c>
      <c r="E30" s="19" t="s">
        <v>63</v>
      </c>
      <c r="F30" s="18" t="s">
        <v>50</v>
      </c>
      <c r="G30" s="18" t="s">
        <v>15</v>
      </c>
      <c r="H30" s="21">
        <v>24.426000595092773</v>
      </c>
      <c r="I30" s="22"/>
      <c r="J30" s="22"/>
    </row>
    <row r="31" spans="1:14" s="23" customFormat="1" x14ac:dyDescent="0.25">
      <c r="A31" s="23">
        <v>29</v>
      </c>
      <c r="B31" s="24" t="s">
        <v>14</v>
      </c>
      <c r="C31" s="25">
        <v>6</v>
      </c>
      <c r="D31" s="25">
        <v>12.4</v>
      </c>
      <c r="E31" s="24" t="s">
        <v>64</v>
      </c>
      <c r="F31" s="23" t="s">
        <v>21</v>
      </c>
      <c r="G31" s="23" t="s">
        <v>15</v>
      </c>
      <c r="H31" s="26">
        <v>25.103000640869141</v>
      </c>
      <c r="I31" s="27">
        <f>AVERAGE(H31:H32)</f>
        <v>25.064499855041504</v>
      </c>
      <c r="J31" s="27">
        <f>_xlfn.STDEV.S(H31:H32)</f>
        <v>5.4448333479465698E-2</v>
      </c>
      <c r="K31" s="37">
        <f>AVERAGE(I31:I42)</f>
        <v>25.357666333516438</v>
      </c>
      <c r="L31" s="37">
        <f>_xlfn.STDEV.S(I31:I42)</f>
        <v>0.6951690588184416</v>
      </c>
      <c r="M31" s="27">
        <f>(I31-K$31)/L$31*SQRT(6/5)</f>
        <v>-0.4619707719385458</v>
      </c>
      <c r="N31" s="26">
        <f>2^(MIN(I$3:I$96)-I31)</f>
        <v>0.52924211627272155</v>
      </c>
    </row>
    <row r="32" spans="1:14" s="23" customFormat="1" x14ac:dyDescent="0.25">
      <c r="A32" s="23">
        <v>30</v>
      </c>
      <c r="B32" s="24" t="s">
        <v>14</v>
      </c>
      <c r="C32" s="25">
        <v>6</v>
      </c>
      <c r="D32" s="25">
        <v>12.4</v>
      </c>
      <c r="E32" s="24" t="s">
        <v>64</v>
      </c>
      <c r="F32" s="23" t="s">
        <v>21</v>
      </c>
      <c r="G32" s="23" t="s">
        <v>15</v>
      </c>
      <c r="H32" s="26">
        <v>25.025999069213867</v>
      </c>
      <c r="I32" s="27"/>
      <c r="J32" s="27"/>
    </row>
    <row r="33" spans="1:14" s="23" customFormat="1" x14ac:dyDescent="0.25">
      <c r="A33" s="23">
        <v>31</v>
      </c>
      <c r="B33" s="24" t="s">
        <v>14</v>
      </c>
      <c r="C33" s="25">
        <v>6</v>
      </c>
      <c r="D33" s="25">
        <v>12.4</v>
      </c>
      <c r="E33" s="24" t="s">
        <v>64</v>
      </c>
      <c r="F33" s="23" t="s">
        <v>31</v>
      </c>
      <c r="G33" s="23" t="s">
        <v>15</v>
      </c>
      <c r="H33" s="26">
        <v>26.563999176025391</v>
      </c>
      <c r="I33" s="27">
        <f>AVERAGE(H33:H34)</f>
        <v>26.579499244689941</v>
      </c>
      <c r="J33" s="27">
        <f>_xlfn.STDEV.S(H33:H34)</f>
        <v>2.1920407323121942E-2</v>
      </c>
      <c r="M33" s="27">
        <f t="shared" ref="M33" si="18">(I33-K$31)/L$31*SQRT(6/5)</f>
        <v>1.9253602802443386</v>
      </c>
      <c r="N33" s="26">
        <f t="shared" ref="N33:N64" si="19">2^(MIN(I$3:I$96)-I33)</f>
        <v>0.18518002469613382</v>
      </c>
    </row>
    <row r="34" spans="1:14" s="23" customFormat="1" x14ac:dyDescent="0.25">
      <c r="A34" s="23">
        <v>32</v>
      </c>
      <c r="B34" s="24" t="s">
        <v>14</v>
      </c>
      <c r="C34" s="25">
        <v>6</v>
      </c>
      <c r="D34" s="25">
        <v>12.4</v>
      </c>
      <c r="E34" s="24" t="s">
        <v>64</v>
      </c>
      <c r="F34" s="23" t="s">
        <v>31</v>
      </c>
      <c r="G34" s="23" t="s">
        <v>15</v>
      </c>
      <c r="H34" s="26">
        <v>26.594999313354492</v>
      </c>
      <c r="I34" s="27"/>
      <c r="J34" s="27"/>
    </row>
    <row r="35" spans="1:14" s="23" customFormat="1" x14ac:dyDescent="0.25">
      <c r="A35" s="23">
        <v>33</v>
      </c>
      <c r="B35" s="24" t="s">
        <v>14</v>
      </c>
      <c r="C35" s="25">
        <v>6</v>
      </c>
      <c r="D35" s="25">
        <v>12.4</v>
      </c>
      <c r="E35" s="24" t="s">
        <v>64</v>
      </c>
      <c r="F35" s="23" t="s">
        <v>49</v>
      </c>
      <c r="G35" s="23" t="s">
        <v>15</v>
      </c>
      <c r="H35" s="26">
        <v>24.930000305175781</v>
      </c>
      <c r="I35" s="27">
        <f>AVERAGE(H35:H36)</f>
        <v>24.989500045776367</v>
      </c>
      <c r="J35" s="27">
        <f>_xlfn.STDEV.S(H35:H36)</f>
        <v>8.4145340115029721E-2</v>
      </c>
      <c r="M35" s="27">
        <f t="shared" ref="M35" si="20">(I35-K$31)/L$31*SQRT(6/5)</f>
        <v>-0.58015522454614965</v>
      </c>
      <c r="N35" s="26">
        <f t="shared" ref="N35:N66" si="21">2^(MIN(I$3:I$96)-I35)</f>
        <v>0.55748295016462479</v>
      </c>
    </row>
    <row r="36" spans="1:14" s="23" customFormat="1" x14ac:dyDescent="0.25">
      <c r="A36" s="23">
        <v>34</v>
      </c>
      <c r="B36" s="24" t="s">
        <v>14</v>
      </c>
      <c r="C36" s="25">
        <v>6</v>
      </c>
      <c r="D36" s="25">
        <v>12.4</v>
      </c>
      <c r="E36" s="24" t="s">
        <v>64</v>
      </c>
      <c r="F36" s="23" t="s">
        <v>49</v>
      </c>
      <c r="G36" s="23" t="s">
        <v>15</v>
      </c>
      <c r="H36" s="26">
        <v>25.048999786376953</v>
      </c>
      <c r="I36" s="27"/>
      <c r="J36" s="27"/>
    </row>
    <row r="37" spans="1:14" s="23" customFormat="1" x14ac:dyDescent="0.25">
      <c r="A37" s="23">
        <v>35</v>
      </c>
      <c r="B37" s="24" t="s">
        <v>14</v>
      </c>
      <c r="C37" s="25">
        <v>6</v>
      </c>
      <c r="D37" s="25">
        <v>12.4</v>
      </c>
      <c r="E37" s="24" t="s">
        <v>64</v>
      </c>
      <c r="F37" s="23" t="s">
        <v>61</v>
      </c>
      <c r="G37" s="23" t="s">
        <v>15</v>
      </c>
      <c r="H37" s="26">
        <v>24.955999374389648</v>
      </c>
      <c r="I37" s="27">
        <f>AVERAGE(H37:H38)</f>
        <v>24.944999694824219</v>
      </c>
      <c r="J37" s="27">
        <f>_xlfn.STDEV.S(H37:H38)</f>
        <v>1.5555896023188857E-2</v>
      </c>
      <c r="M37" s="27">
        <f t="shared" ref="M37" si="22">(I37-K$31)/L$31*SQRT(6/5)</f>
        <v>-0.65027873112112788</v>
      </c>
      <c r="N37" s="26">
        <f t="shared" ref="N37:N68" si="23">2^(MIN(I$3:I$96)-I37)</f>
        <v>0.57494662649307204</v>
      </c>
    </row>
    <row r="38" spans="1:14" s="23" customFormat="1" x14ac:dyDescent="0.25">
      <c r="A38" s="23">
        <v>36</v>
      </c>
      <c r="B38" s="24" t="s">
        <v>14</v>
      </c>
      <c r="C38" s="25">
        <v>6</v>
      </c>
      <c r="D38" s="25">
        <v>12.4</v>
      </c>
      <c r="E38" s="24" t="s">
        <v>64</v>
      </c>
      <c r="F38" s="23" t="s">
        <v>61</v>
      </c>
      <c r="G38" s="23" t="s">
        <v>15</v>
      </c>
      <c r="H38" s="26">
        <v>24.934000015258789</v>
      </c>
      <c r="I38" s="27"/>
      <c r="J38" s="27"/>
    </row>
    <row r="39" spans="1:14" s="23" customFormat="1" x14ac:dyDescent="0.25">
      <c r="A39" s="23">
        <v>37</v>
      </c>
      <c r="B39" s="24" t="s">
        <v>14</v>
      </c>
      <c r="C39" s="25">
        <v>6</v>
      </c>
      <c r="D39" s="25">
        <v>12.4</v>
      </c>
      <c r="E39" s="24" t="s">
        <v>64</v>
      </c>
      <c r="F39" s="23" t="s">
        <v>20</v>
      </c>
      <c r="G39" s="23" t="s">
        <v>15</v>
      </c>
      <c r="H39" s="26">
        <v>24.774999618530273</v>
      </c>
      <c r="I39" s="27">
        <f>AVERAGE(H39:H40)</f>
        <v>24.773499488830566</v>
      </c>
      <c r="J39" s="27">
        <f>_xlfn.STDEV.S(H39:H40)</f>
        <v>2.121503766644362E-3</v>
      </c>
      <c r="M39" s="27">
        <f t="shared" ref="M39" si="24">(I39-K$31)/L$31*SQRT(6/5)</f>
        <v>-0.92052819130039365</v>
      </c>
      <c r="N39" s="26">
        <f t="shared" ref="N39:N70" si="25">2^(MIN(I$3:I$96)-I39)</f>
        <v>0.64752156448860443</v>
      </c>
    </row>
    <row r="40" spans="1:14" s="23" customFormat="1" x14ac:dyDescent="0.25">
      <c r="A40" s="23">
        <v>38</v>
      </c>
      <c r="B40" s="24" t="s">
        <v>14</v>
      </c>
      <c r="C40" s="25">
        <v>6</v>
      </c>
      <c r="D40" s="25">
        <v>12.4</v>
      </c>
      <c r="E40" s="24" t="s">
        <v>64</v>
      </c>
      <c r="F40" s="23" t="s">
        <v>20</v>
      </c>
      <c r="G40" s="23" t="s">
        <v>15</v>
      </c>
      <c r="H40" s="26">
        <v>24.771999359130859</v>
      </c>
      <c r="I40" s="27"/>
      <c r="J40" s="27"/>
    </row>
    <row r="41" spans="1:14" s="23" customFormat="1" x14ac:dyDescent="0.25">
      <c r="A41" s="23">
        <v>39</v>
      </c>
      <c r="B41" s="24" t="s">
        <v>14</v>
      </c>
      <c r="C41" s="25">
        <v>6</v>
      </c>
      <c r="D41" s="25">
        <v>12.4</v>
      </c>
      <c r="E41" s="24" t="s">
        <v>64</v>
      </c>
      <c r="F41" s="28">
        <v>21</v>
      </c>
      <c r="G41" s="23" t="s">
        <v>15</v>
      </c>
      <c r="H41" s="26">
        <v>25.785999298095703</v>
      </c>
      <c r="I41" s="27">
        <f>AVERAGE(H41:H42)</f>
        <v>25.793999671936035</v>
      </c>
      <c r="J41" s="27">
        <f>_xlfn.STDEV.S(H41:H42)</f>
        <v>1.1314237189052482E-2</v>
      </c>
      <c r="M41" s="27">
        <f t="shared" ref="M41" si="26">(I41-K$31)/L$31*SQRT(6/5)</f>
        <v>0.68757263866188956</v>
      </c>
      <c r="N41" s="26">
        <f t="shared" ref="N41:N72" si="27">2^(MIN(I$3:I$96)-I41)</f>
        <v>0.31919278839347448</v>
      </c>
    </row>
    <row r="42" spans="1:14" s="23" customFormat="1" x14ac:dyDescent="0.25">
      <c r="A42" s="23">
        <v>40</v>
      </c>
      <c r="B42" s="24" t="s">
        <v>14</v>
      </c>
      <c r="C42" s="25">
        <v>6</v>
      </c>
      <c r="D42" s="25">
        <v>12.4</v>
      </c>
      <c r="E42" s="24" t="s">
        <v>64</v>
      </c>
      <c r="F42" s="28">
        <v>21</v>
      </c>
      <c r="G42" s="23" t="s">
        <v>15</v>
      </c>
      <c r="H42" s="26">
        <v>25.802000045776367</v>
      </c>
      <c r="I42" s="27"/>
      <c r="J42" s="27"/>
    </row>
    <row r="43" spans="1:14" s="29" customFormat="1" x14ac:dyDescent="0.25">
      <c r="A43" s="29">
        <v>41</v>
      </c>
      <c r="B43" s="30" t="s">
        <v>14</v>
      </c>
      <c r="C43" s="31">
        <v>18.8</v>
      </c>
      <c r="D43" s="31">
        <v>18.8</v>
      </c>
      <c r="E43" s="30" t="s">
        <v>65</v>
      </c>
      <c r="F43" s="29" t="s">
        <v>37</v>
      </c>
      <c r="G43" s="29" t="s">
        <v>15</v>
      </c>
      <c r="H43" s="32">
        <v>24.347999572753906</v>
      </c>
      <c r="I43" s="33">
        <f>AVERAGE(H43:H44)</f>
        <v>24.421500205993652</v>
      </c>
      <c r="J43" s="33">
        <f>_xlfn.STDEV.S(H43:H44)</f>
        <v>0.10394559237065965</v>
      </c>
      <c r="K43" s="34">
        <f>AVERAGE(I43:I56)</f>
        <v>24.953857013157435</v>
      </c>
      <c r="L43" s="34">
        <f>_xlfn.STDEV.S(I43:I56)</f>
        <v>0.34122445328119755</v>
      </c>
      <c r="M43" s="33">
        <f>(I43-K$43)/L$43*SQRT(7/6)</f>
        <v>-1.6851402808743261</v>
      </c>
      <c r="N43" s="32">
        <f>2^(MIN(I$3:I$96)-I43)</f>
        <v>0.82644999036590017</v>
      </c>
    </row>
    <row r="44" spans="1:14" s="29" customFormat="1" x14ac:dyDescent="0.25">
      <c r="A44" s="29">
        <v>42</v>
      </c>
      <c r="B44" s="30" t="s">
        <v>14</v>
      </c>
      <c r="C44" s="31">
        <v>18.8</v>
      </c>
      <c r="D44" s="31">
        <v>18.8</v>
      </c>
      <c r="E44" s="30" t="s">
        <v>65</v>
      </c>
      <c r="F44" s="29" t="s">
        <v>37</v>
      </c>
      <c r="G44" s="29" t="s">
        <v>15</v>
      </c>
      <c r="H44" s="32">
        <v>24.495000839233398</v>
      </c>
      <c r="I44" s="33"/>
      <c r="J44" s="33"/>
    </row>
    <row r="45" spans="1:14" s="29" customFormat="1" x14ac:dyDescent="0.25">
      <c r="A45" s="29">
        <v>43</v>
      </c>
      <c r="B45" s="30" t="s">
        <v>14</v>
      </c>
      <c r="C45" s="31">
        <v>18.8</v>
      </c>
      <c r="D45" s="31">
        <v>18.8</v>
      </c>
      <c r="E45" s="30" t="s">
        <v>65</v>
      </c>
      <c r="F45" s="29" t="s">
        <v>25</v>
      </c>
      <c r="G45" s="29" t="s">
        <v>15</v>
      </c>
      <c r="H45" s="32">
        <v>25.306999206542969</v>
      </c>
      <c r="I45" s="33">
        <f>AVERAGE(H45:H46)</f>
        <v>25.309000015258789</v>
      </c>
      <c r="J45" s="33">
        <f>_xlfn.STDEV.S(H45:H46)</f>
        <v>2.8295708216273816E-3</v>
      </c>
      <c r="M45" s="33">
        <f t="shared" ref="M45" si="28">(I45-K$43)/L$43*SQRT(7/6)</f>
        <v>1.1241816959194151</v>
      </c>
      <c r="N45" s="32">
        <f t="shared" ref="N45:N76" si="29">2^(MIN(I$3:I$96)-I45)</f>
        <v>0.44673760872383472</v>
      </c>
    </row>
    <row r="46" spans="1:14" s="29" customFormat="1" x14ac:dyDescent="0.25">
      <c r="A46" s="29">
        <v>44</v>
      </c>
      <c r="B46" s="30" t="s">
        <v>14</v>
      </c>
      <c r="C46" s="31">
        <v>18.8</v>
      </c>
      <c r="D46" s="31">
        <v>18.8</v>
      </c>
      <c r="E46" s="30" t="s">
        <v>65</v>
      </c>
      <c r="F46" s="29" t="s">
        <v>25</v>
      </c>
      <c r="G46" s="29" t="s">
        <v>15</v>
      </c>
      <c r="H46" s="32">
        <v>25.311000823974609</v>
      </c>
      <c r="I46" s="33"/>
      <c r="J46" s="33"/>
    </row>
    <row r="47" spans="1:14" s="29" customFormat="1" x14ac:dyDescent="0.25">
      <c r="A47" s="29">
        <v>45</v>
      </c>
      <c r="B47" s="30" t="s">
        <v>14</v>
      </c>
      <c r="C47" s="31">
        <v>18.8</v>
      </c>
      <c r="D47" s="31">
        <v>18.8</v>
      </c>
      <c r="E47" s="30" t="s">
        <v>65</v>
      </c>
      <c r="F47" s="29" t="s">
        <v>43</v>
      </c>
      <c r="G47" s="29" t="s">
        <v>15</v>
      </c>
      <c r="H47" s="32">
        <v>25.23699951171875</v>
      </c>
      <c r="I47" s="33">
        <f>AVERAGE(H47:H48)</f>
        <v>25.257999420166016</v>
      </c>
      <c r="J47" s="33">
        <f>_xlfn.STDEV.S(H47:H48)</f>
        <v>2.9698355334716372E-2</v>
      </c>
      <c r="M47" s="33">
        <f t="shared" ref="M47" si="30">(I47-K$43)/L$43*SQRT(7/6)</f>
        <v>0.96274268361999504</v>
      </c>
      <c r="N47" s="32">
        <f t="shared" ref="N47:N78" si="31">2^(MIN(I$3:I$96)-I47)</f>
        <v>0.46281265337601968</v>
      </c>
    </row>
    <row r="48" spans="1:14" s="29" customFormat="1" x14ac:dyDescent="0.25">
      <c r="A48" s="29">
        <v>46</v>
      </c>
      <c r="B48" s="30" t="s">
        <v>14</v>
      </c>
      <c r="C48" s="31">
        <v>18.8</v>
      </c>
      <c r="D48" s="31">
        <v>18.8</v>
      </c>
      <c r="E48" s="30" t="s">
        <v>65</v>
      </c>
      <c r="F48" s="29" t="s">
        <v>43</v>
      </c>
      <c r="G48" s="29" t="s">
        <v>15</v>
      </c>
      <c r="H48" s="32">
        <v>25.278999328613281</v>
      </c>
      <c r="I48" s="33"/>
      <c r="J48" s="33"/>
    </row>
    <row r="49" spans="1:14" s="29" customFormat="1" x14ac:dyDescent="0.25">
      <c r="A49" s="29">
        <v>47</v>
      </c>
      <c r="B49" s="30" t="s">
        <v>14</v>
      </c>
      <c r="C49" s="31">
        <v>18.8</v>
      </c>
      <c r="D49" s="31">
        <v>18.8</v>
      </c>
      <c r="E49" s="30" t="s">
        <v>65</v>
      </c>
      <c r="F49" s="29" t="s">
        <v>39</v>
      </c>
      <c r="G49" s="29" t="s">
        <v>15</v>
      </c>
      <c r="H49" s="32">
        <v>24.531999588012695</v>
      </c>
      <c r="I49" s="33">
        <f>AVERAGE(H49:H50)</f>
        <v>24.559000015258789</v>
      </c>
      <c r="J49" s="33">
        <f>_xlfn.STDEV.S(H49:H50)</f>
        <v>3.818437040129382E-2</v>
      </c>
      <c r="M49" s="33">
        <f t="shared" ref="M49" si="32">(I49-K$43)/L$43*SQRT(7/6)</f>
        <v>-1.2498937242656627</v>
      </c>
      <c r="N49" s="32">
        <f t="shared" ref="N49:N96" si="33">2^(MIN(I$3:I$96)-I49)</f>
        <v>0.75132010746977829</v>
      </c>
    </row>
    <row r="50" spans="1:14" s="29" customFormat="1" x14ac:dyDescent="0.25">
      <c r="A50" s="29">
        <v>48</v>
      </c>
      <c r="B50" s="30" t="s">
        <v>14</v>
      </c>
      <c r="C50" s="31">
        <v>18.8</v>
      </c>
      <c r="D50" s="31">
        <v>18.8</v>
      </c>
      <c r="E50" s="30" t="s">
        <v>65</v>
      </c>
      <c r="F50" s="29" t="s">
        <v>39</v>
      </c>
      <c r="G50" s="29" t="s">
        <v>15</v>
      </c>
      <c r="H50" s="32">
        <v>24.586000442504883</v>
      </c>
      <c r="I50" s="33"/>
      <c r="J50" s="33"/>
    </row>
    <row r="51" spans="1:14" s="29" customFormat="1" x14ac:dyDescent="0.25">
      <c r="A51" s="29">
        <v>49</v>
      </c>
      <c r="B51" s="30" t="s">
        <v>14</v>
      </c>
      <c r="C51" s="31">
        <v>18.8</v>
      </c>
      <c r="D51" s="31">
        <v>18.8</v>
      </c>
      <c r="E51" s="30" t="s">
        <v>65</v>
      </c>
      <c r="F51" s="29" t="s">
        <v>48</v>
      </c>
      <c r="G51" s="29" t="s">
        <v>15</v>
      </c>
      <c r="H51" s="32">
        <v>24.927000045776367</v>
      </c>
      <c r="I51" s="33">
        <f>AVERAGE(H51:H52)</f>
        <v>24.958999633789063</v>
      </c>
      <c r="J51" s="33">
        <f>_xlfn.STDEV.S(H51:H52)</f>
        <v>4.5254251357905229E-2</v>
      </c>
      <c r="M51" s="33">
        <f t="shared" ref="M51" si="34">(I51-K$43)/L$43*SQRT(7/6)</f>
        <v>1.6278625649177002E-2</v>
      </c>
      <c r="N51" s="32">
        <f t="shared" ref="N51:N96" si="35">2^(MIN(I$3:I$96)-I51)</f>
        <v>0.56939431737834578</v>
      </c>
    </row>
    <row r="52" spans="1:14" s="29" customFormat="1" x14ac:dyDescent="0.25">
      <c r="A52" s="29">
        <v>50</v>
      </c>
      <c r="B52" s="30" t="s">
        <v>14</v>
      </c>
      <c r="C52" s="31">
        <v>18.8</v>
      </c>
      <c r="D52" s="31">
        <v>18.8</v>
      </c>
      <c r="E52" s="30" t="s">
        <v>65</v>
      </c>
      <c r="F52" s="29" t="s">
        <v>48</v>
      </c>
      <c r="G52" s="29" t="s">
        <v>15</v>
      </c>
      <c r="H52" s="32">
        <v>24.990999221801758</v>
      </c>
      <c r="I52" s="33"/>
      <c r="J52" s="33"/>
    </row>
    <row r="53" spans="1:14" s="29" customFormat="1" x14ac:dyDescent="0.25">
      <c r="A53" s="29">
        <v>51</v>
      </c>
      <c r="B53" s="30" t="s">
        <v>14</v>
      </c>
      <c r="C53" s="31">
        <v>18.8</v>
      </c>
      <c r="D53" s="31">
        <v>18.8</v>
      </c>
      <c r="E53" s="30" t="s">
        <v>65</v>
      </c>
      <c r="F53" s="29" t="s">
        <v>34</v>
      </c>
      <c r="G53" s="29" t="s">
        <v>15</v>
      </c>
      <c r="H53" s="32">
        <v>24.972999572753906</v>
      </c>
      <c r="I53" s="33">
        <f>AVERAGE(H53:H54)</f>
        <v>25.029999732971191</v>
      </c>
      <c r="J53" s="33">
        <f>_xlfn.STDEV.S(H53:H54)</f>
        <v>8.0610399636724006E-2</v>
      </c>
      <c r="M53" s="33">
        <f t="shared" ref="M53" si="36">(I53-K$43)/L$43*SQRT(7/6)</f>
        <v>0.24102474604783686</v>
      </c>
      <c r="N53" s="32">
        <f t="shared" ref="N53:N96" si="37">2^(MIN(I$3:I$96)-I53)</f>
        <v>0.54205077410341074</v>
      </c>
    </row>
    <row r="54" spans="1:14" s="29" customFormat="1" x14ac:dyDescent="0.25">
      <c r="A54" s="29">
        <v>52</v>
      </c>
      <c r="B54" s="30" t="s">
        <v>14</v>
      </c>
      <c r="C54" s="31">
        <v>18.8</v>
      </c>
      <c r="D54" s="31">
        <v>18.8</v>
      </c>
      <c r="E54" s="30" t="s">
        <v>65</v>
      </c>
      <c r="F54" s="29" t="s">
        <v>34</v>
      </c>
      <c r="G54" s="29" t="s">
        <v>15</v>
      </c>
      <c r="H54" s="32">
        <v>25.086999893188477</v>
      </c>
      <c r="I54" s="33"/>
      <c r="J54" s="33"/>
    </row>
    <row r="55" spans="1:14" s="29" customFormat="1" x14ac:dyDescent="0.25">
      <c r="A55" s="29">
        <v>53</v>
      </c>
      <c r="B55" s="30" t="s">
        <v>14</v>
      </c>
      <c r="C55" s="31">
        <v>18.8</v>
      </c>
      <c r="D55" s="31">
        <v>18.8</v>
      </c>
      <c r="E55" s="30" t="s">
        <v>65</v>
      </c>
      <c r="F55" s="29" t="s">
        <v>42</v>
      </c>
      <c r="G55" s="29" t="s">
        <v>15</v>
      </c>
      <c r="H55" s="32">
        <v>25.120000839233398</v>
      </c>
      <c r="I55" s="33">
        <f>AVERAGE(H55:H56)</f>
        <v>25.140500068664551</v>
      </c>
      <c r="J55" s="33">
        <f>_xlfn.STDEV.S(H55:H56)</f>
        <v>2.8990288279733351E-2</v>
      </c>
      <c r="M55" s="33">
        <f t="shared" ref="M55" si="38">(I55-K$43)/L$43*SQRT(7/6)</f>
        <v>0.590806253903576</v>
      </c>
      <c r="N55" s="32">
        <f t="shared" ref="N55:N96" si="39">2^(MIN(I$3:I$96)-I55)</f>
        <v>0.50208362027503317</v>
      </c>
    </row>
    <row r="56" spans="1:14" s="29" customFormat="1" x14ac:dyDescent="0.25">
      <c r="A56" s="29">
        <v>54</v>
      </c>
      <c r="B56" s="30" t="s">
        <v>14</v>
      </c>
      <c r="C56" s="31">
        <v>18.8</v>
      </c>
      <c r="D56" s="31">
        <v>18.8</v>
      </c>
      <c r="E56" s="30" t="s">
        <v>65</v>
      </c>
      <c r="F56" s="29" t="s">
        <v>42</v>
      </c>
      <c r="G56" s="29" t="s">
        <v>15</v>
      </c>
      <c r="H56" s="32">
        <v>25.160999298095703</v>
      </c>
      <c r="I56" s="33"/>
      <c r="J56" s="33"/>
    </row>
    <row r="57" spans="1:14" s="7" customFormat="1" x14ac:dyDescent="0.25">
      <c r="A57" s="7">
        <v>55</v>
      </c>
      <c r="B57" s="8" t="s">
        <v>14</v>
      </c>
      <c r="C57" s="9">
        <v>6</v>
      </c>
      <c r="D57" s="9">
        <v>18.8</v>
      </c>
      <c r="E57" s="8" t="s">
        <v>66</v>
      </c>
      <c r="F57" s="7" t="s">
        <v>59</v>
      </c>
      <c r="G57" s="7" t="s">
        <v>15</v>
      </c>
      <c r="H57" s="10">
        <v>25.207000732421875</v>
      </c>
      <c r="I57" s="11">
        <f>AVERAGE(H57:H58)</f>
        <v>25.261500358581543</v>
      </c>
      <c r="J57" s="11">
        <f>_xlfn.STDEV.S(H57:H58)</f>
        <v>7.707411045926596E-2</v>
      </c>
      <c r="K57" s="12">
        <f>AVERAGE(I57:I68)</f>
        <v>25.719666957855225</v>
      </c>
      <c r="L57" s="12">
        <f>_xlfn.STDEV.S(I57:I68)</f>
        <v>0.7026498192754288</v>
      </c>
      <c r="M57" s="11">
        <f>(I57-K$57)/L$57*SQRT(6/5)</f>
        <v>-0.7142908875331464</v>
      </c>
      <c r="N57" s="10">
        <f>2^(MIN(I$3:I$96)-I57)</f>
        <v>0.46169092341672219</v>
      </c>
    </row>
    <row r="58" spans="1:14" s="7" customFormat="1" x14ac:dyDescent="0.25">
      <c r="A58" s="7">
        <v>56</v>
      </c>
      <c r="B58" s="8" t="s">
        <v>14</v>
      </c>
      <c r="C58" s="9">
        <v>6</v>
      </c>
      <c r="D58" s="9">
        <v>18.8</v>
      </c>
      <c r="E58" s="8" t="s">
        <v>66</v>
      </c>
      <c r="F58" s="7" t="s">
        <v>59</v>
      </c>
      <c r="G58" s="7" t="s">
        <v>15</v>
      </c>
      <c r="H58" s="10">
        <v>25.315999984741211</v>
      </c>
      <c r="I58" s="11"/>
      <c r="J58" s="11"/>
    </row>
    <row r="59" spans="1:14" s="7" customFormat="1" x14ac:dyDescent="0.25">
      <c r="A59" s="7">
        <v>57</v>
      </c>
      <c r="B59" s="8" t="s">
        <v>14</v>
      </c>
      <c r="C59" s="9">
        <v>6</v>
      </c>
      <c r="D59" s="9">
        <v>18.8</v>
      </c>
      <c r="E59" s="8" t="s">
        <v>66</v>
      </c>
      <c r="F59" s="7" t="s">
        <v>56</v>
      </c>
      <c r="G59" s="7" t="s">
        <v>15</v>
      </c>
      <c r="H59" s="10">
        <v>26.083999633789062</v>
      </c>
      <c r="I59" s="11">
        <f>AVERAGE(H59:H60)</f>
        <v>26.032999992370605</v>
      </c>
      <c r="J59" s="11">
        <f>_xlfn.STDEV.S(H59:H60)</f>
        <v>7.2124384570146569E-2</v>
      </c>
      <c r="M59" s="11">
        <f t="shared" ref="M59" si="40">(I59-K$57)/L$57*SQRT(6/5)</f>
        <v>0.48849246468914675</v>
      </c>
      <c r="N59" s="10">
        <f t="shared" ref="N59:N96" si="41">2^(MIN(I$3:I$96)-I59)</f>
        <v>0.27046234253474088</v>
      </c>
    </row>
    <row r="60" spans="1:14" s="7" customFormat="1" x14ac:dyDescent="0.25">
      <c r="A60" s="7">
        <v>58</v>
      </c>
      <c r="B60" s="8" t="s">
        <v>14</v>
      </c>
      <c r="C60" s="9">
        <v>6</v>
      </c>
      <c r="D60" s="9">
        <v>18.8</v>
      </c>
      <c r="E60" s="8" t="s">
        <v>66</v>
      </c>
      <c r="F60" s="7" t="s">
        <v>56</v>
      </c>
      <c r="G60" s="7" t="s">
        <v>15</v>
      </c>
      <c r="H60" s="10">
        <v>25.982000350952148</v>
      </c>
      <c r="I60" s="11"/>
      <c r="J60" s="11"/>
    </row>
    <row r="61" spans="1:14" s="7" customFormat="1" x14ac:dyDescent="0.25">
      <c r="A61" s="7">
        <v>59</v>
      </c>
      <c r="B61" s="8" t="s">
        <v>14</v>
      </c>
      <c r="C61" s="9">
        <v>6</v>
      </c>
      <c r="D61" s="9">
        <v>18.8</v>
      </c>
      <c r="E61" s="8" t="s">
        <v>66</v>
      </c>
      <c r="F61" s="7" t="s">
        <v>17</v>
      </c>
      <c r="G61" s="7" t="s">
        <v>15</v>
      </c>
      <c r="H61" s="10">
        <v>27.017000198364258</v>
      </c>
      <c r="I61" s="11">
        <f>AVERAGE(H61:H62)</f>
        <v>26.987000465393066</v>
      </c>
      <c r="J61" s="11">
        <f>_xlfn.STDEV.S(H61:H62)</f>
        <v>4.2426029235430193E-2</v>
      </c>
      <c r="M61" s="11">
        <f t="shared" ref="M61" si="42">(I61-K$57)/L$57*SQRT(6/5)</f>
        <v>1.9757982736732862</v>
      </c>
      <c r="N61" s="10">
        <f t="shared" ref="N61:N96" si="43">2^(MIN(I$3:I$96)-I61)</f>
        <v>0.13961241739280159</v>
      </c>
    </row>
    <row r="62" spans="1:14" s="7" customFormat="1" x14ac:dyDescent="0.25">
      <c r="A62" s="7">
        <v>60</v>
      </c>
      <c r="B62" s="8" t="s">
        <v>14</v>
      </c>
      <c r="C62" s="9">
        <v>6</v>
      </c>
      <c r="D62" s="9">
        <v>18.8</v>
      </c>
      <c r="E62" s="8" t="s">
        <v>66</v>
      </c>
      <c r="F62" s="7" t="s">
        <v>17</v>
      </c>
      <c r="G62" s="7" t="s">
        <v>15</v>
      </c>
      <c r="H62" s="10">
        <v>26.957000732421875</v>
      </c>
      <c r="I62" s="11"/>
      <c r="J62" s="11"/>
    </row>
    <row r="63" spans="1:14" s="7" customFormat="1" x14ac:dyDescent="0.25">
      <c r="A63" s="7">
        <v>61</v>
      </c>
      <c r="B63" s="8" t="s">
        <v>14</v>
      </c>
      <c r="C63" s="9">
        <v>6</v>
      </c>
      <c r="D63" s="9">
        <v>18.8</v>
      </c>
      <c r="E63" s="8" t="s">
        <v>66</v>
      </c>
      <c r="F63" s="7" t="s">
        <v>33</v>
      </c>
      <c r="G63" s="7" t="s">
        <v>15</v>
      </c>
      <c r="H63" s="10">
        <v>25.468999862670898</v>
      </c>
      <c r="I63" s="11">
        <f>AVERAGE(H63:H64)</f>
        <v>25.642000198364258</v>
      </c>
      <c r="J63" s="11">
        <f>_xlfn.STDEV.S(H63:H64)</f>
        <v>0.24465942103264707</v>
      </c>
      <c r="M63" s="11">
        <f t="shared" ref="M63" si="44">(I63-K$57)/L$57*SQRT(6/5)</f>
        <v>-0.12108403069226707</v>
      </c>
      <c r="N63" s="10">
        <f t="shared" ref="N63:N96" si="45">2^(MIN(I$3:I$96)-I63)</f>
        <v>0.35465776389585874</v>
      </c>
    </row>
    <row r="64" spans="1:14" s="7" customFormat="1" x14ac:dyDescent="0.25">
      <c r="A64" s="7">
        <v>62</v>
      </c>
      <c r="B64" s="8" t="s">
        <v>14</v>
      </c>
      <c r="C64" s="9">
        <v>6</v>
      </c>
      <c r="D64" s="9">
        <v>18.8</v>
      </c>
      <c r="E64" s="8" t="s">
        <v>66</v>
      </c>
      <c r="F64" s="7" t="s">
        <v>33</v>
      </c>
      <c r="G64" s="7" t="s">
        <v>15</v>
      </c>
      <c r="H64" s="10">
        <v>25.815000534057617</v>
      </c>
      <c r="I64" s="11"/>
      <c r="J64" s="11"/>
    </row>
    <row r="65" spans="1:14" s="7" customFormat="1" x14ac:dyDescent="0.25">
      <c r="A65" s="7">
        <v>63</v>
      </c>
      <c r="B65" s="8" t="s">
        <v>14</v>
      </c>
      <c r="C65" s="9">
        <v>6</v>
      </c>
      <c r="D65" s="9">
        <v>18.8</v>
      </c>
      <c r="E65" s="8" t="s">
        <v>66</v>
      </c>
      <c r="F65" s="7" t="s">
        <v>54</v>
      </c>
      <c r="G65" s="7" t="s">
        <v>15</v>
      </c>
      <c r="H65" s="10">
        <v>25.173999786376953</v>
      </c>
      <c r="I65" s="11">
        <f>AVERAGE(H65:H66)</f>
        <v>25.232500076293945</v>
      </c>
      <c r="J65" s="11">
        <f>_xlfn.STDEV.S(H65:H66)</f>
        <v>8.2731903403368376E-2</v>
      </c>
      <c r="M65" s="11">
        <f t="shared" ref="M65" si="46">(I65-K$57)/L$57*SQRT(6/5)</f>
        <v>-0.7595029073677616</v>
      </c>
      <c r="N65" s="10">
        <f t="shared" ref="N65:N96" si="47">2^(MIN(I$3:I$96)-I65)</f>
        <v>0.47106549246669766</v>
      </c>
    </row>
    <row r="66" spans="1:14" s="7" customFormat="1" x14ac:dyDescent="0.25">
      <c r="A66" s="7">
        <v>64</v>
      </c>
      <c r="B66" s="8" t="s">
        <v>14</v>
      </c>
      <c r="C66" s="9">
        <v>6</v>
      </c>
      <c r="D66" s="9">
        <v>18.8</v>
      </c>
      <c r="E66" s="8" t="s">
        <v>66</v>
      </c>
      <c r="F66" s="7" t="s">
        <v>54</v>
      </c>
      <c r="G66" s="7" t="s">
        <v>15</v>
      </c>
      <c r="H66" s="10">
        <v>25.291000366210938</v>
      </c>
      <c r="I66" s="11"/>
      <c r="J66" s="11"/>
    </row>
    <row r="67" spans="1:14" s="7" customFormat="1" x14ac:dyDescent="0.25">
      <c r="A67" s="7">
        <v>65</v>
      </c>
      <c r="B67" s="8" t="s">
        <v>14</v>
      </c>
      <c r="C67" s="9">
        <v>6</v>
      </c>
      <c r="D67" s="9">
        <v>18.8</v>
      </c>
      <c r="E67" s="8" t="s">
        <v>66</v>
      </c>
      <c r="F67" s="7" t="s">
        <v>46</v>
      </c>
      <c r="G67" s="7" t="s">
        <v>15</v>
      </c>
      <c r="H67" s="10">
        <v>25.200000762939453</v>
      </c>
      <c r="I67" s="11">
        <f>AVERAGE(H67:H68)</f>
        <v>25.16200065612793</v>
      </c>
      <c r="J67" s="11">
        <f>_xlfn.STDEV.S(H67:H68)</f>
        <v>5.3740266424482673E-2</v>
      </c>
      <c r="M67" s="11">
        <f t="shared" ref="M67" si="48">(I67-K$57)/L$57*SQRT(6/5)</f>
        <v>-0.86941291276925781</v>
      </c>
      <c r="N67" s="10">
        <f t="shared" ref="N67:N96" si="49">2^(MIN(I$3:I$96)-I67)</f>
        <v>0.49465651296239799</v>
      </c>
    </row>
    <row r="68" spans="1:14" s="7" customFormat="1" x14ac:dyDescent="0.25">
      <c r="A68" s="7">
        <v>66</v>
      </c>
      <c r="B68" s="8" t="s">
        <v>14</v>
      </c>
      <c r="C68" s="9">
        <v>6</v>
      </c>
      <c r="D68" s="9">
        <v>18.8</v>
      </c>
      <c r="E68" s="8" t="s">
        <v>66</v>
      </c>
      <c r="F68" s="7" t="s">
        <v>46</v>
      </c>
      <c r="G68" s="7" t="s">
        <v>15</v>
      </c>
      <c r="H68" s="10">
        <v>25.124000549316406</v>
      </c>
      <c r="I68" s="11"/>
      <c r="J68" s="11"/>
    </row>
    <row r="69" spans="1:14" s="18" customFormat="1" x14ac:dyDescent="0.25">
      <c r="A69" s="18">
        <v>67</v>
      </c>
      <c r="B69" s="19" t="s">
        <v>14</v>
      </c>
      <c r="C69" s="20">
        <v>23.6</v>
      </c>
      <c r="D69" s="20">
        <v>23.6</v>
      </c>
      <c r="E69" s="19" t="s">
        <v>67</v>
      </c>
      <c r="F69" s="18" t="s">
        <v>53</v>
      </c>
      <c r="G69" s="18" t="s">
        <v>15</v>
      </c>
      <c r="H69" s="21">
        <v>25.639999389648438</v>
      </c>
      <c r="I69" s="22">
        <f>AVERAGE(H69:H70)</f>
        <v>25.611000061035156</v>
      </c>
      <c r="J69" s="22">
        <f>_xlfn.STDEV.S(H69:H70)</f>
        <v>4.1011243824616503E-2</v>
      </c>
      <c r="K69" s="36">
        <f>AVERAGE(I69:I82)</f>
        <v>25.959857123238699</v>
      </c>
      <c r="L69" s="36">
        <f>_xlfn.STDEV.S(I69:I82)</f>
        <v>1.8607486755830327</v>
      </c>
      <c r="M69" s="22">
        <f>(I69-K$69)/L$69*SQRT(7/6)</f>
        <v>-0.20250380851326799</v>
      </c>
      <c r="N69" s="21">
        <f>2^(MIN(I$3:I$96)-I69)</f>
        <v>0.36236099435582636</v>
      </c>
    </row>
    <row r="70" spans="1:14" s="18" customFormat="1" x14ac:dyDescent="0.25">
      <c r="A70" s="18">
        <v>68</v>
      </c>
      <c r="B70" s="19" t="s">
        <v>14</v>
      </c>
      <c r="C70" s="20">
        <v>23.6</v>
      </c>
      <c r="D70" s="20">
        <v>23.6</v>
      </c>
      <c r="E70" s="19" t="s">
        <v>67</v>
      </c>
      <c r="F70" s="18" t="s">
        <v>53</v>
      </c>
      <c r="G70" s="18" t="s">
        <v>15</v>
      </c>
      <c r="H70" s="21">
        <v>25.582000732421875</v>
      </c>
      <c r="I70" s="22"/>
      <c r="J70" s="22"/>
    </row>
    <row r="71" spans="1:14" s="18" customFormat="1" x14ac:dyDescent="0.25">
      <c r="A71" s="18">
        <v>69</v>
      </c>
      <c r="B71" s="19" t="s">
        <v>14</v>
      </c>
      <c r="C71" s="20">
        <v>23.6</v>
      </c>
      <c r="D71" s="20">
        <v>23.6</v>
      </c>
      <c r="E71" s="19" t="s">
        <v>67</v>
      </c>
      <c r="F71" s="18" t="s">
        <v>22</v>
      </c>
      <c r="G71" s="18" t="s">
        <v>15</v>
      </c>
      <c r="H71" s="21">
        <v>25.079000473022461</v>
      </c>
      <c r="I71" s="22">
        <f>AVERAGE(H71:H72)</f>
        <v>25.132500648498535</v>
      </c>
      <c r="J71" s="22">
        <f>_xlfn.STDEV.S(H71:H72)</f>
        <v>7.5660673747604615E-2</v>
      </c>
      <c r="M71" s="22">
        <f t="shared" ref="M71" si="50">(I71-K$69)/L$69*SQRT(7/6)</f>
        <v>-0.48026213393736822</v>
      </c>
      <c r="N71" s="21">
        <f t="shared" ref="N71:N96" si="51">2^(MIN(I$3:I$96)-I71)</f>
        <v>0.50487529369770923</v>
      </c>
    </row>
    <row r="72" spans="1:14" s="18" customFormat="1" x14ac:dyDescent="0.25">
      <c r="A72" s="18">
        <v>70</v>
      </c>
      <c r="B72" s="19" t="s">
        <v>14</v>
      </c>
      <c r="C72" s="20">
        <v>23.6</v>
      </c>
      <c r="D72" s="20">
        <v>23.6</v>
      </c>
      <c r="E72" s="19" t="s">
        <v>67</v>
      </c>
      <c r="F72" s="18" t="s">
        <v>22</v>
      </c>
      <c r="G72" s="18" t="s">
        <v>15</v>
      </c>
      <c r="H72" s="21">
        <v>25.186000823974609</v>
      </c>
      <c r="I72" s="22"/>
      <c r="J72" s="22"/>
    </row>
    <row r="73" spans="1:14" s="18" customFormat="1" x14ac:dyDescent="0.25">
      <c r="A73" s="18">
        <v>71</v>
      </c>
      <c r="B73" s="19" t="s">
        <v>14</v>
      </c>
      <c r="C73" s="20">
        <v>23.6</v>
      </c>
      <c r="D73" s="20">
        <v>23.6</v>
      </c>
      <c r="E73" s="19" t="s">
        <v>67</v>
      </c>
      <c r="F73" s="18" t="s">
        <v>38</v>
      </c>
      <c r="G73" s="18" t="s">
        <v>15</v>
      </c>
      <c r="H73" s="21">
        <v>25.62299919128418</v>
      </c>
      <c r="I73" s="22">
        <f>AVERAGE(H73:H74)</f>
        <v>25.673999786376953</v>
      </c>
      <c r="J73" s="22">
        <f>_xlfn.STDEV.S(H73:H74)</f>
        <v>7.2125733269298914E-2</v>
      </c>
      <c r="M73" s="22">
        <f t="shared" ref="M73" si="52">(I73-K$69)/L$69*SQRT(7/6)</f>
        <v>-0.16593386139389399</v>
      </c>
      <c r="N73" s="21">
        <f t="shared" ref="N73:N96" si="53">2^(MIN(I$3:I$96)-I73)</f>
        <v>0.34687790349820913</v>
      </c>
    </row>
    <row r="74" spans="1:14" s="18" customFormat="1" x14ac:dyDescent="0.25">
      <c r="A74" s="18">
        <v>72</v>
      </c>
      <c r="B74" s="19" t="s">
        <v>14</v>
      </c>
      <c r="C74" s="20">
        <v>23.6</v>
      </c>
      <c r="D74" s="20">
        <v>23.6</v>
      </c>
      <c r="E74" s="19" t="s">
        <v>67</v>
      </c>
      <c r="F74" s="18" t="s">
        <v>38</v>
      </c>
      <c r="G74" s="18" t="s">
        <v>15</v>
      </c>
      <c r="H74" s="21">
        <v>25.725000381469727</v>
      </c>
      <c r="I74" s="22"/>
      <c r="J74" s="22"/>
    </row>
    <row r="75" spans="1:14" s="18" customFormat="1" x14ac:dyDescent="0.25">
      <c r="A75" s="18">
        <v>73</v>
      </c>
      <c r="B75" s="19" t="s">
        <v>14</v>
      </c>
      <c r="C75" s="20">
        <v>23.6</v>
      </c>
      <c r="D75" s="20">
        <v>23.6</v>
      </c>
      <c r="E75" s="19" t="s">
        <v>67</v>
      </c>
      <c r="F75" s="18" t="s">
        <v>40</v>
      </c>
      <c r="G75" s="18" t="s">
        <v>15</v>
      </c>
      <c r="H75" s="21">
        <v>30.197999954223633</v>
      </c>
      <c r="I75" s="22">
        <f>AVERAGE(H75:H76)</f>
        <v>30.10099983215332</v>
      </c>
      <c r="J75" s="22">
        <f>_xlfn.STDEV.S(H75:H76)</f>
        <v>0.13717888818368171</v>
      </c>
      <c r="M75" s="22">
        <f t="shared" ref="M75" si="54">(I75-K$69)/L$69*SQRT(7/6)</f>
        <v>2.4038417478356173</v>
      </c>
      <c r="N75" s="21">
        <f t="shared" ref="N75:N96" si="55">2^(MIN(I$3:I$96)-I75)</f>
        <v>1.6125635211098843E-2</v>
      </c>
    </row>
    <row r="76" spans="1:14" s="18" customFormat="1" x14ac:dyDescent="0.25">
      <c r="A76" s="18">
        <v>74</v>
      </c>
      <c r="B76" s="19" t="s">
        <v>14</v>
      </c>
      <c r="C76" s="20">
        <v>23.6</v>
      </c>
      <c r="D76" s="20">
        <v>23.6</v>
      </c>
      <c r="E76" s="19" t="s">
        <v>67</v>
      </c>
      <c r="F76" s="18" t="s">
        <v>40</v>
      </c>
      <c r="G76" s="18" t="s">
        <v>15</v>
      </c>
      <c r="H76" s="21">
        <v>30.003999710083008</v>
      </c>
      <c r="I76" s="22"/>
      <c r="J76" s="22"/>
    </row>
    <row r="77" spans="1:14" s="18" customFormat="1" x14ac:dyDescent="0.25">
      <c r="A77" s="18">
        <v>75</v>
      </c>
      <c r="B77" s="19" t="s">
        <v>14</v>
      </c>
      <c r="C77" s="20">
        <v>23.6</v>
      </c>
      <c r="D77" s="20">
        <v>23.6</v>
      </c>
      <c r="E77" s="19" t="s">
        <v>67</v>
      </c>
      <c r="F77" s="18" t="s">
        <v>27</v>
      </c>
      <c r="G77" s="18" t="s">
        <v>15</v>
      </c>
      <c r="H77" s="21">
        <v>24.555999755859375</v>
      </c>
      <c r="I77" s="22">
        <f>AVERAGE(H77:H78)</f>
        <v>24.677000045776367</v>
      </c>
      <c r="J77" s="22">
        <f>_xlfn.STDEV.S(H77:H78)</f>
        <v>0.17112025105168682</v>
      </c>
      <c r="M77" s="22">
        <f t="shared" ref="M77" si="56">(I77-K$69)/L$69*SQRT(7/6)</f>
        <v>-0.74467015895682376</v>
      </c>
      <c r="N77" s="21">
        <f t="shared" ref="N77:N96" si="57">2^(MIN(I$3:I$96)-I77)</f>
        <v>0.6923145567597121</v>
      </c>
    </row>
    <row r="78" spans="1:14" s="18" customFormat="1" x14ac:dyDescent="0.25">
      <c r="A78" s="18">
        <v>76</v>
      </c>
      <c r="B78" s="19" t="s">
        <v>14</v>
      </c>
      <c r="C78" s="20">
        <v>23.6</v>
      </c>
      <c r="D78" s="20">
        <v>23.6</v>
      </c>
      <c r="E78" s="19" t="s">
        <v>67</v>
      </c>
      <c r="F78" s="18" t="s">
        <v>27</v>
      </c>
      <c r="G78" s="18" t="s">
        <v>15</v>
      </c>
      <c r="H78" s="21">
        <v>24.798000335693359</v>
      </c>
      <c r="I78" s="22"/>
      <c r="J78" s="22"/>
    </row>
    <row r="79" spans="1:14" s="18" customFormat="1" x14ac:dyDescent="0.25">
      <c r="A79" s="18">
        <v>77</v>
      </c>
      <c r="B79" s="19" t="s">
        <v>14</v>
      </c>
      <c r="C79" s="20">
        <v>23.6</v>
      </c>
      <c r="D79" s="20">
        <v>23.6</v>
      </c>
      <c r="E79" s="19" t="s">
        <v>67</v>
      </c>
      <c r="F79" s="18" t="s">
        <v>18</v>
      </c>
      <c r="G79" s="18" t="s">
        <v>15</v>
      </c>
      <c r="H79" s="21">
        <v>24.948999404907227</v>
      </c>
      <c r="I79" s="22">
        <f>AVERAGE(H79:H80)</f>
        <v>25.019999504089355</v>
      </c>
      <c r="J79" s="22">
        <f>_xlfn.STDEV.S(H79:H80)</f>
        <v>0.1004093031932016</v>
      </c>
      <c r="M79" s="22">
        <f t="shared" ref="M79" si="58">(I79-K$69)/L$69*SQRT(7/6)</f>
        <v>-0.54556655994227388</v>
      </c>
      <c r="N79" s="21">
        <f t="shared" ref="N79:N96" si="59">2^(MIN(I$3:I$96)-I79)</f>
        <v>0.54582112198982891</v>
      </c>
    </row>
    <row r="80" spans="1:14" s="18" customFormat="1" x14ac:dyDescent="0.25">
      <c r="A80" s="18">
        <v>78</v>
      </c>
      <c r="B80" s="19" t="s">
        <v>14</v>
      </c>
      <c r="C80" s="20">
        <v>23.6</v>
      </c>
      <c r="D80" s="20">
        <v>23.6</v>
      </c>
      <c r="E80" s="19" t="s">
        <v>67</v>
      </c>
      <c r="F80" s="18" t="s">
        <v>18</v>
      </c>
      <c r="G80" s="18" t="s">
        <v>15</v>
      </c>
      <c r="H80" s="21">
        <v>25.090999603271484</v>
      </c>
      <c r="I80" s="22"/>
      <c r="J80" s="22"/>
    </row>
    <row r="81" spans="1:14" s="18" customFormat="1" x14ac:dyDescent="0.25">
      <c r="A81" s="18">
        <v>79</v>
      </c>
      <c r="B81" s="19" t="s">
        <v>14</v>
      </c>
      <c r="C81" s="20">
        <v>23.6</v>
      </c>
      <c r="D81" s="20">
        <v>23.6</v>
      </c>
      <c r="E81" s="19" t="s">
        <v>67</v>
      </c>
      <c r="F81" s="18" t="s">
        <v>29</v>
      </c>
      <c r="G81" s="18" t="s">
        <v>15</v>
      </c>
      <c r="H81" s="21">
        <v>25.499000549316406</v>
      </c>
      <c r="I81" s="22">
        <f>AVERAGE(H81:H82)</f>
        <v>25.503499984741211</v>
      </c>
      <c r="J81" s="22">
        <f>_xlfn.STDEV.S(H81:H82)</f>
        <v>6.3631626007807371E-3</v>
      </c>
      <c r="M81" s="22">
        <f t="shared" ref="M81" si="60">(I81-K$69)/L$69*SQRT(7/6)</f>
        <v>-0.26490522509198539</v>
      </c>
      <c r="N81" s="21">
        <f t="shared" ref="N81:N96" si="61">2^(MIN(I$3:I$96)-I81)</f>
        <v>0.3903931513360635</v>
      </c>
    </row>
    <row r="82" spans="1:14" s="18" customFormat="1" x14ac:dyDescent="0.25">
      <c r="A82" s="18">
        <v>80</v>
      </c>
      <c r="B82" s="19" t="s">
        <v>14</v>
      </c>
      <c r="C82" s="20">
        <v>23.6</v>
      </c>
      <c r="D82" s="20">
        <v>23.6</v>
      </c>
      <c r="E82" s="19" t="s">
        <v>67</v>
      </c>
      <c r="F82" s="18" t="s">
        <v>29</v>
      </c>
      <c r="G82" s="18" t="s">
        <v>15</v>
      </c>
      <c r="H82" s="21">
        <v>25.507999420166016</v>
      </c>
      <c r="I82" s="22"/>
      <c r="J82" s="22"/>
    </row>
    <row r="83" spans="1:14" s="13" customFormat="1" x14ac:dyDescent="0.25">
      <c r="A83" s="13">
        <v>81</v>
      </c>
      <c r="B83" s="14" t="s">
        <v>14</v>
      </c>
      <c r="C83" s="15">
        <v>6</v>
      </c>
      <c r="D83" s="15">
        <v>23.6</v>
      </c>
      <c r="E83" s="14" t="s">
        <v>68</v>
      </c>
      <c r="F83" s="13" t="s">
        <v>51</v>
      </c>
      <c r="G83" s="13" t="s">
        <v>15</v>
      </c>
      <c r="H83" s="16">
        <v>24.694999694824219</v>
      </c>
      <c r="I83" s="17">
        <f>AVERAGE(H83:H84)</f>
        <v>24.654500007629395</v>
      </c>
      <c r="J83" s="17">
        <f>_xlfn.STDEV.S(H83:H84)</f>
        <v>5.7275206902788381E-2</v>
      </c>
      <c r="K83" s="35">
        <f>AVERAGE(I83:I96)</f>
        <v>24.676500047956193</v>
      </c>
      <c r="L83" s="35">
        <f>_xlfn.STDEV.S(I83:I96)</f>
        <v>0.2536360383244704</v>
      </c>
      <c r="M83" s="17">
        <f>(I83-K$83)/L$83*SQRT(7/6)</f>
        <v>-9.3688419079008656E-2</v>
      </c>
      <c r="N83" s="16">
        <f>2^(MIN(I$3:I$96)-I83)</f>
        <v>0.70319641773979946</v>
      </c>
    </row>
    <row r="84" spans="1:14" s="13" customFormat="1" x14ac:dyDescent="0.25">
      <c r="A84" s="13">
        <v>82</v>
      </c>
      <c r="B84" s="14" t="s">
        <v>14</v>
      </c>
      <c r="C84" s="15">
        <v>6</v>
      </c>
      <c r="D84" s="15">
        <v>23.6</v>
      </c>
      <c r="E84" s="14" t="s">
        <v>68</v>
      </c>
      <c r="F84" s="13" t="s">
        <v>51</v>
      </c>
      <c r="G84" s="13" t="s">
        <v>15</v>
      </c>
      <c r="H84" s="16">
        <v>24.61400032043457</v>
      </c>
      <c r="I84" s="17"/>
      <c r="J84" s="17"/>
    </row>
    <row r="85" spans="1:14" s="13" customFormat="1" x14ac:dyDescent="0.25">
      <c r="A85" s="13">
        <v>83</v>
      </c>
      <c r="B85" s="14" t="s">
        <v>14</v>
      </c>
      <c r="C85" s="15">
        <v>6</v>
      </c>
      <c r="D85" s="15">
        <v>23.6</v>
      </c>
      <c r="E85" s="14" t="s">
        <v>68</v>
      </c>
      <c r="F85" s="13" t="s">
        <v>26</v>
      </c>
      <c r="G85" s="13" t="s">
        <v>15</v>
      </c>
      <c r="H85" s="16">
        <v>24.160999298095703</v>
      </c>
      <c r="I85" s="17">
        <f>AVERAGE(H85:H86)</f>
        <v>24.146499633789063</v>
      </c>
      <c r="J85" s="17">
        <f>_xlfn.STDEV.S(H85:H86)</f>
        <v>2.0505621912308251E-2</v>
      </c>
      <c r="M85" s="17">
        <f t="shared" ref="M85" si="62">(I85-K$83)/L$83*SQRT(7/6)</f>
        <v>-2.2570368134304668</v>
      </c>
      <c r="N85" s="16">
        <f t="shared" ref="N85:N96" si="63">2^(MIN(I$3:I$96)-I85)</f>
        <v>1</v>
      </c>
    </row>
    <row r="86" spans="1:14" s="13" customFormat="1" x14ac:dyDescent="0.25">
      <c r="A86" s="13">
        <v>84</v>
      </c>
      <c r="B86" s="14" t="s">
        <v>14</v>
      </c>
      <c r="C86" s="15">
        <v>6</v>
      </c>
      <c r="D86" s="15">
        <v>23.6</v>
      </c>
      <c r="E86" s="14" t="s">
        <v>68</v>
      </c>
      <c r="F86" s="13" t="s">
        <v>26</v>
      </c>
      <c r="G86" s="13" t="s">
        <v>15</v>
      </c>
      <c r="H86" s="16">
        <v>24.131999969482422</v>
      </c>
      <c r="I86" s="17"/>
      <c r="J86" s="17"/>
    </row>
    <row r="87" spans="1:14" s="13" customFormat="1" x14ac:dyDescent="0.25">
      <c r="A87" s="13">
        <v>85</v>
      </c>
      <c r="B87" s="14" t="s">
        <v>14</v>
      </c>
      <c r="C87" s="15">
        <v>6</v>
      </c>
      <c r="D87" s="15">
        <v>23.6</v>
      </c>
      <c r="E87" s="14" t="s">
        <v>68</v>
      </c>
      <c r="F87" s="13" t="s">
        <v>35</v>
      </c>
      <c r="G87" s="13" t="s">
        <v>15</v>
      </c>
      <c r="H87" s="16">
        <v>24.791000366210938</v>
      </c>
      <c r="I87" s="17">
        <f>AVERAGE(H87:H88)</f>
        <v>24.782000541687012</v>
      </c>
      <c r="J87" s="17">
        <f>_xlfn.STDEV.S(H87:H88)</f>
        <v>1.2727673900713823E-2</v>
      </c>
      <c r="M87" s="17">
        <f t="shared" ref="M87" si="64">(I87-K$83)/L$83*SQRT(7/6)</f>
        <v>0.44927983416718714</v>
      </c>
      <c r="N87" s="16">
        <f t="shared" ref="N87:N96" si="65">2^(MIN(I$3:I$96)-I87)</f>
        <v>0.6437172754474082</v>
      </c>
    </row>
    <row r="88" spans="1:14" s="13" customFormat="1" x14ac:dyDescent="0.25">
      <c r="A88" s="13">
        <v>86</v>
      </c>
      <c r="B88" s="14" t="s">
        <v>14</v>
      </c>
      <c r="C88" s="15">
        <v>6</v>
      </c>
      <c r="D88" s="15">
        <v>23.6</v>
      </c>
      <c r="E88" s="14" t="s">
        <v>68</v>
      </c>
      <c r="F88" s="13" t="s">
        <v>35</v>
      </c>
      <c r="G88" s="13" t="s">
        <v>15</v>
      </c>
      <c r="H88" s="16">
        <v>24.773000717163086</v>
      </c>
      <c r="I88" s="17"/>
      <c r="J88" s="17"/>
    </row>
    <row r="89" spans="1:14" s="13" customFormat="1" x14ac:dyDescent="0.25">
      <c r="A89" s="13">
        <v>87</v>
      </c>
      <c r="B89" s="14" t="s">
        <v>14</v>
      </c>
      <c r="C89" s="15">
        <v>6</v>
      </c>
      <c r="D89" s="15">
        <v>23.6</v>
      </c>
      <c r="E89" s="14" t="s">
        <v>68</v>
      </c>
      <c r="F89" s="13" t="s">
        <v>19</v>
      </c>
      <c r="G89" s="13" t="s">
        <v>15</v>
      </c>
      <c r="H89" s="16">
        <v>24.937999725341797</v>
      </c>
      <c r="I89" s="17">
        <f>AVERAGE(H89:H90)</f>
        <v>24.892999649047852</v>
      </c>
      <c r="J89" s="17">
        <f>_xlfn.STDEV.S(H89:H90)</f>
        <v>6.3639718202721463E-2</v>
      </c>
      <c r="M89" s="17">
        <f t="shared" ref="M89" si="66">(I89-K$83)/L$83*SQRT(7/6)</f>
        <v>0.92197582623547725</v>
      </c>
      <c r="N89" s="16">
        <f t="shared" ref="N89:N96" si="67">2^(MIN(I$3:I$96)-I89)</f>
        <v>0.59604781962539588</v>
      </c>
    </row>
    <row r="90" spans="1:14" s="13" customFormat="1" x14ac:dyDescent="0.25">
      <c r="A90" s="13">
        <v>88</v>
      </c>
      <c r="B90" s="14" t="s">
        <v>14</v>
      </c>
      <c r="C90" s="15">
        <v>6</v>
      </c>
      <c r="D90" s="15">
        <v>23.6</v>
      </c>
      <c r="E90" s="14" t="s">
        <v>68</v>
      </c>
      <c r="F90" s="13" t="s">
        <v>19</v>
      </c>
      <c r="G90" s="13" t="s">
        <v>15</v>
      </c>
      <c r="H90" s="16">
        <v>24.847999572753906</v>
      </c>
      <c r="I90" s="17"/>
      <c r="J90" s="17"/>
    </row>
    <row r="91" spans="1:14" s="13" customFormat="1" x14ac:dyDescent="0.25">
      <c r="A91" s="13">
        <v>89</v>
      </c>
      <c r="B91" s="14" t="s">
        <v>14</v>
      </c>
      <c r="C91" s="15">
        <v>6</v>
      </c>
      <c r="D91" s="15">
        <v>23.6</v>
      </c>
      <c r="E91" s="14" t="s">
        <v>68</v>
      </c>
      <c r="F91" s="13" t="s">
        <v>44</v>
      </c>
      <c r="G91" s="13" t="s">
        <v>15</v>
      </c>
      <c r="H91" s="16">
        <v>24.961000442504883</v>
      </c>
      <c r="I91" s="17">
        <f>AVERAGE(H91:H92)</f>
        <v>24.866000175476074</v>
      </c>
      <c r="J91" s="17">
        <f>_xlfn.STDEV.S(H91:H92)</f>
        <v>0.13435066606120669</v>
      </c>
      <c r="M91" s="17">
        <f t="shared" ref="M91" si="68">(I91-K$83)/L$83*SQRT(7/6)</f>
        <v>0.8069970372273465</v>
      </c>
      <c r="N91" s="16">
        <f t="shared" ref="N91:N96" si="69">2^(MIN(I$3:I$96)-I91)</f>
        <v>0.6073076545770183</v>
      </c>
    </row>
    <row r="92" spans="1:14" s="13" customFormat="1" x14ac:dyDescent="0.25">
      <c r="A92" s="13">
        <v>90</v>
      </c>
      <c r="B92" s="14" t="s">
        <v>14</v>
      </c>
      <c r="C92" s="15">
        <v>6</v>
      </c>
      <c r="D92" s="15">
        <v>23.6</v>
      </c>
      <c r="E92" s="14" t="s">
        <v>68</v>
      </c>
      <c r="F92" s="13" t="s">
        <v>44</v>
      </c>
      <c r="G92" s="13" t="s">
        <v>15</v>
      </c>
      <c r="H92" s="16">
        <v>24.770999908447266</v>
      </c>
      <c r="I92" s="17"/>
      <c r="J92" s="17"/>
    </row>
    <row r="93" spans="1:14" s="13" customFormat="1" x14ac:dyDescent="0.25">
      <c r="A93" s="13">
        <v>91</v>
      </c>
      <c r="B93" s="14" t="s">
        <v>14</v>
      </c>
      <c r="C93" s="15">
        <v>6</v>
      </c>
      <c r="D93" s="15">
        <v>23.6</v>
      </c>
      <c r="E93" s="14" t="s">
        <v>68</v>
      </c>
      <c r="F93" s="13" t="s">
        <v>28</v>
      </c>
      <c r="G93" s="13" t="s">
        <v>15</v>
      </c>
      <c r="H93" s="16">
        <v>24.60099983215332</v>
      </c>
      <c r="I93" s="17">
        <f>AVERAGE(H93:H94)</f>
        <v>24.626500129699707</v>
      </c>
      <c r="J93" s="17">
        <f>_xlfn.STDEV.S(H93:H94)</f>
        <v>3.6062866634649457E-2</v>
      </c>
      <c r="M93" s="17">
        <f t="shared" ref="M93" si="70">(I93-K$83)/L$83*SQRT(7/6)</f>
        <v>-0.2129274867657284</v>
      </c>
      <c r="N93" s="16">
        <f t="shared" ref="N93:N96" si="71">2^(MIN(I$3:I$96)-I93)</f>
        <v>0.716977377554738</v>
      </c>
    </row>
    <row r="94" spans="1:14" s="13" customFormat="1" x14ac:dyDescent="0.25">
      <c r="A94" s="13">
        <v>92</v>
      </c>
      <c r="B94" s="14" t="s">
        <v>14</v>
      </c>
      <c r="C94" s="15">
        <v>6</v>
      </c>
      <c r="D94" s="15">
        <v>23.6</v>
      </c>
      <c r="E94" s="14" t="s">
        <v>68</v>
      </c>
      <c r="F94" s="13" t="s">
        <v>28</v>
      </c>
      <c r="G94" s="13" t="s">
        <v>15</v>
      </c>
      <c r="H94" s="16">
        <v>24.652000427246094</v>
      </c>
      <c r="I94" s="17"/>
      <c r="J94" s="17"/>
    </row>
    <row r="95" spans="1:14" s="13" customFormat="1" x14ac:dyDescent="0.25">
      <c r="A95" s="13">
        <v>93</v>
      </c>
      <c r="B95" s="14" t="s">
        <v>14</v>
      </c>
      <c r="C95" s="15">
        <v>6</v>
      </c>
      <c r="D95" s="15">
        <v>23.6</v>
      </c>
      <c r="E95" s="14" t="s">
        <v>68</v>
      </c>
      <c r="F95" s="13" t="s">
        <v>24</v>
      </c>
      <c r="G95" s="13" t="s">
        <v>15</v>
      </c>
      <c r="H95" s="16">
        <v>24.738000869750977</v>
      </c>
      <c r="I95" s="17">
        <f>AVERAGE(H95:H96)</f>
        <v>24.767000198364258</v>
      </c>
      <c r="J95" s="17">
        <f>_xlfn.STDEV.S(H95:H96)</f>
        <v>4.1011243824616503E-2</v>
      </c>
      <c r="M95" s="17">
        <f t="shared" ref="M95" si="72">(I95-K$83)/L$83*SQRT(7/6)</f>
        <v>0.3854000216452384</v>
      </c>
      <c r="N95" s="16">
        <f t="shared" ref="N95:N96" si="73">2^(MIN(I$3:I$96)-I95)</f>
        <v>0.65044520689286034</v>
      </c>
    </row>
    <row r="96" spans="1:14" s="13" customFormat="1" x14ac:dyDescent="0.25">
      <c r="A96" s="13">
        <v>94</v>
      </c>
      <c r="B96" s="14" t="s">
        <v>14</v>
      </c>
      <c r="C96" s="15">
        <v>6</v>
      </c>
      <c r="D96" s="15">
        <v>23.6</v>
      </c>
      <c r="E96" s="14" t="s">
        <v>68</v>
      </c>
      <c r="F96" s="13" t="s">
        <v>24</v>
      </c>
      <c r="G96" s="13" t="s">
        <v>15</v>
      </c>
      <c r="H96" s="16">
        <v>24.795999526977539</v>
      </c>
      <c r="I96" s="17"/>
      <c r="J96" s="17"/>
    </row>
  </sheetData>
  <sortState ref="A3:J96">
    <sortCondition ref="F3:F96"/>
  </sortState>
  <conditionalFormatting sqref="M3">
    <cfRule type="cellIs" dxfId="15" priority="13" operator="lessThan">
      <formula>-1.6</formula>
    </cfRule>
    <cfRule type="cellIs" dxfId="14" priority="14" operator="greaterThan">
      <formula>1.6</formula>
    </cfRule>
  </conditionalFormatting>
  <conditionalFormatting sqref="M17 M19 M21 M23 M25 M27 M29">
    <cfRule type="cellIs" dxfId="13" priority="11" operator="lessThan">
      <formula>-1.6</formula>
    </cfRule>
    <cfRule type="cellIs" dxfId="12" priority="12" operator="greaterThan">
      <formula>1.6</formula>
    </cfRule>
  </conditionalFormatting>
  <conditionalFormatting sqref="M31 M33 M35 M37 M39 M41">
    <cfRule type="cellIs" dxfId="11" priority="9" operator="lessThan">
      <formula>-1.6</formula>
    </cfRule>
    <cfRule type="cellIs" dxfId="10" priority="10" operator="greaterThan">
      <formula>1.6</formula>
    </cfRule>
  </conditionalFormatting>
  <conditionalFormatting sqref="M43 M45 M47 M49 M51 M53 M55">
    <cfRule type="cellIs" dxfId="9" priority="7" operator="lessThan">
      <formula>-1.6</formula>
    </cfRule>
    <cfRule type="cellIs" dxfId="8" priority="8" operator="greaterThan">
      <formula>1.6</formula>
    </cfRule>
  </conditionalFormatting>
  <conditionalFormatting sqref="M57 M59 M61 M63 M65 M67">
    <cfRule type="cellIs" dxfId="7" priority="5" operator="lessThan">
      <formula>-1.6</formula>
    </cfRule>
    <cfRule type="cellIs" dxfId="6" priority="6" operator="greaterThan">
      <formula>1.6</formula>
    </cfRule>
  </conditionalFormatting>
  <conditionalFormatting sqref="M69 M71 M73 M75 M77 M79 M81">
    <cfRule type="cellIs" dxfId="5" priority="3" operator="lessThan">
      <formula>-1.6</formula>
    </cfRule>
    <cfRule type="cellIs" dxfId="4" priority="4" operator="greaterThan">
      <formula>1.6</formula>
    </cfRule>
  </conditionalFormatting>
  <conditionalFormatting sqref="M83 M85 M87 M89 M91 M93 M95">
    <cfRule type="cellIs" dxfId="3" priority="1" operator="lessThan">
      <formula>-1.6</formula>
    </cfRule>
    <cfRule type="cellIs" dxfId="2" priority="2" operator="greaterThan">
      <formula>1.6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2016-03-16T16:02:39Z</dcterms:modified>
</cp:coreProperties>
</file>