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85" i="1" l="1"/>
  <c r="M87" i="1"/>
  <c r="M89" i="1"/>
  <c r="M91" i="1"/>
  <c r="M93" i="1"/>
  <c r="M95" i="1"/>
  <c r="N83" i="1"/>
  <c r="L83" i="1"/>
  <c r="K83" i="1"/>
  <c r="M83" i="1" s="1"/>
  <c r="M71" i="1"/>
  <c r="M73" i="1"/>
  <c r="M75" i="1"/>
  <c r="M77" i="1"/>
  <c r="M79" i="1"/>
  <c r="M81" i="1"/>
  <c r="N69" i="1"/>
  <c r="L69" i="1"/>
  <c r="K69" i="1"/>
  <c r="M69" i="1" s="1"/>
  <c r="M59" i="1"/>
  <c r="M61" i="1"/>
  <c r="M63" i="1"/>
  <c r="M65" i="1"/>
  <c r="M67" i="1"/>
  <c r="N57" i="1"/>
  <c r="L57" i="1"/>
  <c r="K57" i="1"/>
  <c r="M57" i="1" s="1"/>
  <c r="M45" i="1"/>
  <c r="M47" i="1"/>
  <c r="M49" i="1"/>
  <c r="M51" i="1"/>
  <c r="M53" i="1"/>
  <c r="M55" i="1"/>
  <c r="N43" i="1"/>
  <c r="L43" i="1"/>
  <c r="K43" i="1"/>
  <c r="M43" i="1" s="1"/>
  <c r="M33" i="1"/>
  <c r="M35" i="1"/>
  <c r="M37" i="1"/>
  <c r="M39" i="1"/>
  <c r="M41" i="1"/>
  <c r="N31" i="1"/>
  <c r="L31" i="1"/>
  <c r="K31" i="1"/>
  <c r="M31" i="1" s="1"/>
  <c r="M19" i="1"/>
  <c r="M21" i="1"/>
  <c r="M23" i="1"/>
  <c r="M25" i="1"/>
  <c r="M27" i="1"/>
  <c r="M29" i="1"/>
  <c r="N17" i="1"/>
  <c r="L17" i="1"/>
  <c r="K17" i="1"/>
  <c r="M17" i="1" s="1"/>
  <c r="N5" i="1"/>
  <c r="N7" i="1"/>
  <c r="N9" i="1"/>
  <c r="N11" i="1"/>
  <c r="N13" i="1"/>
  <c r="N15" i="1"/>
  <c r="N19" i="1"/>
  <c r="N21" i="1"/>
  <c r="N23" i="1"/>
  <c r="N25" i="1"/>
  <c r="N27" i="1"/>
  <c r="N29" i="1"/>
  <c r="N33" i="1"/>
  <c r="N35" i="1"/>
  <c r="N37" i="1"/>
  <c r="N39" i="1"/>
  <c r="N41" i="1"/>
  <c r="N45" i="1"/>
  <c r="N47" i="1"/>
  <c r="N49" i="1"/>
  <c r="N51" i="1"/>
  <c r="N53" i="1"/>
  <c r="N55" i="1"/>
  <c r="N59" i="1"/>
  <c r="N61" i="1"/>
  <c r="N63" i="1"/>
  <c r="N65" i="1"/>
  <c r="N67" i="1"/>
  <c r="N71" i="1"/>
  <c r="N73" i="1"/>
  <c r="N75" i="1"/>
  <c r="N77" i="1"/>
  <c r="N79" i="1"/>
  <c r="N81" i="1"/>
  <c r="N85" i="1"/>
  <c r="N87" i="1"/>
  <c r="N89" i="1"/>
  <c r="N91" i="1"/>
  <c r="N93" i="1"/>
  <c r="N95" i="1"/>
  <c r="M5" i="1"/>
  <c r="M7" i="1"/>
  <c r="M9" i="1"/>
  <c r="M11" i="1"/>
  <c r="M13" i="1"/>
  <c r="M15" i="1"/>
  <c r="N3" i="1"/>
  <c r="L3" i="1"/>
  <c r="K3" i="1"/>
  <c r="M3" i="1" s="1"/>
  <c r="I61" i="1"/>
  <c r="J61" i="1"/>
  <c r="I79" i="1"/>
  <c r="J79" i="1"/>
  <c r="I89" i="1"/>
  <c r="J89" i="1"/>
  <c r="I39" i="1"/>
  <c r="J39" i="1"/>
  <c r="I31" i="1"/>
  <c r="J31" i="1"/>
  <c r="I71" i="1"/>
  <c r="J71" i="1"/>
  <c r="I21" i="1"/>
  <c r="J21" i="1"/>
  <c r="I95" i="1"/>
  <c r="J95" i="1"/>
  <c r="I45" i="1"/>
  <c r="J45" i="1"/>
  <c r="I85" i="1"/>
  <c r="J85" i="1"/>
  <c r="I77" i="1"/>
  <c r="J77" i="1"/>
  <c r="I93" i="1"/>
  <c r="J93" i="1"/>
  <c r="I81" i="1"/>
  <c r="J81" i="1"/>
  <c r="I25" i="1"/>
  <c r="J25" i="1"/>
  <c r="I33" i="1"/>
  <c r="J33" i="1"/>
  <c r="I27" i="1"/>
  <c r="J27" i="1"/>
  <c r="I63" i="1"/>
  <c r="J63" i="1"/>
  <c r="I53" i="1"/>
  <c r="J53" i="1"/>
  <c r="I87" i="1"/>
  <c r="J87" i="1"/>
  <c r="I9" i="1"/>
  <c r="J9" i="1"/>
  <c r="I43" i="1"/>
  <c r="J43" i="1"/>
  <c r="I73" i="1"/>
  <c r="J73" i="1"/>
  <c r="I49" i="1"/>
  <c r="J49" i="1"/>
  <c r="I75" i="1"/>
  <c r="J75" i="1"/>
  <c r="I5" i="1"/>
  <c r="J5" i="1"/>
  <c r="I55" i="1"/>
  <c r="J55" i="1"/>
  <c r="I47" i="1"/>
  <c r="J47" i="1"/>
  <c r="I91" i="1"/>
  <c r="J91" i="1"/>
  <c r="I41" i="1"/>
  <c r="J41" i="1"/>
  <c r="I67" i="1"/>
  <c r="J67" i="1"/>
  <c r="I17" i="1"/>
  <c r="J17" i="1"/>
  <c r="I51" i="1"/>
  <c r="J51" i="1"/>
  <c r="I35" i="1"/>
  <c r="J35" i="1"/>
  <c r="I29" i="1"/>
  <c r="J29" i="1"/>
  <c r="I83" i="1"/>
  <c r="J83" i="1"/>
  <c r="I13" i="1"/>
  <c r="J13" i="1"/>
  <c r="I69" i="1"/>
  <c r="J69" i="1"/>
  <c r="I65" i="1"/>
  <c r="J65" i="1"/>
  <c r="I7" i="1"/>
  <c r="J7" i="1"/>
  <c r="I59" i="1"/>
  <c r="J59" i="1"/>
  <c r="I19" i="1"/>
  <c r="J19" i="1"/>
  <c r="I15" i="1"/>
  <c r="J15" i="1"/>
  <c r="I57" i="1"/>
  <c r="J57" i="1"/>
  <c r="I11" i="1"/>
  <c r="J11" i="1"/>
  <c r="I23" i="1"/>
  <c r="J23" i="1"/>
  <c r="I37" i="1"/>
  <c r="J37" i="1"/>
  <c r="J3" i="1"/>
  <c r="I3" i="1"/>
</calcChain>
</file>

<file path=xl/sharedStrings.xml><?xml version="1.0" encoding="utf-8"?>
<sst xmlns="http://schemas.openxmlformats.org/spreadsheetml/2006/main" count="391" uniqueCount="71">
  <si>
    <t>Well</t>
  </si>
  <si>
    <t>Species</t>
  </si>
  <si>
    <t>Acclimation Temp.</t>
  </si>
  <si>
    <t>Treatment</t>
  </si>
  <si>
    <t>Sample ID</t>
  </si>
  <si>
    <t>Sample Name</t>
  </si>
  <si>
    <t>Target Name</t>
  </si>
  <si>
    <t>CT</t>
  </si>
  <si>
    <t>Ct Mean</t>
  </si>
  <si>
    <t>Ct SD</t>
  </si>
  <si>
    <t>Ct treatment</t>
  </si>
  <si>
    <t>SD treatment</t>
  </si>
  <si>
    <t>Nalimov</t>
  </si>
  <si>
    <t>G.lacustris</t>
  </si>
  <si>
    <t>LDH</t>
  </si>
  <si>
    <t>1</t>
  </si>
  <si>
    <t>31</t>
  </si>
  <si>
    <t>40</t>
  </si>
  <si>
    <t>45</t>
  </si>
  <si>
    <t>20</t>
  </si>
  <si>
    <t>15</t>
  </si>
  <si>
    <t>36</t>
  </si>
  <si>
    <t>10</t>
  </si>
  <si>
    <t>48</t>
  </si>
  <si>
    <t>23</t>
  </si>
  <si>
    <t>43</t>
  </si>
  <si>
    <t>39</t>
  </si>
  <si>
    <t>47</t>
  </si>
  <si>
    <t>41</t>
  </si>
  <si>
    <t>12</t>
  </si>
  <si>
    <t>16</t>
  </si>
  <si>
    <t>13</t>
  </si>
  <si>
    <t>32</t>
  </si>
  <si>
    <t>27</t>
  </si>
  <si>
    <t>44</t>
  </si>
  <si>
    <t>4</t>
  </si>
  <si>
    <t>22</t>
  </si>
  <si>
    <t>37</t>
  </si>
  <si>
    <t>25</t>
  </si>
  <si>
    <t>38</t>
  </si>
  <si>
    <t>2</t>
  </si>
  <si>
    <t>28</t>
  </si>
  <si>
    <t>24</t>
  </si>
  <si>
    <t>46</t>
  </si>
  <si>
    <t>21</t>
  </si>
  <si>
    <t>34</t>
  </si>
  <si>
    <t>8</t>
  </si>
  <si>
    <t>26</t>
  </si>
  <si>
    <t>17</t>
  </si>
  <si>
    <t>14</t>
  </si>
  <si>
    <t>42</t>
  </si>
  <si>
    <t>6</t>
  </si>
  <si>
    <t>35</t>
  </si>
  <si>
    <t>33</t>
  </si>
  <si>
    <t>3</t>
  </si>
  <si>
    <t>30</t>
  </si>
  <si>
    <t>9</t>
  </si>
  <si>
    <t>7</t>
  </si>
  <si>
    <t>29</t>
  </si>
  <si>
    <t>5</t>
  </si>
  <si>
    <t>11</t>
  </si>
  <si>
    <t>19</t>
  </si>
  <si>
    <t>LDH(RQ)</t>
  </si>
  <si>
    <t>L_82_KS</t>
  </si>
  <si>
    <t>L_82_12.4</t>
  </si>
  <si>
    <t>L_82_K_12.4</t>
  </si>
  <si>
    <t>L_82_18.8</t>
  </si>
  <si>
    <t>L_82_K_18.8</t>
  </si>
  <si>
    <t>L_82_23.6</t>
  </si>
  <si>
    <t>L_82_K_23.6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</si>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</sst>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2" fontId="0" fillId="0" borderId="0" xfId="0" applyNumberFormat="1" applyFont="1"/>
    <xf numFmtId="2" fontId="1" fillId="0" borderId="0" xfId="0" applyNumberFormat="1" applyFont="1"/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2" borderId="0" xfId="0" applyNumberFormat="1" applyFill="1"/>
    <xf numFmtId="0" fontId="0" fillId="3" borderId="0" xfId="0" applyNumberFormat="1" applyFill="1"/>
    <xf numFmtId="0" fontId="0" fillId="4" borderId="0" xfId="0" applyFill="1"/>
    <xf numFmtId="2" fontId="0" fillId="4" borderId="0" xfId="0" applyNumberFormat="1" applyFill="1" applyAlignment="1">
      <alignment horizontal="center"/>
    </xf>
    <xf numFmtId="0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2" fontId="0" fillId="5" borderId="0" xfId="0" applyNumberFormat="1" applyFill="1" applyAlignment="1">
      <alignment horizontal="center"/>
    </xf>
    <xf numFmtId="0" fontId="0" fillId="5" borderId="0" xfId="0" applyNumberFormat="1" applyFill="1"/>
    <xf numFmtId="164" fontId="0" fillId="5" borderId="0" xfId="0" applyNumberFormat="1" applyFill="1"/>
    <xf numFmtId="165" fontId="0" fillId="5" borderId="0" xfId="0" applyNumberFormat="1" applyFill="1"/>
    <xf numFmtId="0" fontId="0" fillId="6" borderId="0" xfId="0" applyFill="1"/>
    <xf numFmtId="2" fontId="0" fillId="6" borderId="0" xfId="0" applyNumberFormat="1" applyFill="1" applyAlignment="1">
      <alignment horizontal="center"/>
    </xf>
    <xf numFmtId="0" fontId="0" fillId="6" borderId="0" xfId="0" applyNumberFormat="1" applyFill="1"/>
    <xf numFmtId="164" fontId="0" fillId="6" borderId="0" xfId="0" applyNumberFormat="1" applyFill="1"/>
    <xf numFmtId="165" fontId="0" fillId="6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7" borderId="0" xfId="0" applyFill="1"/>
    <xf numFmtId="2" fontId="0" fillId="7" borderId="0" xfId="0" applyNumberFormat="1" applyFill="1" applyAlignment="1">
      <alignment horizontal="center"/>
    </xf>
    <xf numFmtId="0" fontId="0" fillId="7" borderId="0" xfId="0" applyNumberFormat="1" applyFill="1"/>
    <xf numFmtId="164" fontId="0" fillId="7" borderId="0" xfId="0" applyNumberFormat="1" applyFill="1"/>
    <xf numFmtId="165" fontId="0" fillId="7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0" fillId="7" borderId="0" xfId="0" applyNumberFormat="1" applyFill="1"/>
    <xf numFmtId="0" fontId="0" fillId="2" borderId="0" xfId="0" applyFill="1"/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6"/>
  <sheetViews>
    <sheetView tabSelected="1" zoomScale="90" zoomScaleNormal="90" workbookViewId="0">
      <selection activeCell="O87" sqref="O87"/>
    </sheetView>
  </sheetViews>
  <sheetFormatPr defaultRowHeight="15" x14ac:dyDescent="0.25"/>
  <cols>
    <col min="2" max="2" width="10.140625" customWidth="1"/>
  </cols>
  <sheetData>
    <row r="2" spans="1:14" ht="18" customHeight="1" x14ac:dyDescent="0.25">
      <c r="A2" s="1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5" t="s">
        <v>10</v>
      </c>
      <c r="L2" s="5" t="s">
        <v>11</v>
      </c>
      <c r="M2" s="5" t="s">
        <v>12</v>
      </c>
      <c r="N2" s="6" t="s">
        <v>62</v>
      </c>
    </row>
    <row r="3" spans="1:14" s="21" customFormat="1" ht="17.25" customHeight="1" x14ac:dyDescent="0.25">
      <c r="A3" s="21">
        <v>1</v>
      </c>
      <c r="B3" s="22" t="s">
        <v>13</v>
      </c>
      <c r="C3" s="23">
        <v>6</v>
      </c>
      <c r="D3" s="23">
        <v>6</v>
      </c>
      <c r="E3" s="22" t="s">
        <v>63</v>
      </c>
      <c r="F3" s="21" t="s">
        <v>15</v>
      </c>
      <c r="G3" s="21" t="s">
        <v>14</v>
      </c>
      <c r="H3" s="24">
        <v>26.334999084472656</v>
      </c>
      <c r="I3" s="25">
        <f>AVERAGE(H3:H4)</f>
        <v>26.329499244689941</v>
      </c>
      <c r="J3" s="25">
        <f>_xlfn.STDEV.S(H3:H4)</f>
        <v>7.7779480115944283E-3</v>
      </c>
      <c r="K3" s="39">
        <f>AVERAGE(I3:I16)</f>
        <v>25.609499931335449</v>
      </c>
      <c r="L3" s="39">
        <f>_xlfn.STDEV.S(I3:I16)</f>
        <v>0.74183524307486315</v>
      </c>
      <c r="M3" s="25">
        <f>(I3-K$3)/L$3*SQRT(7/6)</f>
        <v>1.0483300023918483</v>
      </c>
      <c r="N3" s="24">
        <f>2^(MIN(I$3:I$96)-I3)</f>
        <v>0.30009707602060909</v>
      </c>
    </row>
    <row r="4" spans="1:14" s="21" customFormat="1" ht="17.25" customHeight="1" x14ac:dyDescent="0.25">
      <c r="A4" s="21">
        <v>2</v>
      </c>
      <c r="B4" s="22" t="s">
        <v>13</v>
      </c>
      <c r="C4" s="23">
        <v>6</v>
      </c>
      <c r="D4" s="23">
        <v>6</v>
      </c>
      <c r="E4" s="22" t="s">
        <v>63</v>
      </c>
      <c r="F4" s="21" t="s">
        <v>15</v>
      </c>
      <c r="G4" s="21" t="s">
        <v>14</v>
      </c>
      <c r="H4" s="24">
        <v>26.323999404907227</v>
      </c>
    </row>
    <row r="5" spans="1:14" s="21" customFormat="1" ht="17.25" customHeight="1" x14ac:dyDescent="0.25">
      <c r="A5" s="21">
        <v>3</v>
      </c>
      <c r="B5" s="22" t="s">
        <v>13</v>
      </c>
      <c r="C5" s="23">
        <v>6</v>
      </c>
      <c r="D5" s="23">
        <v>6</v>
      </c>
      <c r="E5" s="22" t="s">
        <v>63</v>
      </c>
      <c r="F5" s="21" t="s">
        <v>40</v>
      </c>
      <c r="G5" s="21" t="s">
        <v>14</v>
      </c>
      <c r="H5" s="24">
        <v>24.589000701904297</v>
      </c>
      <c r="I5" s="25">
        <f>AVERAGE(H5:H6)</f>
        <v>24.593000411987305</v>
      </c>
      <c r="J5" s="25">
        <f>_xlfn.STDEV.S(H5:H6)</f>
        <v>5.6564442449500664E-3</v>
      </c>
      <c r="M5" s="25">
        <f t="shared" ref="M5" si="0">(I5-K$3)/L$3*SQRT(7/6)</f>
        <v>-1.4800388330716236</v>
      </c>
      <c r="N5" s="24">
        <f t="shared" ref="N5:N36" si="1">2^(MIN(I$3:I$96)-I5)</f>
        <v>1</v>
      </c>
    </row>
    <row r="6" spans="1:14" s="21" customFormat="1" ht="17.25" customHeight="1" x14ac:dyDescent="0.25">
      <c r="A6" s="21">
        <v>4</v>
      </c>
      <c r="B6" s="22" t="s">
        <v>13</v>
      </c>
      <c r="C6" s="23">
        <v>6</v>
      </c>
      <c r="D6" s="23">
        <v>6</v>
      </c>
      <c r="E6" s="22" t="s">
        <v>63</v>
      </c>
      <c r="F6" s="21" t="s">
        <v>40</v>
      </c>
      <c r="G6" s="21" t="s">
        <v>14</v>
      </c>
      <c r="H6" s="24">
        <v>24.597000122070313</v>
      </c>
    </row>
    <row r="7" spans="1:14" s="21" customFormat="1" ht="17.25" customHeight="1" x14ac:dyDescent="0.25">
      <c r="A7" s="21">
        <v>5</v>
      </c>
      <c r="B7" s="22" t="s">
        <v>13</v>
      </c>
      <c r="C7" s="23">
        <v>6</v>
      </c>
      <c r="D7" s="23">
        <v>6</v>
      </c>
      <c r="E7" s="22" t="s">
        <v>63</v>
      </c>
      <c r="F7" s="21" t="s">
        <v>54</v>
      </c>
      <c r="G7" s="21" t="s">
        <v>14</v>
      </c>
      <c r="H7" s="24">
        <v>25</v>
      </c>
      <c r="I7" s="25">
        <f>AVERAGE(H7:H8)</f>
        <v>25.008999824523926</v>
      </c>
      <c r="J7" s="25">
        <f>_xlfn.STDEV.S(H7:H8)</f>
        <v>1.2727673900713823E-2</v>
      </c>
      <c r="M7" s="25">
        <f t="shared" ref="M7" si="2">(I7-K$3)/L$3*SQRT(7/6)</f>
        <v>-0.87433733162476468</v>
      </c>
      <c r="N7" s="24">
        <f t="shared" ref="N7:N38" si="3">2^(MIN(I$3:I$96)-I7)</f>
        <v>0.74950010607309414</v>
      </c>
    </row>
    <row r="8" spans="1:14" s="21" customFormat="1" ht="17.25" customHeight="1" x14ac:dyDescent="0.25">
      <c r="A8" s="21">
        <v>6</v>
      </c>
      <c r="B8" s="22" t="s">
        <v>13</v>
      </c>
      <c r="C8" s="23">
        <v>6</v>
      </c>
      <c r="D8" s="23">
        <v>6</v>
      </c>
      <c r="E8" s="22" t="s">
        <v>63</v>
      </c>
      <c r="F8" s="21" t="s">
        <v>54</v>
      </c>
      <c r="G8" s="21" t="s">
        <v>14</v>
      </c>
      <c r="H8" s="24">
        <v>25.017999649047852</v>
      </c>
    </row>
    <row r="9" spans="1:14" s="21" customFormat="1" ht="17.25" customHeight="1" x14ac:dyDescent="0.25">
      <c r="A9" s="21">
        <v>7</v>
      </c>
      <c r="B9" s="22" t="s">
        <v>13</v>
      </c>
      <c r="C9" s="23">
        <v>6</v>
      </c>
      <c r="D9" s="23">
        <v>6</v>
      </c>
      <c r="E9" s="22" t="s">
        <v>63</v>
      </c>
      <c r="F9" s="21" t="s">
        <v>35</v>
      </c>
      <c r="G9" s="21" t="s">
        <v>14</v>
      </c>
      <c r="H9" s="24">
        <v>25.533000946044922</v>
      </c>
      <c r="I9" s="25">
        <f>AVERAGE(H9:H10)</f>
        <v>25.486000061035156</v>
      </c>
      <c r="J9" s="25">
        <f>_xlfn.STDEV.S(H9:H10)</f>
        <v>6.6469289024348843E-2</v>
      </c>
      <c r="M9" s="25">
        <f t="shared" ref="M9" si="4">(I9-K$3)/L$3*SQRT(7/6)</f>
        <v>-0.17981769833099151</v>
      </c>
      <c r="N9" s="24">
        <f t="shared" ref="N9:N40" si="5">2^(MIN(I$3:I$96)-I9)</f>
        <v>0.53849331909119669</v>
      </c>
    </row>
    <row r="10" spans="1:14" s="21" customFormat="1" ht="17.25" customHeight="1" x14ac:dyDescent="0.25">
      <c r="A10" s="21">
        <v>8</v>
      </c>
      <c r="B10" s="22" t="s">
        <v>13</v>
      </c>
      <c r="C10" s="23">
        <v>6</v>
      </c>
      <c r="D10" s="23">
        <v>6</v>
      </c>
      <c r="E10" s="22" t="s">
        <v>63</v>
      </c>
      <c r="F10" s="21" t="s">
        <v>35</v>
      </c>
      <c r="G10" s="21" t="s">
        <v>14</v>
      </c>
      <c r="H10" s="24">
        <v>25.438999176025391</v>
      </c>
    </row>
    <row r="11" spans="1:14" s="21" customFormat="1" ht="17.25" customHeight="1" x14ac:dyDescent="0.25">
      <c r="A11" s="21">
        <v>9</v>
      </c>
      <c r="B11" s="22" t="s">
        <v>13</v>
      </c>
      <c r="C11" s="23">
        <v>6</v>
      </c>
      <c r="D11" s="23">
        <v>6</v>
      </c>
      <c r="E11" s="22" t="s">
        <v>63</v>
      </c>
      <c r="F11" s="21" t="s">
        <v>59</v>
      </c>
      <c r="G11" s="21" t="s">
        <v>14</v>
      </c>
      <c r="H11" s="24">
        <v>26.700000762939453</v>
      </c>
      <c r="I11" s="25">
        <f>AVERAGE(H11:H12)</f>
        <v>26.74000072479248</v>
      </c>
      <c r="J11" s="25">
        <f>_xlfn.STDEV.S(H11:H12)</f>
        <v>5.6568488546957708E-2</v>
      </c>
      <c r="M11" s="25">
        <f t="shared" ref="M11" si="6">(I11-K$3)/L$3*SQRT(7/6)</f>
        <v>1.6460264302020138</v>
      </c>
      <c r="N11" s="24">
        <f t="shared" ref="N11:N42" si="7">2^(MIN(I$3:I$96)-I11)</f>
        <v>0.22578157858398262</v>
      </c>
    </row>
    <row r="12" spans="1:14" s="21" customFormat="1" ht="17.25" customHeight="1" x14ac:dyDescent="0.25">
      <c r="A12" s="21">
        <v>10</v>
      </c>
      <c r="B12" s="22" t="s">
        <v>13</v>
      </c>
      <c r="C12" s="23">
        <v>6</v>
      </c>
      <c r="D12" s="23">
        <v>6</v>
      </c>
      <c r="E12" s="22" t="s">
        <v>63</v>
      </c>
      <c r="F12" s="21" t="s">
        <v>59</v>
      </c>
      <c r="G12" s="21" t="s">
        <v>14</v>
      </c>
      <c r="H12" s="24">
        <v>26.780000686645508</v>
      </c>
    </row>
    <row r="13" spans="1:14" s="21" customFormat="1" ht="17.25" customHeight="1" x14ac:dyDescent="0.25">
      <c r="A13" s="21">
        <v>11</v>
      </c>
      <c r="B13" s="22" t="s">
        <v>13</v>
      </c>
      <c r="C13" s="23">
        <v>6</v>
      </c>
      <c r="D13" s="23">
        <v>6</v>
      </c>
      <c r="E13" s="22" t="s">
        <v>63</v>
      </c>
      <c r="F13" s="21" t="s">
        <v>51</v>
      </c>
      <c r="G13" s="21" t="s">
        <v>14</v>
      </c>
      <c r="H13" s="24">
        <v>25.813999176025391</v>
      </c>
      <c r="I13" s="25">
        <f>AVERAGE(H13:H14)</f>
        <v>25.766999244689941</v>
      </c>
      <c r="J13" s="25">
        <f>_xlfn.STDEV.S(H13:H14)</f>
        <v>6.6467940325196498E-2</v>
      </c>
      <c r="M13" s="25">
        <f t="shared" ref="M13" si="8">(I13-K$3)/L$3*SQRT(7/6)</f>
        <v>0.22932140695575443</v>
      </c>
      <c r="N13" s="24">
        <f t="shared" ref="N13:N44" si="9">2^(MIN(I$3:I$96)-I13)</f>
        <v>0.44319120818722907</v>
      </c>
    </row>
    <row r="14" spans="1:14" s="21" customFormat="1" ht="17.25" customHeight="1" x14ac:dyDescent="0.25">
      <c r="A14" s="21">
        <v>12</v>
      </c>
      <c r="B14" s="22" t="s">
        <v>13</v>
      </c>
      <c r="C14" s="23">
        <v>6</v>
      </c>
      <c r="D14" s="23">
        <v>6</v>
      </c>
      <c r="E14" s="22" t="s">
        <v>63</v>
      </c>
      <c r="F14" s="21" t="s">
        <v>51</v>
      </c>
      <c r="G14" s="21" t="s">
        <v>14</v>
      </c>
      <c r="H14" s="24">
        <v>25.719999313354492</v>
      </c>
    </row>
    <row r="15" spans="1:14" s="21" customFormat="1" ht="17.25" customHeight="1" x14ac:dyDescent="0.25">
      <c r="A15" s="21">
        <v>13</v>
      </c>
      <c r="B15" s="22" t="s">
        <v>13</v>
      </c>
      <c r="C15" s="23">
        <v>6</v>
      </c>
      <c r="D15" s="23">
        <v>6</v>
      </c>
      <c r="E15" s="22" t="s">
        <v>63</v>
      </c>
      <c r="F15" s="21" t="s">
        <v>57</v>
      </c>
      <c r="G15" s="21" t="s">
        <v>14</v>
      </c>
      <c r="H15" s="24">
        <v>25.343999862670898</v>
      </c>
      <c r="I15" s="25">
        <f>AVERAGE(H15:H16)</f>
        <v>25.342000007629395</v>
      </c>
      <c r="J15" s="25">
        <f>_xlfn.STDEV.S(H15:H16)</f>
        <v>2.8282221224750332E-3</v>
      </c>
      <c r="M15" s="25">
        <f t="shared" ref="M15" si="10">(I15-K$3)/L$3*SQRT(7/6)</f>
        <v>-0.38948397652223665</v>
      </c>
      <c r="N15" s="24">
        <f t="shared" ref="N15:N46" si="11">2^(MIN(I$3:I$96)-I15)</f>
        <v>0.59501601492413259</v>
      </c>
    </row>
    <row r="16" spans="1:14" s="21" customFormat="1" ht="17.25" customHeight="1" x14ac:dyDescent="0.25">
      <c r="A16" s="21">
        <v>14</v>
      </c>
      <c r="B16" s="22" t="s">
        <v>13</v>
      </c>
      <c r="C16" s="23">
        <v>6</v>
      </c>
      <c r="D16" s="23">
        <v>6</v>
      </c>
      <c r="E16" s="22" t="s">
        <v>63</v>
      </c>
      <c r="F16" s="21" t="s">
        <v>57</v>
      </c>
      <c r="G16" s="21" t="s">
        <v>14</v>
      </c>
      <c r="H16" s="24">
        <v>25.340000152587891</v>
      </c>
    </row>
    <row r="17" spans="1:14" s="11" customFormat="1" x14ac:dyDescent="0.25">
      <c r="A17" s="11">
        <v>15</v>
      </c>
      <c r="B17" s="12" t="s">
        <v>13</v>
      </c>
      <c r="C17" s="13">
        <v>12.4</v>
      </c>
      <c r="D17" s="13">
        <v>12.4</v>
      </c>
      <c r="E17" s="12" t="s">
        <v>64</v>
      </c>
      <c r="F17" s="11" t="s">
        <v>46</v>
      </c>
      <c r="G17" s="11" t="s">
        <v>14</v>
      </c>
      <c r="H17" s="14">
        <v>25.621000289916992</v>
      </c>
      <c r="I17" s="15">
        <f>AVERAGE(H17:H18)</f>
        <v>25.588500022888184</v>
      </c>
      <c r="J17" s="15">
        <f>_xlfn.STDEV.S(H17:H18)</f>
        <v>4.5962318412888246E-2</v>
      </c>
      <c r="K17" s="40">
        <f>AVERAGE(I17:I30)</f>
        <v>25.993642670767649</v>
      </c>
      <c r="L17" s="40">
        <f>_xlfn.STDEV.S(I17:I30)</f>
        <v>0.41771377932634601</v>
      </c>
      <c r="M17" s="15">
        <f>(I17-K$17)/L$17*SQRT(7/6)</f>
        <v>-1.0476170433446734</v>
      </c>
      <c r="N17" s="14">
        <f>2^(MIN(I$3:I$96)-I17)</f>
        <v>0.50156215125329995</v>
      </c>
    </row>
    <row r="18" spans="1:14" s="11" customFormat="1" x14ac:dyDescent="0.25">
      <c r="A18" s="11">
        <v>16</v>
      </c>
      <c r="B18" s="12" t="s">
        <v>13</v>
      </c>
      <c r="C18" s="13">
        <v>12.4</v>
      </c>
      <c r="D18" s="13">
        <v>12.4</v>
      </c>
      <c r="E18" s="12" t="s">
        <v>64</v>
      </c>
      <c r="F18" s="11" t="s">
        <v>46</v>
      </c>
      <c r="G18" s="11" t="s">
        <v>14</v>
      </c>
      <c r="H18" s="14">
        <v>25.555999755859375</v>
      </c>
    </row>
    <row r="19" spans="1:14" s="11" customFormat="1" x14ac:dyDescent="0.25">
      <c r="A19" s="11">
        <v>17</v>
      </c>
      <c r="B19" s="12" t="s">
        <v>13</v>
      </c>
      <c r="C19" s="13">
        <v>12.4</v>
      </c>
      <c r="D19" s="13">
        <v>12.4</v>
      </c>
      <c r="E19" s="12" t="s">
        <v>64</v>
      </c>
      <c r="F19" s="11" t="s">
        <v>56</v>
      </c>
      <c r="G19" s="11" t="s">
        <v>14</v>
      </c>
      <c r="H19" s="14">
        <v>26.427999496459961</v>
      </c>
      <c r="I19" s="15">
        <f>AVERAGE(H19:H20)</f>
        <v>26.484999656677246</v>
      </c>
      <c r="J19" s="15">
        <f>_xlfn.STDEV.S(H19:H20)</f>
        <v>8.0610399636724006E-2</v>
      </c>
      <c r="M19" s="15">
        <f t="shared" ref="M19" si="12">(I19-K$17)/L$17*SQRT(7/6)</f>
        <v>1.2705499050756759</v>
      </c>
      <c r="N19" s="14">
        <f t="shared" ref="N19:N50" si="13">2^(MIN(I$3:I$96)-I19)</f>
        <v>0.26943342732033687</v>
      </c>
    </row>
    <row r="20" spans="1:14" s="11" customFormat="1" x14ac:dyDescent="0.25">
      <c r="A20" s="11">
        <v>18</v>
      </c>
      <c r="B20" s="12" t="s">
        <v>13</v>
      </c>
      <c r="C20" s="13">
        <v>12.4</v>
      </c>
      <c r="D20" s="13">
        <v>12.4</v>
      </c>
      <c r="E20" s="12" t="s">
        <v>64</v>
      </c>
      <c r="F20" s="11" t="s">
        <v>56</v>
      </c>
      <c r="G20" s="11" t="s">
        <v>14</v>
      </c>
      <c r="H20" s="14">
        <v>26.541999816894531</v>
      </c>
    </row>
    <row r="21" spans="1:14" s="11" customFormat="1" x14ac:dyDescent="0.25">
      <c r="A21" s="11">
        <v>19</v>
      </c>
      <c r="B21" s="12" t="s">
        <v>13</v>
      </c>
      <c r="C21" s="13">
        <v>12.4</v>
      </c>
      <c r="D21" s="13">
        <v>12.4</v>
      </c>
      <c r="E21" s="12" t="s">
        <v>64</v>
      </c>
      <c r="F21" s="11" t="s">
        <v>22</v>
      </c>
      <c r="G21" s="11" t="s">
        <v>14</v>
      </c>
      <c r="H21" s="14">
        <v>26.070999145507813</v>
      </c>
      <c r="I21" s="15">
        <f>AVERAGE(H21:H22)</f>
        <v>26.093999862670898</v>
      </c>
      <c r="J21" s="15">
        <f>_xlfn.STDEV.S(H21:H22)</f>
        <v>3.2527926156343749E-2</v>
      </c>
      <c r="M21" s="15">
        <f t="shared" ref="M21" si="14">(I21-K$17)/L$17*SQRT(7/6)</f>
        <v>0.25950342480689781</v>
      </c>
      <c r="N21" s="14">
        <f t="shared" ref="N21:N52" si="15">2^(MIN(I$3:I$96)-I21)</f>
        <v>0.35330854549540042</v>
      </c>
    </row>
    <row r="22" spans="1:14" s="11" customFormat="1" x14ac:dyDescent="0.25">
      <c r="A22" s="11">
        <v>20</v>
      </c>
      <c r="B22" s="12" t="s">
        <v>13</v>
      </c>
      <c r="C22" s="13">
        <v>12.4</v>
      </c>
      <c r="D22" s="13">
        <v>12.4</v>
      </c>
      <c r="E22" s="12" t="s">
        <v>64</v>
      </c>
      <c r="F22" s="11" t="s">
        <v>22</v>
      </c>
      <c r="G22" s="11" t="s">
        <v>14</v>
      </c>
      <c r="H22" s="14">
        <v>26.117000579833984</v>
      </c>
    </row>
    <row r="23" spans="1:14" s="11" customFormat="1" x14ac:dyDescent="0.25">
      <c r="A23" s="11">
        <v>21</v>
      </c>
      <c r="B23" s="12" t="s">
        <v>13</v>
      </c>
      <c r="C23" s="13">
        <v>12.4</v>
      </c>
      <c r="D23" s="13">
        <v>12.4</v>
      </c>
      <c r="E23" s="12" t="s">
        <v>64</v>
      </c>
      <c r="F23" s="11" t="s">
        <v>60</v>
      </c>
      <c r="G23" s="11" t="s">
        <v>14</v>
      </c>
      <c r="H23" s="14">
        <v>26.047000885009766</v>
      </c>
      <c r="I23" s="15">
        <f>AVERAGE(H23:H24)</f>
        <v>26.125</v>
      </c>
      <c r="J23" s="15">
        <f>_xlfn.STDEV.S(H23:H24)</f>
        <v>0.11030740627228804</v>
      </c>
      <c r="M23" s="15">
        <f t="shared" ref="M23" si="16">(I23-K$17)/L$17*SQRT(7/6)</f>
        <v>0.33966351750998514</v>
      </c>
      <c r="N23" s="14">
        <f t="shared" ref="N23:N54" si="17">2^(MIN(I$3:I$96)-I23)</f>
        <v>0.34579775600144491</v>
      </c>
    </row>
    <row r="24" spans="1:14" s="11" customFormat="1" x14ac:dyDescent="0.25">
      <c r="A24" s="11">
        <v>22</v>
      </c>
      <c r="B24" s="12" t="s">
        <v>13</v>
      </c>
      <c r="C24" s="13">
        <v>12.4</v>
      </c>
      <c r="D24" s="13">
        <v>12.4</v>
      </c>
      <c r="E24" s="12" t="s">
        <v>64</v>
      </c>
      <c r="F24" s="11" t="s">
        <v>60</v>
      </c>
      <c r="G24" s="11" t="s">
        <v>14</v>
      </c>
      <c r="H24" s="14">
        <v>26.202999114990234</v>
      </c>
    </row>
    <row r="25" spans="1:14" s="11" customFormat="1" x14ac:dyDescent="0.25">
      <c r="A25" s="11">
        <v>23</v>
      </c>
      <c r="B25" s="12" t="s">
        <v>13</v>
      </c>
      <c r="C25" s="13">
        <v>12.4</v>
      </c>
      <c r="D25" s="13">
        <v>12.4</v>
      </c>
      <c r="E25" s="12" t="s">
        <v>64</v>
      </c>
      <c r="F25" s="11" t="s">
        <v>29</v>
      </c>
      <c r="G25" s="11" t="s">
        <v>14</v>
      </c>
      <c r="H25" s="14">
        <v>25.509000778198242</v>
      </c>
      <c r="I25" s="15">
        <f>AVERAGE(H25:H26)</f>
        <v>25.52400016784668</v>
      </c>
      <c r="J25" s="15">
        <f>_xlfn.STDEV.S(H25:H26)</f>
        <v>2.1212340268138924E-2</v>
      </c>
      <c r="M25" s="15">
        <f t="shared" ref="M25" si="18">(I25-K$17)/L$17*SQRT(7/6)</f>
        <v>-1.2144006386743944</v>
      </c>
      <c r="N25" s="14">
        <f t="shared" ref="N25:N56" si="19">2^(MIN(I$3:I$96)-I25)</f>
        <v>0.52449475254529232</v>
      </c>
    </row>
    <row r="26" spans="1:14" s="11" customFormat="1" x14ac:dyDescent="0.25">
      <c r="A26" s="11">
        <v>24</v>
      </c>
      <c r="B26" s="12" t="s">
        <v>13</v>
      </c>
      <c r="C26" s="13">
        <v>12.4</v>
      </c>
      <c r="D26" s="13">
        <v>12.4</v>
      </c>
      <c r="E26" s="12" t="s">
        <v>64</v>
      </c>
      <c r="F26" s="11" t="s">
        <v>29</v>
      </c>
      <c r="G26" s="11" t="s">
        <v>14</v>
      </c>
      <c r="H26" s="14">
        <v>25.538999557495117</v>
      </c>
    </row>
    <row r="27" spans="1:14" s="11" customFormat="1" x14ac:dyDescent="0.25">
      <c r="A27" s="11">
        <v>25</v>
      </c>
      <c r="B27" s="12" t="s">
        <v>13</v>
      </c>
      <c r="C27" s="13">
        <v>12.4</v>
      </c>
      <c r="D27" s="13">
        <v>12.4</v>
      </c>
      <c r="E27" s="12" t="s">
        <v>64</v>
      </c>
      <c r="F27" s="11" t="s">
        <v>31</v>
      </c>
      <c r="G27" s="11" t="s">
        <v>14</v>
      </c>
      <c r="H27" s="14">
        <v>26.49799919128418</v>
      </c>
      <c r="I27" s="15">
        <f>AVERAGE(H27:H28)</f>
        <v>26.506499290466309</v>
      </c>
      <c r="J27" s="15">
        <f>_xlfn.STDEV.S(H27:H28)</f>
        <v>1.2020955544883152E-2</v>
      </c>
      <c r="M27" s="15">
        <f t="shared" ref="M27" si="20">(I27-K$17)/L$17*SQRT(7/6)</f>
        <v>1.326143614849207</v>
      </c>
      <c r="N27" s="14">
        <f t="shared" ref="N27:N58" si="21">2^(MIN(I$3:I$96)-I27)</f>
        <v>0.26544798984239087</v>
      </c>
    </row>
    <row r="28" spans="1:14" s="11" customFormat="1" x14ac:dyDescent="0.25">
      <c r="A28" s="11">
        <v>26</v>
      </c>
      <c r="B28" s="12" t="s">
        <v>13</v>
      </c>
      <c r="C28" s="13">
        <v>12.4</v>
      </c>
      <c r="D28" s="13">
        <v>12.4</v>
      </c>
      <c r="E28" s="12" t="s">
        <v>64</v>
      </c>
      <c r="F28" s="11" t="s">
        <v>31</v>
      </c>
      <c r="G28" s="11" t="s">
        <v>14</v>
      </c>
      <c r="H28" s="14">
        <v>26.514999389648438</v>
      </c>
    </row>
    <row r="29" spans="1:14" s="11" customFormat="1" x14ac:dyDescent="0.25">
      <c r="A29" s="11">
        <v>27</v>
      </c>
      <c r="B29" s="12" t="s">
        <v>13</v>
      </c>
      <c r="C29" s="13">
        <v>12.4</v>
      </c>
      <c r="D29" s="13">
        <v>12.4</v>
      </c>
      <c r="E29" s="12" t="s">
        <v>64</v>
      </c>
      <c r="F29" s="11" t="s">
        <v>49</v>
      </c>
      <c r="G29" s="11" t="s">
        <v>14</v>
      </c>
      <c r="H29" s="14">
        <v>25.628999710083008</v>
      </c>
      <c r="I29" s="15">
        <f>AVERAGE(H29:H30)</f>
        <v>25.632499694824219</v>
      </c>
      <c r="J29" s="15">
        <f>_xlfn.STDEV.S(H29:H30)</f>
        <v>4.9497258891193947E-3</v>
      </c>
      <c r="M29" s="15">
        <f t="shared" ref="M29" si="22">(I29-K$17)/L$17*SQRT(7/6)</f>
        <v>-0.93384278022271627</v>
      </c>
      <c r="N29" s="14">
        <f t="shared" ref="N29:N60" si="23">2^(MIN(I$3:I$96)-I29)</f>
        <v>0.48649629301235742</v>
      </c>
    </row>
    <row r="30" spans="1:14" s="11" customFormat="1" x14ac:dyDescent="0.25">
      <c r="A30" s="11">
        <v>28</v>
      </c>
      <c r="B30" s="12" t="s">
        <v>13</v>
      </c>
      <c r="C30" s="13">
        <v>12.4</v>
      </c>
      <c r="D30" s="13">
        <v>12.4</v>
      </c>
      <c r="E30" s="12" t="s">
        <v>64</v>
      </c>
      <c r="F30" s="11" t="s">
        <v>49</v>
      </c>
      <c r="G30" s="11" t="s">
        <v>14</v>
      </c>
      <c r="H30" s="14">
        <v>25.63599967956543</v>
      </c>
    </row>
    <row r="31" spans="1:14" s="26" customFormat="1" x14ac:dyDescent="0.25">
      <c r="A31" s="26">
        <v>29</v>
      </c>
      <c r="B31" s="8" t="s">
        <v>13</v>
      </c>
      <c r="C31" s="10">
        <v>6</v>
      </c>
      <c r="D31" s="10">
        <v>12.4</v>
      </c>
      <c r="E31" s="8" t="s">
        <v>65</v>
      </c>
      <c r="F31" s="26" t="s">
        <v>20</v>
      </c>
      <c r="G31" s="26" t="s">
        <v>14</v>
      </c>
      <c r="H31" s="27">
        <v>26.224000930786133</v>
      </c>
      <c r="I31" s="28">
        <f>AVERAGE(H31:H32)</f>
        <v>26.32650089263916</v>
      </c>
      <c r="J31" s="28">
        <f>_xlfn.STDEV.S(H31:H32)</f>
        <v>0.14495683619527616</v>
      </c>
      <c r="K31" s="37">
        <f>AVERAGE(I31:I42)</f>
        <v>25.654250144958496</v>
      </c>
      <c r="L31" s="37">
        <f>_xlfn.STDEV.S(I31:I42)</f>
        <v>0.52212009592143294</v>
      </c>
      <c r="M31" s="28">
        <f>(I31-K$31)/L$31*SQRT(6/5)</f>
        <v>1.4104299056124441</v>
      </c>
      <c r="N31" s="27">
        <f>2^(MIN(I$3:I$96)-I31)</f>
        <v>0.30072141611278097</v>
      </c>
    </row>
    <row r="32" spans="1:14" s="26" customFormat="1" x14ac:dyDescent="0.25">
      <c r="A32" s="26">
        <v>30</v>
      </c>
      <c r="B32" s="8" t="s">
        <v>13</v>
      </c>
      <c r="C32" s="10">
        <v>6</v>
      </c>
      <c r="D32" s="10">
        <v>12.4</v>
      </c>
      <c r="E32" s="8" t="s">
        <v>65</v>
      </c>
      <c r="F32" s="26" t="s">
        <v>20</v>
      </c>
      <c r="G32" s="26" t="s">
        <v>14</v>
      </c>
      <c r="H32" s="27">
        <v>26.429000854492187</v>
      </c>
    </row>
    <row r="33" spans="1:14" s="26" customFormat="1" x14ac:dyDescent="0.25">
      <c r="A33" s="26">
        <v>31</v>
      </c>
      <c r="B33" s="8" t="s">
        <v>13</v>
      </c>
      <c r="C33" s="10">
        <v>6</v>
      </c>
      <c r="D33" s="10">
        <v>12.4</v>
      </c>
      <c r="E33" s="8" t="s">
        <v>65</v>
      </c>
      <c r="F33" s="26" t="s">
        <v>30</v>
      </c>
      <c r="G33" s="26" t="s">
        <v>14</v>
      </c>
      <c r="H33" s="27">
        <v>26.093000411987305</v>
      </c>
      <c r="I33" s="28">
        <f>AVERAGE(H33:H34)</f>
        <v>26.07450008392334</v>
      </c>
      <c r="J33" s="28">
        <f>_xlfn.STDEV.S(H33:H34)</f>
        <v>2.6163414856410667E-2</v>
      </c>
      <c r="M33" s="28">
        <f t="shared" ref="M33" si="24">(I33-K$31)/L$31*SQRT(6/5)</f>
        <v>0.88171427669334912</v>
      </c>
      <c r="N33" s="27">
        <f t="shared" ref="N33:N64" si="25">2^(MIN(I$3:I$96)-I33)</f>
        <v>0.3581163588739622</v>
      </c>
    </row>
    <row r="34" spans="1:14" s="26" customFormat="1" x14ac:dyDescent="0.25">
      <c r="A34" s="26">
        <v>32</v>
      </c>
      <c r="B34" s="8" t="s">
        <v>13</v>
      </c>
      <c r="C34" s="10">
        <v>6</v>
      </c>
      <c r="D34" s="10">
        <v>12.4</v>
      </c>
      <c r="E34" s="8" t="s">
        <v>65</v>
      </c>
      <c r="F34" s="26" t="s">
        <v>30</v>
      </c>
      <c r="G34" s="26" t="s">
        <v>14</v>
      </c>
      <c r="H34" s="27">
        <v>26.055999755859375</v>
      </c>
    </row>
    <row r="35" spans="1:14" s="26" customFormat="1" x14ac:dyDescent="0.25">
      <c r="A35" s="26">
        <v>33</v>
      </c>
      <c r="B35" s="8" t="s">
        <v>13</v>
      </c>
      <c r="C35" s="10">
        <v>6</v>
      </c>
      <c r="D35" s="10">
        <v>12.4</v>
      </c>
      <c r="E35" s="8" t="s">
        <v>65</v>
      </c>
      <c r="F35" s="26" t="s">
        <v>48</v>
      </c>
      <c r="G35" s="26" t="s">
        <v>14</v>
      </c>
      <c r="H35" s="27">
        <v>25.406000137329102</v>
      </c>
      <c r="I35" s="28">
        <f>AVERAGE(H35:H36)</f>
        <v>25.32450008392334</v>
      </c>
      <c r="J35" s="28">
        <f>_xlfn.STDEV.S(H35:H36)</f>
        <v>0.11525848086055977</v>
      </c>
      <c r="M35" s="28">
        <f t="shared" ref="M35" si="26">(I35-K$31)/L$31*SQRT(6/5)</f>
        <v>-0.69183909287735312</v>
      </c>
      <c r="N35" s="27">
        <f t="shared" ref="N35:N66" si="27">2^(MIN(I$3:I$96)-I35)</f>
        <v>0.60227752484165509</v>
      </c>
    </row>
    <row r="36" spans="1:14" s="26" customFormat="1" x14ac:dyDescent="0.25">
      <c r="A36" s="26">
        <v>34</v>
      </c>
      <c r="B36" s="8" t="s">
        <v>13</v>
      </c>
      <c r="C36" s="10">
        <v>6</v>
      </c>
      <c r="D36" s="10">
        <v>12.4</v>
      </c>
      <c r="E36" s="8" t="s">
        <v>65</v>
      </c>
      <c r="F36" s="26" t="s">
        <v>48</v>
      </c>
      <c r="G36" s="26" t="s">
        <v>14</v>
      </c>
      <c r="H36" s="27">
        <v>25.243000030517578</v>
      </c>
    </row>
    <row r="37" spans="1:14" s="26" customFormat="1" x14ac:dyDescent="0.25">
      <c r="A37" s="26">
        <v>35</v>
      </c>
      <c r="B37" s="8" t="s">
        <v>13</v>
      </c>
      <c r="C37" s="10">
        <v>6</v>
      </c>
      <c r="D37" s="10">
        <v>12.4</v>
      </c>
      <c r="E37" s="8" t="s">
        <v>65</v>
      </c>
      <c r="F37" s="26" t="s">
        <v>61</v>
      </c>
      <c r="G37" s="26" t="s">
        <v>14</v>
      </c>
      <c r="H37" s="27">
        <v>25.631000518798828</v>
      </c>
      <c r="I37" s="28">
        <f>AVERAGE(H37:H38)</f>
        <v>25.638500213623047</v>
      </c>
      <c r="J37" s="28">
        <f>_xlfn.STDEV.S(H37:H38)</f>
        <v>1.0606170134069462E-2</v>
      </c>
      <c r="M37" s="28">
        <f t="shared" ref="M37" si="28">(I37-K$31)/L$31*SQRT(6/5)</f>
        <v>-3.3044476697871084E-2</v>
      </c>
      <c r="N37" s="27">
        <f t="shared" ref="N37:N68" si="29">2^(MIN(I$3:I$96)-I37)</f>
        <v>0.48447703905783934</v>
      </c>
    </row>
    <row r="38" spans="1:14" s="26" customFormat="1" x14ac:dyDescent="0.25">
      <c r="A38" s="26">
        <v>36</v>
      </c>
      <c r="B38" s="8" t="s">
        <v>13</v>
      </c>
      <c r="C38" s="10">
        <v>6</v>
      </c>
      <c r="D38" s="10">
        <v>12.4</v>
      </c>
      <c r="E38" s="8" t="s">
        <v>65</v>
      </c>
      <c r="F38" s="26" t="s">
        <v>61</v>
      </c>
      <c r="G38" s="26" t="s">
        <v>14</v>
      </c>
      <c r="H38" s="27">
        <v>25.645999908447266</v>
      </c>
    </row>
    <row r="39" spans="1:14" s="26" customFormat="1" x14ac:dyDescent="0.25">
      <c r="A39" s="26">
        <v>37</v>
      </c>
      <c r="B39" s="8" t="s">
        <v>13</v>
      </c>
      <c r="C39" s="10">
        <v>6</v>
      </c>
      <c r="D39" s="10">
        <v>12.4</v>
      </c>
      <c r="E39" s="8" t="s">
        <v>65</v>
      </c>
      <c r="F39" s="26" t="s">
        <v>19</v>
      </c>
      <c r="G39" s="26" t="s">
        <v>14</v>
      </c>
      <c r="H39" s="27">
        <v>25.667999267578125</v>
      </c>
      <c r="I39" s="28">
        <f>AVERAGE(H39:H40)</f>
        <v>25.696999549865723</v>
      </c>
      <c r="J39" s="28">
        <f>_xlfn.STDEV.S(H39:H40)</f>
        <v>4.1012592523768848E-2</v>
      </c>
      <c r="M39" s="28">
        <f t="shared" ref="M39" si="30">(I39-K$31)/L$31*SQRT(6/5)</f>
        <v>8.9691293518544907E-2</v>
      </c>
      <c r="N39" s="27">
        <f t="shared" ref="N39:N70" si="31">2^(MIN(I$3:I$96)-I39)</f>
        <v>0.46522510685931523</v>
      </c>
    </row>
    <row r="40" spans="1:14" s="26" customFormat="1" x14ac:dyDescent="0.25">
      <c r="A40" s="26">
        <v>38</v>
      </c>
      <c r="B40" s="8" t="s">
        <v>13</v>
      </c>
      <c r="C40" s="10">
        <v>6</v>
      </c>
      <c r="D40" s="10">
        <v>12.4</v>
      </c>
      <c r="E40" s="8" t="s">
        <v>65</v>
      </c>
      <c r="F40" s="26" t="s">
        <v>19</v>
      </c>
      <c r="G40" s="26" t="s">
        <v>14</v>
      </c>
      <c r="H40" s="27">
        <v>25.72599983215332</v>
      </c>
    </row>
    <row r="41" spans="1:14" s="26" customFormat="1" x14ac:dyDescent="0.25">
      <c r="A41" s="26">
        <v>39</v>
      </c>
      <c r="B41" s="8" t="s">
        <v>13</v>
      </c>
      <c r="C41" s="10">
        <v>6</v>
      </c>
      <c r="D41" s="10">
        <v>12.4</v>
      </c>
      <c r="E41" s="8" t="s">
        <v>65</v>
      </c>
      <c r="F41" s="26" t="s">
        <v>44</v>
      </c>
      <c r="G41" s="26" t="s">
        <v>14</v>
      </c>
      <c r="H41" s="27">
        <v>24.86199951171875</v>
      </c>
      <c r="I41" s="28">
        <f>AVERAGE(H41:H42)</f>
        <v>24.864500045776367</v>
      </c>
      <c r="J41" s="28">
        <f>_xlfn.STDEV.S(H41:H42)</f>
        <v>3.5362891774580528E-3</v>
      </c>
      <c r="M41" s="28">
        <f t="shared" ref="M41" si="32">(I41-K$31)/L$31*SQRT(6/5)</f>
        <v>-1.6569519062491136</v>
      </c>
      <c r="N41" s="27">
        <f t="shared" ref="N41:N72" si="33">2^(MIN(I$3:I$96)-I41)</f>
        <v>0.82845794345103763</v>
      </c>
    </row>
    <row r="42" spans="1:14" s="26" customFormat="1" x14ac:dyDescent="0.25">
      <c r="A42" s="26">
        <v>40</v>
      </c>
      <c r="B42" s="8" t="s">
        <v>13</v>
      </c>
      <c r="C42" s="10">
        <v>6</v>
      </c>
      <c r="D42" s="10">
        <v>12.4</v>
      </c>
      <c r="E42" s="8" t="s">
        <v>65</v>
      </c>
      <c r="F42" s="26" t="s">
        <v>44</v>
      </c>
      <c r="G42" s="26" t="s">
        <v>14</v>
      </c>
      <c r="H42" s="27">
        <v>24.867000579833984</v>
      </c>
    </row>
    <row r="43" spans="1:14" s="42" customFormat="1" x14ac:dyDescent="0.25">
      <c r="A43" s="42">
        <v>41</v>
      </c>
      <c r="B43" s="7" t="s">
        <v>13</v>
      </c>
      <c r="C43" s="9">
        <v>18.8</v>
      </c>
      <c r="D43" s="9">
        <v>18.8</v>
      </c>
      <c r="E43" s="7" t="s">
        <v>66</v>
      </c>
      <c r="F43" s="42" t="s">
        <v>36</v>
      </c>
      <c r="G43" s="42" t="s">
        <v>14</v>
      </c>
      <c r="H43" s="36">
        <v>26.082000732421875</v>
      </c>
      <c r="I43" s="35">
        <f>AVERAGE(H43:H44)</f>
        <v>26.175000190734863</v>
      </c>
      <c r="J43" s="35">
        <f>_xlfn.STDEV.S(H43:H44)</f>
        <v>0.13152109523957931</v>
      </c>
      <c r="K43" s="34">
        <f>AVERAGE(I43:I56)</f>
        <v>26.177999905177526</v>
      </c>
      <c r="L43" s="34">
        <f>_xlfn.STDEV.S(I43:I56)</f>
        <v>0.57777626710352037</v>
      </c>
      <c r="M43" s="35">
        <f>(I43-K$43)/L$43*SQRT(7/6)</f>
        <v>-5.6078141254748961E-3</v>
      </c>
      <c r="N43" s="36">
        <f>2^(MIN(I$3:I$96)-I43)</f>
        <v>0.33401857082277792</v>
      </c>
    </row>
    <row r="44" spans="1:14" s="42" customFormat="1" x14ac:dyDescent="0.25">
      <c r="A44" s="42">
        <v>42</v>
      </c>
      <c r="B44" s="7" t="s">
        <v>13</v>
      </c>
      <c r="C44" s="9">
        <v>18.8</v>
      </c>
      <c r="D44" s="9">
        <v>18.8</v>
      </c>
      <c r="E44" s="7" t="s">
        <v>66</v>
      </c>
      <c r="F44" s="42" t="s">
        <v>36</v>
      </c>
      <c r="G44" s="42" t="s">
        <v>14</v>
      </c>
      <c r="H44" s="36">
        <v>26.267999649047852</v>
      </c>
    </row>
    <row r="45" spans="1:14" s="42" customFormat="1" x14ac:dyDescent="0.25">
      <c r="A45" s="42">
        <v>43</v>
      </c>
      <c r="B45" s="7" t="s">
        <v>13</v>
      </c>
      <c r="C45" s="9">
        <v>18.8</v>
      </c>
      <c r="D45" s="9">
        <v>18.8</v>
      </c>
      <c r="E45" s="7" t="s">
        <v>66</v>
      </c>
      <c r="F45" s="42" t="s">
        <v>24</v>
      </c>
      <c r="G45" s="42" t="s">
        <v>14</v>
      </c>
      <c r="H45" s="36">
        <v>26.451999664306641</v>
      </c>
      <c r="I45" s="35">
        <f>AVERAGE(H45:H46)</f>
        <v>26.494500160217285</v>
      </c>
      <c r="J45" s="35">
        <f>_xlfn.STDEV.S(H45:H46)</f>
        <v>6.0104777724415762E-2</v>
      </c>
      <c r="M45" s="35">
        <f t="shared" ref="M45" si="34">(I45-K$43)/L$43*SQRT(7/6)</f>
        <v>0.59168118661092128</v>
      </c>
      <c r="N45" s="36">
        <f t="shared" ref="N45:N76" si="35">2^(MIN(I$3:I$96)-I45)</f>
        <v>0.26766497083840202</v>
      </c>
    </row>
    <row r="46" spans="1:14" s="42" customFormat="1" x14ac:dyDescent="0.25">
      <c r="A46" s="42">
        <v>44</v>
      </c>
      <c r="B46" s="7" t="s">
        <v>13</v>
      </c>
      <c r="C46" s="9">
        <v>18.8</v>
      </c>
      <c r="D46" s="9">
        <v>18.8</v>
      </c>
      <c r="E46" s="7" t="s">
        <v>66</v>
      </c>
      <c r="F46" s="42" t="s">
        <v>24</v>
      </c>
      <c r="G46" s="42" t="s">
        <v>14</v>
      </c>
      <c r="H46" s="36">
        <v>26.53700065612793</v>
      </c>
    </row>
    <row r="47" spans="1:14" s="42" customFormat="1" x14ac:dyDescent="0.25">
      <c r="A47" s="42">
        <v>45</v>
      </c>
      <c r="B47" s="7" t="s">
        <v>13</v>
      </c>
      <c r="C47" s="9">
        <v>18.8</v>
      </c>
      <c r="D47" s="9">
        <v>18.8</v>
      </c>
      <c r="E47" s="7" t="s">
        <v>66</v>
      </c>
      <c r="F47" s="42" t="s">
        <v>42</v>
      </c>
      <c r="G47" s="42" t="s">
        <v>14</v>
      </c>
      <c r="H47" s="36">
        <v>27.051000595092773</v>
      </c>
      <c r="I47" s="35">
        <f>AVERAGE(H47:H48)</f>
        <v>27.017499923706055</v>
      </c>
      <c r="J47" s="35">
        <f>_xlfn.STDEV.S(H47:H48)</f>
        <v>4.7377103823701937E-2</v>
      </c>
      <c r="M47" s="35">
        <f t="shared" ref="M47" si="36">(I47-K$43)/L$43*SQRT(7/6)</f>
        <v>1.5694027389028542</v>
      </c>
      <c r="N47" s="36">
        <f t="shared" ref="N47:N78" si="37">2^(MIN(I$3:I$96)-I47)</f>
        <v>0.18627429247776683</v>
      </c>
    </row>
    <row r="48" spans="1:14" s="42" customFormat="1" x14ac:dyDescent="0.25">
      <c r="A48" s="42">
        <v>46</v>
      </c>
      <c r="B48" s="7" t="s">
        <v>13</v>
      </c>
      <c r="C48" s="9">
        <v>18.8</v>
      </c>
      <c r="D48" s="9">
        <v>18.8</v>
      </c>
      <c r="E48" s="7" t="s">
        <v>66</v>
      </c>
      <c r="F48" s="42" t="s">
        <v>42</v>
      </c>
      <c r="G48" s="42" t="s">
        <v>14</v>
      </c>
      <c r="H48" s="36">
        <v>26.983999252319336</v>
      </c>
    </row>
    <row r="49" spans="1:14" s="42" customFormat="1" x14ac:dyDescent="0.25">
      <c r="A49" s="42">
        <v>47</v>
      </c>
      <c r="B49" s="7" t="s">
        <v>13</v>
      </c>
      <c r="C49" s="9">
        <v>18.8</v>
      </c>
      <c r="D49" s="9">
        <v>18.8</v>
      </c>
      <c r="E49" s="7" t="s">
        <v>66</v>
      </c>
      <c r="F49" s="42" t="s">
        <v>38</v>
      </c>
      <c r="G49" s="42" t="s">
        <v>14</v>
      </c>
      <c r="H49" s="36">
        <v>25.568000793457031</v>
      </c>
      <c r="I49" s="35">
        <f>AVERAGE(H49:H50)</f>
        <v>25.644000053405762</v>
      </c>
      <c r="J49" s="35">
        <f>_xlfn.STDEV.S(H49:H50)</f>
        <v>0.107479184149813</v>
      </c>
      <c r="M49" s="35">
        <f t="shared" ref="M49" si="38">(I49-K$43)/L$43*SQRT(7/6)</f>
        <v>-0.99828565985415085</v>
      </c>
      <c r="N49" s="36">
        <f t="shared" ref="N49:N96" si="39">2^(MIN(I$3:I$96)-I49)</f>
        <v>0.48263363239434942</v>
      </c>
    </row>
    <row r="50" spans="1:14" s="42" customFormat="1" x14ac:dyDescent="0.25">
      <c r="A50" s="42">
        <v>48</v>
      </c>
      <c r="B50" s="7" t="s">
        <v>13</v>
      </c>
      <c r="C50" s="9">
        <v>18.8</v>
      </c>
      <c r="D50" s="9">
        <v>18.8</v>
      </c>
      <c r="E50" s="7" t="s">
        <v>66</v>
      </c>
      <c r="F50" s="42" t="s">
        <v>38</v>
      </c>
      <c r="G50" s="42" t="s">
        <v>14</v>
      </c>
      <c r="H50" s="36">
        <v>25.719999313354492</v>
      </c>
    </row>
    <row r="51" spans="1:14" s="42" customFormat="1" x14ac:dyDescent="0.25">
      <c r="A51" s="42">
        <v>49</v>
      </c>
      <c r="B51" s="7" t="s">
        <v>13</v>
      </c>
      <c r="C51" s="9">
        <v>18.8</v>
      </c>
      <c r="D51" s="9">
        <v>18.8</v>
      </c>
      <c r="E51" s="7" t="s">
        <v>66</v>
      </c>
      <c r="F51" s="42" t="s">
        <v>47</v>
      </c>
      <c r="G51" s="42" t="s">
        <v>14</v>
      </c>
      <c r="H51" s="36">
        <v>25.277000427246094</v>
      </c>
      <c r="I51" s="35">
        <f>AVERAGE(H51:H52)</f>
        <v>25.319499969482422</v>
      </c>
      <c r="J51" s="35">
        <f>_xlfn.STDEV.S(H51:H52)</f>
        <v>6.0103429025263409E-2</v>
      </c>
      <c r="M51" s="35">
        <f t="shared" ref="M51" si="40">(I51-K$43)/L$43*SQRT(7/6)</f>
        <v>-1.604922121132786</v>
      </c>
      <c r="N51" s="36">
        <f t="shared" ref="N51:N96" si="41">2^(MIN(I$3:I$96)-I51)</f>
        <v>0.60436852888199999</v>
      </c>
    </row>
    <row r="52" spans="1:14" s="42" customFormat="1" x14ac:dyDescent="0.25">
      <c r="A52" s="42">
        <v>50</v>
      </c>
      <c r="B52" s="7" t="s">
        <v>13</v>
      </c>
      <c r="C52" s="9">
        <v>18.8</v>
      </c>
      <c r="D52" s="9">
        <v>18.8</v>
      </c>
      <c r="E52" s="7" t="s">
        <v>66</v>
      </c>
      <c r="F52" s="42" t="s">
        <v>47</v>
      </c>
      <c r="G52" s="42" t="s">
        <v>14</v>
      </c>
      <c r="H52" s="36">
        <v>25.36199951171875</v>
      </c>
    </row>
    <row r="53" spans="1:14" s="42" customFormat="1" x14ac:dyDescent="0.25">
      <c r="A53" s="42">
        <v>51</v>
      </c>
      <c r="B53" s="7" t="s">
        <v>13</v>
      </c>
      <c r="C53" s="9">
        <v>18.8</v>
      </c>
      <c r="D53" s="9">
        <v>18.8</v>
      </c>
      <c r="E53" s="7" t="s">
        <v>66</v>
      </c>
      <c r="F53" s="42" t="s">
        <v>33</v>
      </c>
      <c r="G53" s="42" t="s">
        <v>14</v>
      </c>
      <c r="H53" s="36">
        <v>26.615999221801758</v>
      </c>
      <c r="I53" s="35">
        <f>AVERAGE(H53:H54)</f>
        <v>26.568999290466309</v>
      </c>
      <c r="J53" s="35">
        <f>_xlfn.STDEV.S(H53:H54)</f>
        <v>6.6467940325196498E-2</v>
      </c>
      <c r="M53" s="35">
        <f t="shared" ref="M53" si="42">(I53-K$43)/L$43*SQRT(7/6)</f>
        <v>0.73095353500661653</v>
      </c>
      <c r="N53" s="36">
        <f t="shared" ref="N53:N96" si="43">2^(MIN(I$3:I$96)-I53)</f>
        <v>0.25419386592791515</v>
      </c>
    </row>
    <row r="54" spans="1:14" s="42" customFormat="1" x14ac:dyDescent="0.25">
      <c r="A54" s="42">
        <v>52</v>
      </c>
      <c r="B54" s="7" t="s">
        <v>13</v>
      </c>
      <c r="C54" s="9">
        <v>18.8</v>
      </c>
      <c r="D54" s="9">
        <v>18.8</v>
      </c>
      <c r="E54" s="7" t="s">
        <v>66</v>
      </c>
      <c r="F54" s="42" t="s">
        <v>33</v>
      </c>
      <c r="G54" s="42" t="s">
        <v>14</v>
      </c>
      <c r="H54" s="36">
        <v>26.521999359130859</v>
      </c>
    </row>
    <row r="55" spans="1:14" s="42" customFormat="1" x14ac:dyDescent="0.25">
      <c r="A55" s="42">
        <v>53</v>
      </c>
      <c r="B55" s="7" t="s">
        <v>13</v>
      </c>
      <c r="C55" s="9">
        <v>18.8</v>
      </c>
      <c r="D55" s="9">
        <v>18.8</v>
      </c>
      <c r="E55" s="7" t="s">
        <v>66</v>
      </c>
      <c r="F55" s="42" t="s">
        <v>41</v>
      </c>
      <c r="G55" s="42" t="s">
        <v>14</v>
      </c>
      <c r="H55" s="36">
        <v>26.010000228881836</v>
      </c>
      <c r="I55" s="35">
        <f>AVERAGE(H55:H56)</f>
        <v>26.02649974822998</v>
      </c>
      <c r="J55" s="35">
        <f>_xlfn.STDEV.S(H55:H56)</f>
        <v>2.3333844034783283E-2</v>
      </c>
      <c r="M55" s="35">
        <f t="shared" ref="M55" si="44">(I55-K$43)/L$43*SQRT(7/6)</f>
        <v>-0.28322186540798694</v>
      </c>
      <c r="N55" s="36">
        <f t="shared" ref="N55:N96" si="45">2^(MIN(I$3:I$96)-I55)</f>
        <v>0.37023178510444649</v>
      </c>
    </row>
    <row r="56" spans="1:14" s="42" customFormat="1" x14ac:dyDescent="0.25">
      <c r="A56" s="42">
        <v>54</v>
      </c>
      <c r="B56" s="7" t="s">
        <v>13</v>
      </c>
      <c r="C56" s="9">
        <v>18.8</v>
      </c>
      <c r="D56" s="9">
        <v>18.8</v>
      </c>
      <c r="E56" s="7" t="s">
        <v>66</v>
      </c>
      <c r="F56" s="42" t="s">
        <v>41</v>
      </c>
      <c r="G56" s="42" t="s">
        <v>14</v>
      </c>
      <c r="H56" s="36">
        <v>26.042999267578125</v>
      </c>
    </row>
    <row r="57" spans="1:14" s="16" customFormat="1" x14ac:dyDescent="0.25">
      <c r="A57" s="16">
        <v>55</v>
      </c>
      <c r="B57" s="17" t="s">
        <v>13</v>
      </c>
      <c r="C57" s="18">
        <v>6</v>
      </c>
      <c r="D57" s="18">
        <v>18.8</v>
      </c>
      <c r="E57" s="17" t="s">
        <v>67</v>
      </c>
      <c r="F57" s="16" t="s">
        <v>58</v>
      </c>
      <c r="G57" s="16" t="s">
        <v>14</v>
      </c>
      <c r="H57" s="19">
        <v>25.48900032043457</v>
      </c>
      <c r="I57" s="20">
        <f>AVERAGE(H57:H58)</f>
        <v>25.489999771118164</v>
      </c>
      <c r="J57" s="20">
        <f>_xlfn.STDEV.S(H57:H58)</f>
        <v>1.4134367116613422E-3</v>
      </c>
      <c r="K57" s="38">
        <f>AVERAGE(I57:I68)</f>
        <v>25.918249924977619</v>
      </c>
      <c r="L57" s="38">
        <f>_xlfn.STDEV.S(I57:I68)</f>
        <v>0.45116323566969485</v>
      </c>
      <c r="M57" s="20">
        <f>(I57-K$57)/L$57*SQRT(6/5)</f>
        <v>-1.0398110970886341</v>
      </c>
      <c r="N57" s="19">
        <f>2^(MIN(I$3:I$96)-I57)</f>
        <v>0.5370024743554429</v>
      </c>
    </row>
    <row r="58" spans="1:14" s="16" customFormat="1" x14ac:dyDescent="0.25">
      <c r="A58" s="16">
        <v>56</v>
      </c>
      <c r="B58" s="17" t="s">
        <v>13</v>
      </c>
      <c r="C58" s="18">
        <v>6</v>
      </c>
      <c r="D58" s="18">
        <v>18.8</v>
      </c>
      <c r="E58" s="17" t="s">
        <v>67</v>
      </c>
      <c r="F58" s="16" t="s">
        <v>58</v>
      </c>
      <c r="G58" s="16" t="s">
        <v>14</v>
      </c>
      <c r="H58" s="19">
        <v>25.490999221801758</v>
      </c>
    </row>
    <row r="59" spans="1:14" s="16" customFormat="1" x14ac:dyDescent="0.25">
      <c r="A59" s="16">
        <v>57</v>
      </c>
      <c r="B59" s="17" t="s">
        <v>13</v>
      </c>
      <c r="C59" s="18">
        <v>6</v>
      </c>
      <c r="D59" s="18">
        <v>18.8</v>
      </c>
      <c r="E59" s="17" t="s">
        <v>67</v>
      </c>
      <c r="F59" s="16" t="s">
        <v>55</v>
      </c>
      <c r="G59" s="16" t="s">
        <v>14</v>
      </c>
      <c r="H59" s="19">
        <v>26.548999786376953</v>
      </c>
      <c r="I59" s="20">
        <f>AVERAGE(H59:H60)</f>
        <v>26.518500328063965</v>
      </c>
      <c r="J59" s="20">
        <f>_xlfn.STDEV.S(H59:H60)</f>
        <v>4.3132747591260866E-2</v>
      </c>
      <c r="M59" s="20">
        <f t="shared" ref="M59" si="46">(I59-K$57)/L$57*SQRT(6/5)</f>
        <v>1.4574356238665656</v>
      </c>
      <c r="N59" s="19">
        <f t="shared" ref="N59:N96" si="47">2^(MIN(I$3:I$96)-I59)</f>
        <v>0.2632490233367048</v>
      </c>
    </row>
    <row r="60" spans="1:14" s="16" customFormat="1" x14ac:dyDescent="0.25">
      <c r="A60" s="16">
        <v>58</v>
      </c>
      <c r="B60" s="17" t="s">
        <v>13</v>
      </c>
      <c r="C60" s="18">
        <v>6</v>
      </c>
      <c r="D60" s="18">
        <v>18.8</v>
      </c>
      <c r="E60" s="17" t="s">
        <v>67</v>
      </c>
      <c r="F60" s="16" t="s">
        <v>55</v>
      </c>
      <c r="G60" s="16" t="s">
        <v>14</v>
      </c>
      <c r="H60" s="19">
        <v>26.488000869750977</v>
      </c>
    </row>
    <row r="61" spans="1:14" s="16" customFormat="1" x14ac:dyDescent="0.25">
      <c r="A61" s="16">
        <v>59</v>
      </c>
      <c r="B61" s="17" t="s">
        <v>13</v>
      </c>
      <c r="C61" s="18">
        <v>6</v>
      </c>
      <c r="D61" s="18">
        <v>18.8</v>
      </c>
      <c r="E61" s="17" t="s">
        <v>67</v>
      </c>
      <c r="F61" s="16" t="s">
        <v>16</v>
      </c>
      <c r="G61" s="16" t="s">
        <v>14</v>
      </c>
      <c r="H61" s="19">
        <v>26.410999298095703</v>
      </c>
      <c r="I61" s="20">
        <f>AVERAGE(H61:H62)</f>
        <v>26.425999641418457</v>
      </c>
      <c r="J61" s="20">
        <f>_xlfn.STDEV.S(H61:H62)</f>
        <v>2.1213688967291273E-2</v>
      </c>
      <c r="M61" s="20">
        <f t="shared" ref="M61" si="48">(I61-K$57)/L$57*SQRT(6/5)</f>
        <v>1.2328396964734298</v>
      </c>
      <c r="N61" s="19">
        <f t="shared" ref="N61:N96" si="49">2^(MIN(I$3:I$96)-I61)</f>
        <v>0.2806805054347668</v>
      </c>
    </row>
    <row r="62" spans="1:14" s="16" customFormat="1" x14ac:dyDescent="0.25">
      <c r="A62" s="16">
        <v>60</v>
      </c>
      <c r="B62" s="17" t="s">
        <v>13</v>
      </c>
      <c r="C62" s="18">
        <v>6</v>
      </c>
      <c r="D62" s="18">
        <v>18.8</v>
      </c>
      <c r="E62" s="17" t="s">
        <v>67</v>
      </c>
      <c r="F62" s="16" t="s">
        <v>16</v>
      </c>
      <c r="G62" s="16" t="s">
        <v>14</v>
      </c>
      <c r="H62" s="19">
        <v>26.440999984741211</v>
      </c>
    </row>
    <row r="63" spans="1:14" s="16" customFormat="1" x14ac:dyDescent="0.25">
      <c r="A63" s="16">
        <v>61</v>
      </c>
      <c r="B63" s="17" t="s">
        <v>13</v>
      </c>
      <c r="C63" s="18">
        <v>6</v>
      </c>
      <c r="D63" s="18">
        <v>18.8</v>
      </c>
      <c r="E63" s="17" t="s">
        <v>67</v>
      </c>
      <c r="F63" s="16" t="s">
        <v>32</v>
      </c>
      <c r="G63" s="16" t="s">
        <v>14</v>
      </c>
      <c r="H63" s="19">
        <v>25.672000885009766</v>
      </c>
      <c r="I63" s="20">
        <f>AVERAGE(H63:H64)</f>
        <v>25.717000007629395</v>
      </c>
      <c r="J63" s="20">
        <f>_xlfn.STDEV.S(H63:H64)</f>
        <v>6.3638369503569117E-2</v>
      </c>
      <c r="M63" s="20">
        <f t="shared" ref="M63" si="50">(I63-K$57)/L$57*SQRT(6/5)</f>
        <v>-0.48864406810121275</v>
      </c>
      <c r="N63" s="19">
        <f t="shared" ref="N63:N96" si="51">2^(MIN(I$3:I$96)-I63)</f>
        <v>0.45882006975354506</v>
      </c>
    </row>
    <row r="64" spans="1:14" s="16" customFormat="1" x14ac:dyDescent="0.25">
      <c r="A64" s="16">
        <v>62</v>
      </c>
      <c r="B64" s="17" t="s">
        <v>13</v>
      </c>
      <c r="C64" s="18">
        <v>6</v>
      </c>
      <c r="D64" s="18">
        <v>18.8</v>
      </c>
      <c r="E64" s="17" t="s">
        <v>67</v>
      </c>
      <c r="F64" s="16" t="s">
        <v>32</v>
      </c>
      <c r="G64" s="16" t="s">
        <v>14</v>
      </c>
      <c r="H64" s="19">
        <v>25.761999130249023</v>
      </c>
    </row>
    <row r="65" spans="1:14" s="16" customFormat="1" x14ac:dyDescent="0.25">
      <c r="A65" s="16">
        <v>63</v>
      </c>
      <c r="B65" s="17" t="s">
        <v>13</v>
      </c>
      <c r="C65" s="18">
        <v>6</v>
      </c>
      <c r="D65" s="18">
        <v>18.8</v>
      </c>
      <c r="E65" s="17" t="s">
        <v>67</v>
      </c>
      <c r="F65" s="16" t="s">
        <v>53</v>
      </c>
      <c r="G65" s="16" t="s">
        <v>14</v>
      </c>
      <c r="H65" s="19">
        <v>25.847000122070313</v>
      </c>
      <c r="I65" s="20">
        <f>AVERAGE(H65:H66)</f>
        <v>25.854000091552734</v>
      </c>
      <c r="J65" s="20">
        <f>_xlfn.STDEV.S(H65:H66)</f>
        <v>9.8994517782387895E-3</v>
      </c>
      <c r="M65" s="20">
        <f t="shared" ref="M65" si="52">(I65-K$57)/L$57*SQRT(6/5)</f>
        <v>-0.15600155465026813</v>
      </c>
      <c r="N65" s="19">
        <f t="shared" ref="N65:N96" si="53">2^(MIN(I$3:I$96)-I65)</f>
        <v>0.41725473325344159</v>
      </c>
    </row>
    <row r="66" spans="1:14" s="16" customFormat="1" x14ac:dyDescent="0.25">
      <c r="A66" s="16">
        <v>64</v>
      </c>
      <c r="B66" s="17" t="s">
        <v>13</v>
      </c>
      <c r="C66" s="18">
        <v>6</v>
      </c>
      <c r="D66" s="18">
        <v>18.8</v>
      </c>
      <c r="E66" s="17" t="s">
        <v>67</v>
      </c>
      <c r="F66" s="16" t="s">
        <v>53</v>
      </c>
      <c r="G66" s="16" t="s">
        <v>14</v>
      </c>
      <c r="H66" s="19">
        <v>25.861000061035156</v>
      </c>
    </row>
    <row r="67" spans="1:14" s="16" customFormat="1" x14ac:dyDescent="0.25">
      <c r="A67" s="16">
        <v>65</v>
      </c>
      <c r="B67" s="17" t="s">
        <v>13</v>
      </c>
      <c r="C67" s="18">
        <v>6</v>
      </c>
      <c r="D67" s="18">
        <v>18.8</v>
      </c>
      <c r="E67" s="17" t="s">
        <v>67</v>
      </c>
      <c r="F67" s="16" t="s">
        <v>45</v>
      </c>
      <c r="G67" s="16" t="s">
        <v>14</v>
      </c>
      <c r="H67" s="19">
        <v>25.445999145507812</v>
      </c>
      <c r="I67" s="20">
        <f>AVERAGE(H67:H68)</f>
        <v>25.503999710083008</v>
      </c>
      <c r="J67" s="20">
        <f>_xlfn.STDEV.S(H67:H68)</f>
        <v>8.2025185047537696E-2</v>
      </c>
      <c r="M67" s="20">
        <f t="shared" ref="M67" si="54">(I67-K$57)/L$57*SQRT(6/5)</f>
        <v>-1.0058186004998633</v>
      </c>
      <c r="N67" s="19">
        <f t="shared" ref="N67:N96" si="55">2^(MIN(I$3:I$96)-I67)</f>
        <v>0.53181659518752633</v>
      </c>
    </row>
    <row r="68" spans="1:14" s="16" customFormat="1" x14ac:dyDescent="0.25">
      <c r="A68" s="16">
        <v>66</v>
      </c>
      <c r="B68" s="17" t="s">
        <v>13</v>
      </c>
      <c r="C68" s="18">
        <v>6</v>
      </c>
      <c r="D68" s="18">
        <v>18.8</v>
      </c>
      <c r="E68" s="17" t="s">
        <v>67</v>
      </c>
      <c r="F68" s="16" t="s">
        <v>45</v>
      </c>
      <c r="G68" s="16" t="s">
        <v>14</v>
      </c>
      <c r="H68" s="19">
        <v>25.562000274658203</v>
      </c>
    </row>
    <row r="69" spans="1:14" s="26" customFormat="1" x14ac:dyDescent="0.25">
      <c r="A69" s="26">
        <v>67</v>
      </c>
      <c r="B69" s="8" t="s">
        <v>13</v>
      </c>
      <c r="C69" s="10">
        <v>23.6</v>
      </c>
      <c r="D69" s="10">
        <v>23.6</v>
      </c>
      <c r="E69" s="8" t="s">
        <v>68</v>
      </c>
      <c r="F69" s="26" t="s">
        <v>52</v>
      </c>
      <c r="G69" s="26" t="s">
        <v>14</v>
      </c>
      <c r="H69" s="27">
        <v>24.951999664306641</v>
      </c>
      <c r="I69" s="28">
        <f>AVERAGE(H69:H70)</f>
        <v>24.960999488830566</v>
      </c>
      <c r="J69" s="28">
        <f>_xlfn.STDEV.S(H69:H70)</f>
        <v>1.2727673900713823E-2</v>
      </c>
      <c r="K69" s="37">
        <f>AVERAGE(I69:I82)</f>
        <v>25.839071546282089</v>
      </c>
      <c r="L69" s="37">
        <f>_xlfn.STDEV.S(I69:I82)</f>
        <v>0.90940740109016915</v>
      </c>
      <c r="M69" s="28">
        <f>(I69-K$69)/L$69*SQRT(7/6)</f>
        <v>-1.0429057633280645</v>
      </c>
      <c r="N69" s="27">
        <f>2^(MIN(I$3:I$96)-I69)</f>
        <v>0.77485642677684785</v>
      </c>
    </row>
    <row r="70" spans="1:14" s="26" customFormat="1" x14ac:dyDescent="0.25">
      <c r="A70" s="26">
        <v>68</v>
      </c>
      <c r="B70" s="8" t="s">
        <v>13</v>
      </c>
      <c r="C70" s="10">
        <v>23.6</v>
      </c>
      <c r="D70" s="10">
        <v>23.6</v>
      </c>
      <c r="E70" s="8" t="s">
        <v>68</v>
      </c>
      <c r="F70" s="26" t="s">
        <v>52</v>
      </c>
      <c r="G70" s="26" t="s">
        <v>14</v>
      </c>
      <c r="H70" s="27">
        <v>24.969999313354492</v>
      </c>
    </row>
    <row r="71" spans="1:14" s="26" customFormat="1" x14ac:dyDescent="0.25">
      <c r="A71" s="26">
        <v>69</v>
      </c>
      <c r="B71" s="8" t="s">
        <v>13</v>
      </c>
      <c r="C71" s="10">
        <v>23.6</v>
      </c>
      <c r="D71" s="10">
        <v>23.6</v>
      </c>
      <c r="E71" s="8" t="s">
        <v>68</v>
      </c>
      <c r="F71" s="26" t="s">
        <v>21</v>
      </c>
      <c r="G71" s="26" t="s">
        <v>14</v>
      </c>
      <c r="H71" s="27">
        <v>25.76300048828125</v>
      </c>
      <c r="I71" s="28">
        <f>AVERAGE(H71:H72)</f>
        <v>25.802499771118164</v>
      </c>
      <c r="J71" s="28">
        <f>_xlfn.STDEV.S(H71:H72)</f>
        <v>5.5860421491974691E-2</v>
      </c>
      <c r="M71" s="28">
        <f t="shared" ref="M71" si="56">(I71-K$69)/L$69*SQRT(7/6)</f>
        <v>-4.3437112899701612E-2</v>
      </c>
      <c r="N71" s="27">
        <f t="shared" ref="N71:N96" si="57">2^(MIN(I$3:I$96)-I71)</f>
        <v>0.4324186465911341</v>
      </c>
    </row>
    <row r="72" spans="1:14" s="26" customFormat="1" x14ac:dyDescent="0.25">
      <c r="A72" s="26">
        <v>70</v>
      </c>
      <c r="B72" s="8" t="s">
        <v>13</v>
      </c>
      <c r="C72" s="10">
        <v>23.6</v>
      </c>
      <c r="D72" s="10">
        <v>23.6</v>
      </c>
      <c r="E72" s="8" t="s">
        <v>68</v>
      </c>
      <c r="F72" s="26" t="s">
        <v>21</v>
      </c>
      <c r="G72" s="26" t="s">
        <v>14</v>
      </c>
      <c r="H72" s="27">
        <v>25.841999053955078</v>
      </c>
      <c r="L72" s="26" t="s">
        <v>70</v>
      </c>
    </row>
    <row r="73" spans="1:14" s="26" customFormat="1" x14ac:dyDescent="0.25">
      <c r="A73" s="26">
        <v>71</v>
      </c>
      <c r="B73" s="8" t="s">
        <v>13</v>
      </c>
      <c r="C73" s="10">
        <v>23.6</v>
      </c>
      <c r="D73" s="10">
        <v>23.6</v>
      </c>
      <c r="E73" s="8" t="s">
        <v>68</v>
      </c>
      <c r="F73" s="26" t="s">
        <v>37</v>
      </c>
      <c r="G73" s="26" t="s">
        <v>14</v>
      </c>
      <c r="H73" s="27">
        <v>25.961000442504883</v>
      </c>
      <c r="I73" s="28">
        <f>AVERAGE(H73:H74)</f>
        <v>25.986000061035156</v>
      </c>
      <c r="J73" s="28">
        <f>_xlfn.STDEV.S(H73:H74)</f>
        <v>3.5354799579666439E-2</v>
      </c>
      <c r="M73" s="28">
        <f t="shared" ref="M73" si="58">(I73-K$69)/L$69*SQRT(7/6)</f>
        <v>0.17451027342555733</v>
      </c>
      <c r="N73" s="27">
        <f t="shared" ref="N73:N96" si="59">2^(MIN(I$3:I$96)-I73)</f>
        <v>0.38077227755303644</v>
      </c>
    </row>
    <row r="74" spans="1:14" s="26" customFormat="1" x14ac:dyDescent="0.25">
      <c r="A74" s="26">
        <v>72</v>
      </c>
      <c r="B74" s="8" t="s">
        <v>13</v>
      </c>
      <c r="C74" s="10">
        <v>23.6</v>
      </c>
      <c r="D74" s="10">
        <v>23.6</v>
      </c>
      <c r="E74" s="8" t="s">
        <v>68</v>
      </c>
      <c r="F74" s="26" t="s">
        <v>37</v>
      </c>
      <c r="G74" s="26" t="s">
        <v>14</v>
      </c>
      <c r="H74" s="27">
        <v>26.01099967956543</v>
      </c>
    </row>
    <row r="75" spans="1:14" s="26" customFormat="1" x14ac:dyDescent="0.25">
      <c r="A75" s="26">
        <v>73</v>
      </c>
      <c r="B75" s="8" t="s">
        <v>13</v>
      </c>
      <c r="C75" s="10">
        <v>23.6</v>
      </c>
      <c r="D75" s="10">
        <v>23.6</v>
      </c>
      <c r="E75" s="8" t="s">
        <v>68</v>
      </c>
      <c r="F75" s="26" t="s">
        <v>39</v>
      </c>
      <c r="G75" s="26" t="s">
        <v>14</v>
      </c>
      <c r="H75" s="27">
        <v>27.677000045776367</v>
      </c>
      <c r="I75" s="28">
        <f>AVERAGE(H75:H76)</f>
        <v>27.651000022888184</v>
      </c>
      <c r="J75" s="28">
        <f>_xlfn.STDEV.S(H75:H76)</f>
        <v>3.6769584990480129E-2</v>
      </c>
      <c r="M75" s="28">
        <f t="shared" ref="M75" si="60">(I75-K$69)/L$69*SQRT(7/6)</f>
        <v>2.1520678570221605</v>
      </c>
      <c r="N75" s="27">
        <f t="shared" ref="N75:N96" si="61">2^(MIN(I$3:I$96)-I75)</f>
        <v>0.12007439037859856</v>
      </c>
    </row>
    <row r="76" spans="1:14" s="26" customFormat="1" x14ac:dyDescent="0.25">
      <c r="A76" s="26">
        <v>74</v>
      </c>
      <c r="B76" s="8" t="s">
        <v>13</v>
      </c>
      <c r="C76" s="10">
        <v>23.6</v>
      </c>
      <c r="D76" s="10">
        <v>23.6</v>
      </c>
      <c r="E76" s="8" t="s">
        <v>68</v>
      </c>
      <c r="F76" s="26" t="s">
        <v>39</v>
      </c>
      <c r="G76" s="26" t="s">
        <v>14</v>
      </c>
      <c r="H76" s="27">
        <v>27.625</v>
      </c>
    </row>
    <row r="77" spans="1:14" s="26" customFormat="1" x14ac:dyDescent="0.25">
      <c r="A77" s="26">
        <v>75</v>
      </c>
      <c r="B77" s="8" t="s">
        <v>13</v>
      </c>
      <c r="C77" s="10">
        <v>23.6</v>
      </c>
      <c r="D77" s="10">
        <v>23.6</v>
      </c>
      <c r="E77" s="8" t="s">
        <v>68</v>
      </c>
      <c r="F77" s="26" t="s">
        <v>26</v>
      </c>
      <c r="G77" s="26" t="s">
        <v>14</v>
      </c>
      <c r="H77" s="27">
        <v>25.020000457763672</v>
      </c>
      <c r="I77" s="28">
        <f>AVERAGE(H77:H78)</f>
        <v>25.033500671386719</v>
      </c>
      <c r="J77" s="28">
        <f>_xlfn.STDEV.S(H77:H78)</f>
        <v>1.909218520064691E-2</v>
      </c>
      <c r="M77" s="28">
        <f t="shared" ref="M77" si="62">(I77-K$69)/L$69*SQRT(7/6)</f>
        <v>-0.95679449205567701</v>
      </c>
      <c r="N77" s="27">
        <f t="shared" ref="N77:N96" si="63">2^(MIN(I$3:I$96)-I77)</f>
        <v>0.73687904903009849</v>
      </c>
    </row>
    <row r="78" spans="1:14" s="26" customFormat="1" x14ac:dyDescent="0.25">
      <c r="A78" s="26">
        <v>76</v>
      </c>
      <c r="B78" s="8" t="s">
        <v>13</v>
      </c>
      <c r="C78" s="10">
        <v>23.6</v>
      </c>
      <c r="D78" s="10">
        <v>23.6</v>
      </c>
      <c r="E78" s="8" t="s">
        <v>68</v>
      </c>
      <c r="F78" s="26" t="s">
        <v>26</v>
      </c>
      <c r="G78" s="26" t="s">
        <v>14</v>
      </c>
      <c r="H78" s="27">
        <v>25.047000885009766</v>
      </c>
    </row>
    <row r="79" spans="1:14" s="26" customFormat="1" x14ac:dyDescent="0.25">
      <c r="A79" s="26">
        <v>77</v>
      </c>
      <c r="B79" s="8" t="s">
        <v>13</v>
      </c>
      <c r="C79" s="10">
        <v>23.6</v>
      </c>
      <c r="D79" s="10">
        <v>23.6</v>
      </c>
      <c r="E79" s="8" t="s">
        <v>68</v>
      </c>
      <c r="F79" s="26" t="s">
        <v>17</v>
      </c>
      <c r="G79" s="26" t="s">
        <v>14</v>
      </c>
      <c r="H79" s="27">
        <v>25.349000930786133</v>
      </c>
      <c r="I79" s="28">
        <f>AVERAGE(H79:H80)</f>
        <v>25.397500038146973</v>
      </c>
      <c r="J79" s="28">
        <f>_xlfn.STDEV.S(H79:H80)</f>
        <v>6.8588095392688508E-2</v>
      </c>
      <c r="M79" s="28">
        <f t="shared" ref="M79" si="64">(I79-K$69)/L$69*SQRT(7/6)</f>
        <v>-0.52446432709880708</v>
      </c>
      <c r="N79" s="27">
        <f t="shared" ref="N79:N96" si="65">2^(MIN(I$3:I$96)-I79)</f>
        <v>0.57256062862409829</v>
      </c>
    </row>
    <row r="80" spans="1:14" s="26" customFormat="1" x14ac:dyDescent="0.25">
      <c r="A80" s="26">
        <v>78</v>
      </c>
      <c r="B80" s="8" t="s">
        <v>13</v>
      </c>
      <c r="C80" s="10">
        <v>23.6</v>
      </c>
      <c r="D80" s="10">
        <v>23.6</v>
      </c>
      <c r="E80" s="8" t="s">
        <v>68</v>
      </c>
      <c r="F80" s="26" t="s">
        <v>17</v>
      </c>
      <c r="G80" s="26" t="s">
        <v>14</v>
      </c>
      <c r="H80" s="27">
        <v>25.445999145507812</v>
      </c>
    </row>
    <row r="81" spans="1:14" s="26" customFormat="1" x14ac:dyDescent="0.25">
      <c r="A81" s="26">
        <v>79</v>
      </c>
      <c r="B81" s="8" t="s">
        <v>13</v>
      </c>
      <c r="C81" s="10">
        <v>23.6</v>
      </c>
      <c r="D81" s="10">
        <v>23.6</v>
      </c>
      <c r="E81" s="8" t="s">
        <v>68</v>
      </c>
      <c r="F81" s="26" t="s">
        <v>28</v>
      </c>
      <c r="G81" s="26" t="s">
        <v>14</v>
      </c>
      <c r="H81" s="27">
        <v>26.023000717163086</v>
      </c>
      <c r="I81" s="28">
        <f>AVERAGE(H81:H82)</f>
        <v>26.042000770568848</v>
      </c>
      <c r="J81" s="28">
        <f>_xlfn.STDEV.S(H81:H82)</f>
        <v>2.6870133212241337E-2</v>
      </c>
      <c r="M81" s="28">
        <f t="shared" ref="M81" si="66">(I81-K$69)/L$69*SQRT(7/6)</f>
        <v>0.24102356493451996</v>
      </c>
      <c r="N81" s="27">
        <f t="shared" ref="N81:N96" si="67">2^(MIN(I$3:I$96)-I81)</f>
        <v>0.36627512761521874</v>
      </c>
    </row>
    <row r="82" spans="1:14" s="26" customFormat="1" x14ac:dyDescent="0.25">
      <c r="A82" s="26">
        <v>80</v>
      </c>
      <c r="B82" s="8" t="s">
        <v>13</v>
      </c>
      <c r="C82" s="10">
        <v>23.6</v>
      </c>
      <c r="D82" s="10">
        <v>23.6</v>
      </c>
      <c r="E82" s="8" t="s">
        <v>68</v>
      </c>
      <c r="F82" s="26" t="s">
        <v>28</v>
      </c>
      <c r="G82" s="26" t="s">
        <v>14</v>
      </c>
      <c r="H82" s="27">
        <v>26.061000823974609</v>
      </c>
    </row>
    <row r="83" spans="1:14" s="29" customFormat="1" x14ac:dyDescent="0.25">
      <c r="A83" s="29">
        <v>81</v>
      </c>
      <c r="B83" s="30" t="s">
        <v>13</v>
      </c>
      <c r="C83" s="31">
        <v>6</v>
      </c>
      <c r="D83" s="31">
        <v>23.6</v>
      </c>
      <c r="E83" s="30" t="s">
        <v>69</v>
      </c>
      <c r="F83" s="29" t="s">
        <v>50</v>
      </c>
      <c r="G83" s="29" t="s">
        <v>14</v>
      </c>
      <c r="H83" s="32">
        <v>25.367000579833984</v>
      </c>
      <c r="I83" s="33">
        <f>AVERAGE(H83:H84)</f>
        <v>25.418499946594238</v>
      </c>
      <c r="J83" s="33">
        <f>_xlfn.STDEV.S(H83:H84)</f>
        <v>7.2831102925977234E-2</v>
      </c>
      <c r="K83" s="41">
        <f>AVERAGE(I83:I96)</f>
        <v>25.336071286882675</v>
      </c>
      <c r="L83" s="41">
        <f>_xlfn.STDEV.S(I83:I96)</f>
        <v>0.33392544478238817</v>
      </c>
      <c r="M83" s="33">
        <f>(I83-K$83)/L$83*SQRT(7/6)</f>
        <v>0.26662576834382357</v>
      </c>
      <c r="N83" s="32">
        <f>2^(MIN(I$3:I$96)-I83)</f>
        <v>0.56428678370743657</v>
      </c>
    </row>
    <row r="84" spans="1:14" s="29" customFormat="1" x14ac:dyDescent="0.25">
      <c r="A84" s="29">
        <v>82</v>
      </c>
      <c r="B84" s="30" t="s">
        <v>13</v>
      </c>
      <c r="C84" s="31">
        <v>6</v>
      </c>
      <c r="D84" s="31">
        <v>23.6</v>
      </c>
      <c r="E84" s="30" t="s">
        <v>69</v>
      </c>
      <c r="F84" s="29" t="s">
        <v>50</v>
      </c>
      <c r="G84" s="29" t="s">
        <v>14</v>
      </c>
      <c r="H84" s="32">
        <v>25.469999313354492</v>
      </c>
    </row>
    <row r="85" spans="1:14" s="29" customFormat="1" x14ac:dyDescent="0.25">
      <c r="A85" s="29">
        <v>83</v>
      </c>
      <c r="B85" s="30" t="s">
        <v>13</v>
      </c>
      <c r="C85" s="31">
        <v>6</v>
      </c>
      <c r="D85" s="31">
        <v>23.6</v>
      </c>
      <c r="E85" s="30" t="s">
        <v>69</v>
      </c>
      <c r="F85" s="29" t="s">
        <v>25</v>
      </c>
      <c r="G85" s="29" t="s">
        <v>14</v>
      </c>
      <c r="H85" s="32">
        <v>25.295999526977539</v>
      </c>
      <c r="I85" s="33">
        <f>AVERAGE(H85:H86)</f>
        <v>25.327499389648437</v>
      </c>
      <c r="J85" s="33">
        <f>_xlfn.STDEV.S(H85:H86)</f>
        <v>4.4547533002074556E-2</v>
      </c>
      <c r="M85" s="33">
        <f t="shared" ref="M85" si="68">(I85-K$83)/L$83*SQRT(7/6)</f>
        <v>-2.7726869443712585E-2</v>
      </c>
      <c r="N85" s="32">
        <f t="shared" ref="N85:N96" si="69">2^(MIN(I$3:I$96)-I85)</f>
        <v>0.6010267144168383</v>
      </c>
    </row>
    <row r="86" spans="1:14" s="29" customFormat="1" x14ac:dyDescent="0.25">
      <c r="A86" s="29">
        <v>84</v>
      </c>
      <c r="B86" s="30" t="s">
        <v>13</v>
      </c>
      <c r="C86" s="31">
        <v>6</v>
      </c>
      <c r="D86" s="31">
        <v>23.6</v>
      </c>
      <c r="E86" s="30" t="s">
        <v>69</v>
      </c>
      <c r="F86" s="29" t="s">
        <v>25</v>
      </c>
      <c r="G86" s="29" t="s">
        <v>14</v>
      </c>
      <c r="H86" s="32">
        <v>25.358999252319336</v>
      </c>
    </row>
    <row r="87" spans="1:14" s="29" customFormat="1" x14ac:dyDescent="0.25">
      <c r="A87" s="29">
        <v>85</v>
      </c>
      <c r="B87" s="30" t="s">
        <v>13</v>
      </c>
      <c r="C87" s="31">
        <v>6</v>
      </c>
      <c r="D87" s="31">
        <v>23.6</v>
      </c>
      <c r="E87" s="30" t="s">
        <v>69</v>
      </c>
      <c r="F87" s="29" t="s">
        <v>34</v>
      </c>
      <c r="G87" s="29" t="s">
        <v>14</v>
      </c>
      <c r="H87" s="32">
        <v>24.870000839233398</v>
      </c>
      <c r="I87" s="33">
        <f>AVERAGE(H87:H88)</f>
        <v>24.863000869750977</v>
      </c>
      <c r="J87" s="33">
        <f>_xlfn.STDEV.S(H87:H88)</f>
        <v>9.8994517782387895E-3</v>
      </c>
      <c r="M87" s="33">
        <f t="shared" ref="M87" si="70">(I87-K$83)/L$83*SQRT(7/6)</f>
        <v>-1.5302051967099637</v>
      </c>
      <c r="N87" s="32">
        <f t="shared" ref="N87:N96" si="71">2^(MIN(I$3:I$96)-I87)</f>
        <v>0.82931928267338317</v>
      </c>
    </row>
    <row r="88" spans="1:14" s="29" customFormat="1" x14ac:dyDescent="0.25">
      <c r="A88" s="29">
        <v>86</v>
      </c>
      <c r="B88" s="30" t="s">
        <v>13</v>
      </c>
      <c r="C88" s="31">
        <v>6</v>
      </c>
      <c r="D88" s="31">
        <v>23.6</v>
      </c>
      <c r="E88" s="30" t="s">
        <v>69</v>
      </c>
      <c r="F88" s="29" t="s">
        <v>34</v>
      </c>
      <c r="G88" s="29" t="s">
        <v>14</v>
      </c>
      <c r="H88" s="32">
        <v>24.856000900268555</v>
      </c>
    </row>
    <row r="89" spans="1:14" s="29" customFormat="1" x14ac:dyDescent="0.25">
      <c r="A89" s="29">
        <v>87</v>
      </c>
      <c r="B89" s="30" t="s">
        <v>13</v>
      </c>
      <c r="C89" s="31">
        <v>6</v>
      </c>
      <c r="D89" s="31">
        <v>23.6</v>
      </c>
      <c r="E89" s="30" t="s">
        <v>69</v>
      </c>
      <c r="F89" s="29" t="s">
        <v>18</v>
      </c>
      <c r="G89" s="29" t="s">
        <v>14</v>
      </c>
      <c r="H89" s="32">
        <v>25.979999542236328</v>
      </c>
      <c r="I89" s="33">
        <f>AVERAGE(H89:H90)</f>
        <v>25.981999397277832</v>
      </c>
      <c r="J89" s="33">
        <f>_xlfn.STDEV.S(H89:H90)</f>
        <v>2.8282221224750332E-3</v>
      </c>
      <c r="M89" s="33">
        <f t="shared" ref="M89" si="72">(I89-K$83)/L$83*SQRT(7/6)</f>
        <v>2.0893349392265126</v>
      </c>
      <c r="N89" s="32">
        <f t="shared" ref="N89:N96" si="73">2^(MIN(I$3:I$96)-I89)</f>
        <v>0.38182964304729117</v>
      </c>
    </row>
    <row r="90" spans="1:14" s="29" customFormat="1" x14ac:dyDescent="0.25">
      <c r="A90" s="29">
        <v>88</v>
      </c>
      <c r="B90" s="30" t="s">
        <v>13</v>
      </c>
      <c r="C90" s="31">
        <v>6</v>
      </c>
      <c r="D90" s="31">
        <v>23.6</v>
      </c>
      <c r="E90" s="30" t="s">
        <v>69</v>
      </c>
      <c r="F90" s="29" t="s">
        <v>18</v>
      </c>
      <c r="G90" s="29" t="s">
        <v>14</v>
      </c>
      <c r="H90" s="32">
        <v>25.983999252319336</v>
      </c>
    </row>
    <row r="91" spans="1:14" s="29" customFormat="1" x14ac:dyDescent="0.25">
      <c r="A91" s="29">
        <v>89</v>
      </c>
      <c r="B91" s="30" t="s">
        <v>13</v>
      </c>
      <c r="C91" s="31">
        <v>6</v>
      </c>
      <c r="D91" s="31">
        <v>23.6</v>
      </c>
      <c r="E91" s="30" t="s">
        <v>69</v>
      </c>
      <c r="F91" s="29" t="s">
        <v>43</v>
      </c>
      <c r="G91" s="29" t="s">
        <v>14</v>
      </c>
      <c r="H91" s="32">
        <v>25.253000259399414</v>
      </c>
      <c r="I91" s="33">
        <f>AVERAGE(H91:H92)</f>
        <v>25.253999710083008</v>
      </c>
      <c r="J91" s="33">
        <f>_xlfn.STDEV.S(H91:H92)</f>
        <v>1.4134367116613422E-3</v>
      </c>
      <c r="M91" s="33">
        <f t="shared" ref="M91" si="74">(I91-K$83)/L$83*SQRT(7/6)</f>
        <v>-0.26547073918187725</v>
      </c>
      <c r="N91" s="32">
        <f t="shared" ref="N91:N96" si="75">2^(MIN(I$3:I$96)-I91)</f>
        <v>0.63244007887352827</v>
      </c>
    </row>
    <row r="92" spans="1:14" s="29" customFormat="1" x14ac:dyDescent="0.25">
      <c r="A92" s="29">
        <v>90</v>
      </c>
      <c r="B92" s="30" t="s">
        <v>13</v>
      </c>
      <c r="C92" s="31">
        <v>6</v>
      </c>
      <c r="D92" s="31">
        <v>23.6</v>
      </c>
      <c r="E92" s="30" t="s">
        <v>69</v>
      </c>
      <c r="F92" s="29" t="s">
        <v>43</v>
      </c>
      <c r="G92" s="29" t="s">
        <v>14</v>
      </c>
      <c r="H92" s="32">
        <v>25.254999160766602</v>
      </c>
    </row>
    <row r="93" spans="1:14" s="29" customFormat="1" x14ac:dyDescent="0.25">
      <c r="A93" s="29">
        <v>91</v>
      </c>
      <c r="B93" s="30" t="s">
        <v>13</v>
      </c>
      <c r="C93" s="31">
        <v>6</v>
      </c>
      <c r="D93" s="31">
        <v>23.6</v>
      </c>
      <c r="E93" s="30" t="s">
        <v>69</v>
      </c>
      <c r="F93" s="29" t="s">
        <v>27</v>
      </c>
      <c r="G93" s="29" t="s">
        <v>14</v>
      </c>
      <c r="H93" s="32">
        <v>25.273000717163086</v>
      </c>
      <c r="I93" s="33">
        <f>AVERAGE(H93:H94)</f>
        <v>25.274499893188477</v>
      </c>
      <c r="J93" s="33">
        <f>_xlfn.STDEV.S(H93:H94)</f>
        <v>2.1201550674920136E-3</v>
      </c>
      <c r="M93" s="33">
        <f t="shared" ref="M93" si="76">(I93-K$83)/L$83*SQRT(7/6)</f>
        <v>-0.19916034312775002</v>
      </c>
      <c r="N93" s="32">
        <f t="shared" ref="N93:N96" si="77">2^(MIN(I$3:I$96)-I93)</f>
        <v>0.6235168783200673</v>
      </c>
    </row>
    <row r="94" spans="1:14" s="29" customFormat="1" x14ac:dyDescent="0.25">
      <c r="A94" s="29">
        <v>92</v>
      </c>
      <c r="B94" s="30" t="s">
        <v>13</v>
      </c>
      <c r="C94" s="31">
        <v>6</v>
      </c>
      <c r="D94" s="31">
        <v>23.6</v>
      </c>
      <c r="E94" s="30" t="s">
        <v>69</v>
      </c>
      <c r="F94" s="29" t="s">
        <v>27</v>
      </c>
      <c r="G94" s="29" t="s">
        <v>14</v>
      </c>
      <c r="H94" s="32">
        <v>25.275999069213867</v>
      </c>
    </row>
    <row r="95" spans="1:14" s="29" customFormat="1" x14ac:dyDescent="0.25">
      <c r="A95" s="29">
        <v>93</v>
      </c>
      <c r="B95" s="30" t="s">
        <v>13</v>
      </c>
      <c r="C95" s="31">
        <v>6</v>
      </c>
      <c r="D95" s="31">
        <v>23.6</v>
      </c>
      <c r="E95" s="30" t="s">
        <v>69</v>
      </c>
      <c r="F95" s="29" t="s">
        <v>23</v>
      </c>
      <c r="G95" s="29" t="s">
        <v>14</v>
      </c>
      <c r="H95" s="32">
        <v>25.209999084472656</v>
      </c>
      <c r="I95" s="33">
        <f>AVERAGE(H95:H96)</f>
        <v>25.232999801635742</v>
      </c>
      <c r="J95" s="33">
        <f>_xlfn.STDEV.S(H95:H96)</f>
        <v>3.2527926156343749E-2</v>
      </c>
      <c r="M95" s="33">
        <f t="shared" ref="M95" si="78">(I95-K$83)/L$83*SQRT(7/6)</f>
        <v>-0.33339755910706714</v>
      </c>
      <c r="N95" s="32">
        <f t="shared" ref="N95:N96" si="79">2^(MIN(I$3:I$96)-I95)</f>
        <v>0.64171322026681299</v>
      </c>
    </row>
    <row r="96" spans="1:14" s="29" customFormat="1" x14ac:dyDescent="0.25">
      <c r="A96" s="29">
        <v>94</v>
      </c>
      <c r="B96" s="30" t="s">
        <v>13</v>
      </c>
      <c r="C96" s="31">
        <v>6</v>
      </c>
      <c r="D96" s="31">
        <v>23.6</v>
      </c>
      <c r="E96" s="30" t="s">
        <v>69</v>
      </c>
      <c r="F96" s="29" t="s">
        <v>23</v>
      </c>
      <c r="G96" s="29" t="s">
        <v>14</v>
      </c>
      <c r="H96" s="32">
        <v>25.256000518798828</v>
      </c>
    </row>
  </sheetData>
  <sortState ref="A3:N96">
    <sortCondition ref="F3:F96"/>
  </sortState>
  <conditionalFormatting sqref="M3 M5 M7 M9 M11 M13 M15">
    <cfRule type="cellIs" dxfId="15" priority="13" operator="lessThan">
      <formula>-1.6</formula>
    </cfRule>
    <cfRule type="cellIs" dxfId="14" priority="14" operator="greaterThan">
      <formula>1.6</formula>
    </cfRule>
  </conditionalFormatting>
  <conditionalFormatting sqref="M17 M19 M21 M23 M25 M27 M29">
    <cfRule type="cellIs" dxfId="13" priority="11" operator="lessThan">
      <formula>-1.6</formula>
    </cfRule>
    <cfRule type="cellIs" dxfId="12" priority="12" operator="greaterThan">
      <formula>1.6</formula>
    </cfRule>
  </conditionalFormatting>
  <conditionalFormatting sqref="M31 M33 M35 M37 M39 M41">
    <cfRule type="cellIs" dxfId="11" priority="9" operator="lessThan">
      <formula>-1.6</formula>
    </cfRule>
    <cfRule type="cellIs" dxfId="10" priority="10" operator="greaterThan">
      <formula>1.6</formula>
    </cfRule>
  </conditionalFormatting>
  <conditionalFormatting sqref="M43 M45 M47 M49 M51 M53 M55">
    <cfRule type="cellIs" dxfId="9" priority="7" operator="lessThan">
      <formula>-1.6</formula>
    </cfRule>
    <cfRule type="cellIs" dxfId="8" priority="8" operator="greaterThan">
      <formula>1.6</formula>
    </cfRule>
  </conditionalFormatting>
  <conditionalFormatting sqref="M57 M59 M61 M63 M65 M67">
    <cfRule type="cellIs" dxfId="7" priority="5" operator="lessThan">
      <formula>-1.6</formula>
    </cfRule>
    <cfRule type="cellIs" dxfId="6" priority="6" operator="greaterThan">
      <formula>1.6</formula>
    </cfRule>
  </conditionalFormatting>
  <conditionalFormatting sqref="M69 M71 M73 M75 M77 M79 M81">
    <cfRule type="cellIs" dxfId="5" priority="3" operator="lessThan">
      <formula>-1.6</formula>
    </cfRule>
    <cfRule type="cellIs" dxfId="4" priority="4" operator="greaterThan">
      <formula>1.6</formula>
    </cfRule>
  </conditionalFormatting>
  <conditionalFormatting sqref="M83 M85 M87 M89 M91 M93 M95">
    <cfRule type="cellIs" dxfId="3" priority="1" operator="lessThan">
      <formula>-1.6</formula>
    </cfRule>
    <cfRule type="cellIs" dxfId="2" priority="2" operator="greaterThan">
      <formula>1.6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2016-03-18T16:33:36Z</dcterms:modified>
</cp:coreProperties>
</file>