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ght_Bird\Desktop\PV\"/>
    </mc:Choice>
  </mc:AlternateContent>
  <xr:revisionPtr revIDLastSave="0" documentId="13_ncr:1_{8F62E2AB-59B5-44FD-B8AB-C919425CE5BF}" xr6:coauthVersionLast="47" xr6:coauthVersionMax="47" xr10:uidLastSave="{00000000-0000-0000-0000-000000000000}"/>
  <bookViews>
    <workbookView xWindow="-120" yWindow="-120" windowWidth="20730" windowHeight="11160" xr2:uid="{EB022A05-C0A3-B841-846B-8293387D347E}"/>
  </bookViews>
  <sheets>
    <sheet name="shading analysi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9" i="1" l="1"/>
  <c r="E18" i="1"/>
  <c r="E7" i="1"/>
  <c r="E16" i="1"/>
  <c r="E6" i="1"/>
  <c r="E17" i="1"/>
  <c r="D6" i="1"/>
  <c r="D7" i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D17" i="1"/>
  <c r="B18" i="1"/>
  <c r="D18" i="1" s="1"/>
  <c r="F7" i="1" l="1"/>
  <c r="F6" i="1"/>
  <c r="F17" i="1"/>
  <c r="F16" i="1"/>
  <c r="F18" i="1" l="1"/>
  <c r="B19" i="1" l="1"/>
</calcChain>
</file>

<file path=xl/sharedStrings.xml><?xml version="1.0" encoding="utf-8"?>
<sst xmlns="http://schemas.openxmlformats.org/spreadsheetml/2006/main" count="41" uniqueCount="41">
  <si>
    <t>Month</t>
  </si>
  <si>
    <t>Days</t>
  </si>
  <si>
    <t>January</t>
  </si>
  <si>
    <t>February</t>
  </si>
  <si>
    <t>March</t>
  </si>
  <si>
    <t>Daily solar radiation</t>
  </si>
  <si>
    <t>Monthly solar radiation</t>
  </si>
  <si>
    <t>Shading %</t>
  </si>
  <si>
    <t>Radiation lost due to shading</t>
  </si>
  <si>
    <t>Location:</t>
  </si>
  <si>
    <t>Latitude:</t>
  </si>
  <si>
    <t>Longitude:</t>
  </si>
  <si>
    <t>Pathfinder sheet ID:</t>
  </si>
  <si>
    <t>Annual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</si>
  <si>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</si>
  <si>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</si>
  <si>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</si>
  <si>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</si>
  <si>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</si>
  <si>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</si>
  <si>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</si>
  <si>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</si>
  <si>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</si>
  <si>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 xml:space="preserve"> Philadelphia, PA</t>
  </si>
  <si>
    <t>39.97° N</t>
  </si>
  <si>
    <t>75.18° W</t>
  </si>
  <si>
    <t>DC System Size</t>
  </si>
  <si>
    <t>6 kW</t>
  </si>
  <si>
    <t>Module Type</t>
  </si>
  <si>
    <t>Standard</t>
  </si>
  <si>
    <t>Array Type</t>
  </si>
  <si>
    <t>Fixed (roof mount)</t>
  </si>
  <si>
    <t>Array Tilt</t>
  </si>
  <si>
    <t>39.81°</t>
  </si>
  <si>
    <t>Array Azimuth</t>
  </si>
  <si>
    <t>190°</t>
  </si>
  <si>
    <t>System Losses</t>
  </si>
  <si>
    <t>Inverter Efficiency</t>
  </si>
  <si>
    <t xml:space="preserve">Actual Annual Solar Radation </t>
  </si>
  <si>
    <t>DC to AC Size Ratio</t>
  </si>
  <si>
    <t xml:space="preserve">Annual Solar Losses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</si>
</sst>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0000_);_(* \(#,##0.00000\);_(* &quot;-&quot;??_);_(@_)"/>
    <numFmt numFmtId="165" formatCode="0.0%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333333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6E6E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A0A0A0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textRotation="40" wrapText="1"/>
    </xf>
    <xf numFmtId="0" fontId="0" fillId="0" borderId="1" xfId="0" applyBorder="1"/>
    <xf numFmtId="0" fontId="1" fillId="0" borderId="1" xfId="0" applyFont="1" applyBorder="1" applyAlignment="1">
      <alignment textRotation="40" wrapText="1"/>
    </xf>
    <xf numFmtId="0" fontId="0" fillId="2" borderId="1" xfId="0" applyFill="1" applyBorder="1"/>
    <xf numFmtId="9" fontId="0" fillId="0" borderId="1" xfId="2" applyFont="1" applyBorder="1"/>
    <xf numFmtId="164" fontId="0" fillId="0" borderId="0" xfId="1" applyNumberFormat="1" applyFont="1"/>
    <xf numFmtId="0" fontId="5" fillId="0" borderId="0" xfId="0" applyNumberFormat="1" applyFont="1" applyFill="1" applyBorder="1" applyAlignment="1" applyProtection="1"/>
    <xf numFmtId="0" fontId="4" fillId="0" borderId="0" xfId="0" applyFont="1"/>
    <xf numFmtId="0" fontId="4" fillId="4" borderId="0" xfId="0" applyFont="1" applyFill="1" applyAlignment="1">
      <alignment vertical="center" wrapText="1"/>
    </xf>
    <xf numFmtId="0" fontId="4" fillId="5" borderId="0" xfId="0" applyFont="1" applyFill="1" applyAlignment="1">
      <alignment vertical="center" wrapText="1"/>
    </xf>
    <xf numFmtId="0" fontId="4" fillId="3" borderId="0" xfId="0" applyFont="1" applyFill="1" applyAlignment="1">
      <alignment vertical="center" wrapText="1"/>
    </xf>
    <xf numFmtId="10" fontId="4" fillId="4" borderId="0" xfId="0" applyNumberFormat="1" applyFont="1" applyFill="1" applyAlignment="1">
      <alignment vertical="center" wrapText="1"/>
    </xf>
    <xf numFmtId="9" fontId="4" fillId="5" borderId="0" xfId="0" applyNumberFormat="1" applyFont="1" applyFill="1" applyAlignment="1">
      <alignment vertical="center" wrapText="1"/>
    </xf>
    <xf numFmtId="0" fontId="4" fillId="4" borderId="2" xfId="0" applyFont="1" applyFill="1" applyBorder="1" applyAlignment="1">
      <alignment vertical="center" wrapText="1"/>
    </xf>
    <xf numFmtId="165" fontId="0" fillId="2" borderId="1" xfId="2" applyNumberFormat="1" applyFont="1" applyFill="1" applyBorder="1"/>
    <xf numFmtId="0" fontId="4" fillId="3" borderId="2" xfId="0" applyFont="1" applyFill="1" applyBorder="1" applyAlignment="1">
      <alignment vertical="center" wrapText="1"/>
    </xf>
    <xf numFmtId="165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54575</xdr:colOff>
      <xdr:row>5</xdr:row>
      <xdr:rowOff>57149</xdr:rowOff>
    </xdr:from>
    <xdr:to>
      <xdr:col>10</xdr:col>
      <xdr:colOff>428624</xdr:colOff>
      <xdr:row>18</xdr:row>
      <xdr:rowOff>123822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E40C8-AA58-433F-ABB8-923E0B10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0700" y="1857374"/>
          <a:ext cx="3726849" cy="30575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1E2C-6CC1-1642-B006-E6770FF907A9}">
  <dimension ref="A1:F36"/>
  <sheetViews>
    <sheetView tabSelected="1" workbookViewId="0">
      <selection activeCell="E21" sqref="E21"/>
    </sheetView>
  </sheetViews>
  <sheetFormatPr defaultColWidth="11" defaultRowHeight="15.75" x14ac:dyDescent="0.25"/>
  <cols>
    <col min="1" max="1" width="26.625" bestFit="1" customWidth="1"/>
    <col min="4" max="4" width="15.5" customWidth="1"/>
    <col min="5" max="5" width="17.75" bestFit="1" customWidth="1"/>
    <col min="6" max="6" width="18" customWidth="1"/>
  </cols>
  <sheetData>
    <row r="1" spans="1:6" ht="14.1" customHeight="1" x14ac:dyDescent="0.25">
      <c r="A1" s="2" t="s">
        <v>9</v>
      </c>
      <c r="B1" s="2" t="s">
        <v>23</v>
      </c>
    </row>
    <row r="2" spans="1:6" ht="14.1" customHeight="1" x14ac:dyDescent="0.25">
      <c r="A2" s="2" t="s">
        <v>10</v>
      </c>
      <c r="B2" s="8" t="s">
        <v>24</v>
      </c>
      <c r="C2" s="2" t="s">
        <v>11</v>
      </c>
      <c r="D2" s="8" t="s">
        <v>25</v>
      </c>
    </row>
    <row r="3" spans="1:6" ht="14.1" customHeight="1" x14ac:dyDescent="0.25">
      <c r="A3" s="2" t="s">
        <v>12</v>
      </c>
      <c r="B3" s="2"/>
    </row>
    <row r="4" spans="1:6" ht="14.1" customHeight="1" x14ac:dyDescent="0.25"/>
    <row r="5" spans="1:6" s="1" customFormat="1" ht="87.95" customHeight="1" x14ac:dyDescent="0.25">
      <c r="A5" s="3" t="s">
        <v>0</v>
      </c>
      <c r="B5" s="3" t="s">
        <v>1</v>
      </c>
      <c r="C5" s="3" t="s">
        <v>5</v>
      </c>
      <c r="D5" s="3" t="s">
        <v>6</v>
      </c>
      <c r="E5" s="3" t="s">
        <v>7</v>
      </c>
      <c r="F5" s="3" t="s">
        <v>8</v>
      </c>
    </row>
    <row r="6" spans="1:6" ht="46.5" customHeight="1" x14ac:dyDescent="0.25">
      <c r="A6" s="2" t="s">
        <v>2</v>
      </c>
      <c r="B6" s="2">
        <v>31</v>
      </c>
      <c r="C6" s="7">
        <v>3.3</v>
      </c>
      <c r="D6" s="2">
        <f t="shared" ref="D6:D18" si="0">C6*B6</f>
        <v>102.3</v>
      </c>
      <c r="E6" s="5">
        <f>(4+5+8+7)%</f>
        <v>0.24</v>
      </c>
      <c r="F6" s="2">
        <f>D6*E6</f>
        <v>24.552</v>
      </c>
    </row>
    <row r="7" spans="1:6" x14ac:dyDescent="0.25">
      <c r="A7" s="2" t="s">
        <v>3</v>
      </c>
      <c r="B7" s="2">
        <v>28</v>
      </c>
      <c r="C7" s="7">
        <v>4</v>
      </c>
      <c r="D7" s="2">
        <f t="shared" si="0"/>
        <v>112</v>
      </c>
      <c r="E7" s="5">
        <f>(7)%</f>
        <v>7.0000000000000007E-2</v>
      </c>
      <c r="F7" s="2">
        <f t="shared" ref="F7:F17" si="1">D7*E7</f>
        <v>7.8400000000000007</v>
      </c>
    </row>
    <row r="8" spans="1:6" x14ac:dyDescent="0.25">
      <c r="A8" s="2" t="s">
        <v>4</v>
      </c>
      <c r="B8" s="2">
        <v>31</v>
      </c>
      <c r="C8" s="7">
        <v>4.7</v>
      </c>
      <c r="D8" s="2">
        <f t="shared" si="0"/>
        <v>145.70000000000002</v>
      </c>
      <c r="E8" s="5"/>
      <c r="F8" s="2">
        <f t="shared" si="1"/>
        <v>0</v>
      </c>
    </row>
    <row r="9" spans="1:6" x14ac:dyDescent="0.25">
      <c r="A9" s="2" t="s">
        <v>14</v>
      </c>
      <c r="B9" s="2">
        <v>30</v>
      </c>
      <c r="C9" s="7">
        <v>5.0999999999999996</v>
      </c>
      <c r="D9" s="2">
        <f t="shared" si="0"/>
        <v>153</v>
      </c>
      <c r="E9" s="5"/>
      <c r="F9" s="2">
        <f t="shared" si="1"/>
        <v>0</v>
      </c>
    </row>
    <row r="10" spans="1:6" x14ac:dyDescent="0.25">
      <c r="A10" s="2" t="s">
        <v>15</v>
      </c>
      <c r="B10" s="2">
        <v>31</v>
      </c>
      <c r="C10" s="7">
        <v>5.3</v>
      </c>
      <c r="D10" s="2">
        <f t="shared" si="0"/>
        <v>164.29999999999998</v>
      </c>
      <c r="E10" s="5"/>
      <c r="F10" s="2">
        <f t="shared" si="1"/>
        <v>0</v>
      </c>
    </row>
    <row r="11" spans="1:6" x14ac:dyDescent="0.25">
      <c r="A11" s="2" t="s">
        <v>16</v>
      </c>
      <c r="B11" s="2">
        <v>30</v>
      </c>
      <c r="C11" s="7">
        <v>5.5</v>
      </c>
      <c r="D11" s="2">
        <f t="shared" si="0"/>
        <v>165</v>
      </c>
      <c r="E11" s="5"/>
      <c r="F11" s="2">
        <f t="shared" si="1"/>
        <v>0</v>
      </c>
    </row>
    <row r="12" spans="1:6" x14ac:dyDescent="0.25">
      <c r="A12" s="2" t="s">
        <v>17</v>
      </c>
      <c r="B12" s="2">
        <v>31</v>
      </c>
      <c r="C12" s="7">
        <v>5.5</v>
      </c>
      <c r="D12" s="2">
        <f t="shared" si="0"/>
        <v>170.5</v>
      </c>
      <c r="E12" s="5"/>
      <c r="F12" s="2">
        <f t="shared" si="1"/>
        <v>0</v>
      </c>
    </row>
    <row r="13" spans="1:6" x14ac:dyDescent="0.25">
      <c r="A13" s="2" t="s">
        <v>18</v>
      </c>
      <c r="B13" s="2">
        <v>31</v>
      </c>
      <c r="C13" s="7">
        <v>5.5</v>
      </c>
      <c r="D13" s="2">
        <f t="shared" si="0"/>
        <v>170.5</v>
      </c>
      <c r="E13" s="5"/>
      <c r="F13" s="2">
        <f t="shared" si="1"/>
        <v>0</v>
      </c>
    </row>
    <row r="14" spans="1:6" x14ac:dyDescent="0.25">
      <c r="A14" s="2" t="s">
        <v>19</v>
      </c>
      <c r="B14" s="2">
        <v>30</v>
      </c>
      <c r="C14" s="7">
        <v>5.0999999999999996</v>
      </c>
      <c r="D14" s="2">
        <f t="shared" si="0"/>
        <v>153</v>
      </c>
      <c r="E14" s="5"/>
      <c r="F14" s="2">
        <f t="shared" si="1"/>
        <v>0</v>
      </c>
    </row>
    <row r="15" spans="1:6" x14ac:dyDescent="0.25">
      <c r="A15" s="2" t="s">
        <v>20</v>
      </c>
      <c r="B15" s="2">
        <v>31</v>
      </c>
      <c r="C15" s="7">
        <v>4.4000000000000004</v>
      </c>
      <c r="D15" s="2">
        <f t="shared" si="0"/>
        <v>136.4</v>
      </c>
      <c r="E15" s="5"/>
      <c r="F15" s="2">
        <f t="shared" si="1"/>
        <v>0</v>
      </c>
    </row>
    <row r="16" spans="1:6" x14ac:dyDescent="0.25">
      <c r="A16" s="2" t="s">
        <v>21</v>
      </c>
      <c r="B16" s="2">
        <v>30</v>
      </c>
      <c r="C16" s="7">
        <v>3.4</v>
      </c>
      <c r="D16" s="2">
        <f t="shared" si="0"/>
        <v>102</v>
      </c>
      <c r="E16" s="5">
        <f>(4+5+7+7)/100</f>
        <v>0.23</v>
      </c>
      <c r="F16" s="2">
        <f t="shared" si="1"/>
        <v>23.46</v>
      </c>
    </row>
    <row r="17" spans="1:6" x14ac:dyDescent="0.25">
      <c r="A17" s="2" t="s">
        <v>22</v>
      </c>
      <c r="B17" s="2">
        <v>31</v>
      </c>
      <c r="C17" s="7">
        <v>2.9</v>
      </c>
      <c r="D17" s="2">
        <f t="shared" si="0"/>
        <v>89.899999999999991</v>
      </c>
      <c r="E17" s="5">
        <f>(4+5+7+8)/100</f>
        <v>0.24</v>
      </c>
      <c r="F17" s="2">
        <f t="shared" si="1"/>
        <v>21.575999999999997</v>
      </c>
    </row>
    <row r="18" spans="1:6" x14ac:dyDescent="0.25">
      <c r="A18" s="4" t="s">
        <v>13</v>
      </c>
      <c r="B18" s="4">
        <f>SUM(B6:B17)</f>
        <v>365</v>
      </c>
      <c r="C18" s="7">
        <v>4.5999999999999996</v>
      </c>
      <c r="D18" s="2">
        <f t="shared" si="0"/>
        <v>1678.9999999999998</v>
      </c>
      <c r="E18" s="15">
        <f>F18/D18</f>
        <v>4.6115544967242413E-2</v>
      </c>
      <c r="F18" s="4">
        <f>SUM(F6:F17)</f>
        <v>77.427999999999997</v>
      </c>
    </row>
    <row r="19" spans="1:6" ht="30" x14ac:dyDescent="0.25">
      <c r="A19" s="6" t="s">
        <v>38</v>
      </c>
      <c r="B19">
        <f>D18-F18</f>
        <v>1601.5719999999997</v>
      </c>
      <c r="C19" s="9" t="s">
        <v>26</v>
      </c>
      <c r="D19" s="10" t="s">
        <v>27</v>
      </c>
      <c r="E19" t="s">
        <v>40</v>
      </c>
      <c r="F19" s="17">
        <f>E18</f>
        <v>4.6115544967242413E-2</v>
      </c>
    </row>
    <row r="20" spans="1:6" ht="30" x14ac:dyDescent="0.25">
      <c r="C20" s="11" t="s">
        <v>28</v>
      </c>
      <c r="D20" s="9" t="s">
        <v>29</v>
      </c>
    </row>
    <row r="21" spans="1:6" ht="30" x14ac:dyDescent="0.25">
      <c r="C21" s="9" t="s">
        <v>30</v>
      </c>
      <c r="D21" s="10" t="s">
        <v>31</v>
      </c>
    </row>
    <row r="22" spans="1:6" x14ac:dyDescent="0.25">
      <c r="C22" s="11" t="s">
        <v>32</v>
      </c>
      <c r="D22" s="9" t="s">
        <v>33</v>
      </c>
    </row>
    <row r="23" spans="1:6" ht="30" x14ac:dyDescent="0.25">
      <c r="C23" s="9" t="s">
        <v>34</v>
      </c>
      <c r="D23" s="10" t="s">
        <v>35</v>
      </c>
    </row>
    <row r="24" spans="1:6" ht="30" x14ac:dyDescent="0.25">
      <c r="B24" s="7"/>
      <c r="C24" s="11" t="s">
        <v>36</v>
      </c>
      <c r="D24" s="12">
        <v>0.16639999999999999</v>
      </c>
    </row>
    <row r="25" spans="1:6" ht="30" x14ac:dyDescent="0.25">
      <c r="B25" s="7"/>
      <c r="C25" s="9" t="s">
        <v>37</v>
      </c>
      <c r="D25" s="13">
        <v>0.96</v>
      </c>
    </row>
    <row r="26" spans="1:6" ht="30.75" thickBot="1" x14ac:dyDescent="0.3">
      <c r="B26" s="7"/>
      <c r="C26" s="16" t="s">
        <v>39</v>
      </c>
      <c r="D26" s="14">
        <v>1.2</v>
      </c>
    </row>
    <row r="27" spans="1:6" x14ac:dyDescent="0.25">
      <c r="B27" s="7"/>
    </row>
    <row r="28" spans="1:6" x14ac:dyDescent="0.25">
      <c r="B28" s="7"/>
    </row>
    <row r="29" spans="1:6" x14ac:dyDescent="0.25">
      <c r="B29" s="7"/>
    </row>
    <row r="30" spans="1:6" x14ac:dyDescent="0.25">
      <c r="B30" s="7"/>
    </row>
    <row r="31" spans="1:6" x14ac:dyDescent="0.25">
      <c r="B31" s="7"/>
    </row>
    <row r="32" spans="1:6" x14ac:dyDescent="0.25">
      <c r="B32" s="7"/>
    </row>
    <row r="33" spans="2:2" x14ac:dyDescent="0.25">
      <c r="B33" s="7"/>
    </row>
    <row r="34" spans="2:2" x14ac:dyDescent="0.25">
      <c r="B34" s="7"/>
    </row>
    <row r="35" spans="2:2" x14ac:dyDescent="0.25">
      <c r="B35" s="7"/>
    </row>
    <row r="36" spans="2:2" x14ac:dyDescent="0.25">
      <c r="B36" s="7"/>
    </row>
  </sheetData>
  <phoneticPr fontId="2" type="noConversion"/>
  <conditionalFormatting sqref="D20:D26">
    <cfRule type="iconSet" priority="1">
      <iconSet iconSet="3Arrows">
        <cfvo type="percent" val="0"/>
        <cfvo type="percent" val="33"/>
        <cfvo type="percent" val="67"/>
      </iconSet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{41C7888C-8603-4C5A-9A1A-A31F8FA0C966}</x14:id>
        </ext>
      </extLst>
    </cfRule>
  </conditionalFormatting>
  <conditionalFormatting sqref="E6:E1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{712E7B71-9705-4032-B5E3-1E6F8E678015}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C7888C-8603-4C5A-9A1A-A31F8FA0C9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D20:D26</xm:sqref>
        </x14:conditionalFormatting>
        <x14:conditionalFormatting xmlns:xm="http://schemas.microsoft.com/office/excel/2006/main">
          <x14:cfRule type="dataBar" id="{712E7B71-9705-4032-B5E3-1E6F8E6780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E6:E18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a Q A X U 3 4 p H o q k A A A A 9 Q A A A B I A H A B D b 2 5 m a W c v U G F j a 2 F n Z S 5 4 b W w g o h g A K K A U A A A A A A A A A A A A A A A A A A A A A A A A A A A A h Y 9 N D o I w F I S v Q r q n R f y J k k d Z u J X E h G j c N q V C I z w M L Z a 7 u f B I X k G M o u 5 c z n z f Y u Z + v U H S 1 5 V 3 U a 3 R D c Z k Q g P i K Z R N r r G I S W e P / p I k H L Z C n k S h v E F G E / U m j 0 l p 7 T l i z D l H 3 Z Q 2 b c H C I J i w Q 7 r J Z K l q Q T 6 y / i / 7 G o 0 V K B X h s H + N 4 S F d z e l i N k w C N n a Q a v z y c G B P + l P C u q t s 1 y q u 0 N 9 l w M Y I 7 H 2 B P w B Q S w M E F A A C A A g A a Q A X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k A F 1 M o i k e 4 D g A A A B E A A A A T A B w A R m 9 y b X V s Y X M v U 2 V j d G l v b j E u b S C i G A A o o B Q A A A A A A A A A A A A A A A A A A A A A A A A A A A A r T k 0 u y c z P U w i G 0 I b W A F B L A Q I t A B Q A A g A I A G k A F 1 N + K R 6 K p A A A A P U A A A A S A A A A A A A A A A A A A A A A A A A A A A B D b 2 5 m a W c v U G F j a 2 F n Z S 5 4 b W x Q S w E C L Q A U A A I A C A B p A B d T D 8 r p q 6 Q A A A D p A A A A E w A A A A A A A A A A A A A A A A D w A A A A W 0 N v b n R l b n R f V H l w Z X N d L n h t b F B L A Q I t A B Q A A g A I A G k A F 1 M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f C g a 9 1 3 C W Q q R 6 h K A T + z G e A A A A A A I A A A A A A B B m A A A A A Q A A I A A A A L o W U s k w j p 5 9 4 P L j z S E C 6 + Y A p 2 h y e q u c 7 Q W P 3 5 a Y R C D K A A A A A A 6 A A A A A A g A A I A A A A J a s 2 4 2 P x Z D b 1 U e V w o 3 I e Y E N z D J P K 2 j t i K v T x + X E a V P S U A A A A L / N H s Y + v k K W Q H k 7 A f r Q V s M N u l l q h l h t H C B p J P e T L + l u Y Y 9 r i r W d k Z y c Y U U V A 2 z e U W + 9 H N R u X r t 8 9 L y 2 S V j d K L Y a A 4 u u s U C 6 o Z f 6 d w H d H C i 8 Q A A A A P 0 G k f x 2 X Q 3 y F 4 / k m R Y 5 u B m k k F K Y X U z P M T h k l 0 m z k m F k N 2 o w l O v R h r N U 9 n K 3 a N E s g Q b s V s x h w t z b 9 L O q I o s J T u 8 = < / D a t a M a s h u p > 
</file>

<file path=customXml/itemProps1.xml><?xml version="1.0" encoding="utf-8"?>
<ds:datastoreItem xmlns:ds="http://schemas.openxmlformats.org/officeDocument/2006/customXml" ds:itemID="{E0088809-6E20-4D49-BCA4-5A0B064B6B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shading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Neal M. Abrams</dc:creator>
  <cp:lastModifiedBy>Night_Bird</cp:lastModifiedBy>
  <dcterms:created xsi:type="dcterms:W3CDTF">2021-04-01T01:02:11Z</dcterms:created>
  <dcterms:modified xsi:type="dcterms:W3CDTF">2021-08-22T22:40:20Z</dcterms:modified>
</cp:coreProperties>
</file>