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My Folder\College\Simulation and Modelling\simulation-project\src\data\"/>
    </mc:Choice>
  </mc:AlternateContent>
  <xr:revisionPtr revIDLastSave="0" documentId="13_ncr:1_{1201A128-7B82-4FDC-8F42-F4641E9BD0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16" i="1"/>
  <c r="B22" i="1" l="1"/>
  <c r="B26" i="1" s="1"/>
  <c r="B23" i="1"/>
  <c r="B24" i="1"/>
  <c r="B25" i="1"/>
  <c r="B27" i="1"/>
  <c r="B28" i="1"/>
  <c r="B29" i="1"/>
  <c r="B30" i="1"/>
  <c r="B32" i="1"/>
  <c r="B33" i="1"/>
  <c r="B34" i="1"/>
  <c r="B35" i="1"/>
  <c r="B21" i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L5" i="1"/>
  <c r="L6" i="1"/>
  <c r="L4" i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15" i="1"/>
  <c r="F15" i="1" s="1"/>
  <c r="G15" i="1" s="1"/>
  <c r="H15" i="1"/>
  <c r="K6" i="1"/>
  <c r="K5" i="1"/>
  <c r="K4" i="1"/>
  <c r="J6" i="1"/>
  <c r="J5" i="1"/>
  <c r="J4" i="1"/>
  <c r="E6" i="1"/>
  <c r="E7" i="1"/>
  <c r="E8" i="1"/>
  <c r="E5" i="1"/>
  <c r="F5" i="1"/>
  <c r="F6" i="1"/>
  <c r="F7" i="1"/>
  <c r="F8" i="1"/>
  <c r="F4" i="1"/>
  <c r="E4" i="1"/>
  <c r="D8" i="1"/>
  <c r="D7" i="1"/>
  <c r="D6" i="1"/>
  <c r="D5" i="1"/>
  <c r="D4" i="1"/>
  <c r="K16" i="1" l="1"/>
  <c r="D16" i="1" s="1"/>
  <c r="G16" i="1" s="1"/>
  <c r="B31" i="1"/>
  <c r="I16" i="1" l="1"/>
  <c r="I17" i="1" s="1"/>
  <c r="I18" i="1" s="1"/>
  <c r="I19" i="1" s="1"/>
  <c r="I20" i="1" s="1"/>
  <c r="H16" i="1"/>
  <c r="K17" i="1"/>
  <c r="D17" i="1" l="1"/>
  <c r="G17" i="1"/>
  <c r="H17" i="1"/>
  <c r="K18" i="1"/>
  <c r="K19" i="1" l="1"/>
  <c r="K20" i="1" s="1"/>
  <c r="D18" i="1"/>
  <c r="G18" i="1" s="1"/>
  <c r="H18" i="1" l="1"/>
  <c r="D19" i="1"/>
  <c r="K21" i="1"/>
  <c r="G19" i="1" l="1"/>
  <c r="D20" i="1" s="1"/>
  <c r="H19" i="1"/>
  <c r="K22" i="1"/>
  <c r="G20" i="1" l="1"/>
  <c r="D21" i="1" s="1"/>
  <c r="H20" i="1"/>
  <c r="K23" i="1"/>
  <c r="G21" i="1" l="1"/>
  <c r="I21" i="1" s="1"/>
  <c r="I22" i="1" s="1"/>
  <c r="I23" i="1" s="1"/>
  <c r="I24" i="1" s="1"/>
  <c r="I25" i="1" s="1"/>
  <c r="H21" i="1"/>
  <c r="K24" i="1"/>
  <c r="D22" i="1" l="1"/>
  <c r="G22" i="1" s="1"/>
  <c r="D23" i="1" s="1"/>
  <c r="K25" i="1"/>
  <c r="H22" i="1" l="1"/>
  <c r="G23" i="1" s="1"/>
  <c r="D24" i="1" s="1"/>
  <c r="K26" i="1"/>
  <c r="H23" i="1" l="1"/>
  <c r="G24" i="1" s="1"/>
  <c r="D25" i="1" s="1"/>
  <c r="K27" i="1"/>
  <c r="H24" i="1" l="1"/>
  <c r="G25" i="1" s="1"/>
  <c r="D26" i="1" s="1"/>
  <c r="K28" i="1"/>
  <c r="H25" i="1" l="1"/>
  <c r="G26" i="1"/>
  <c r="I26" i="1" s="1"/>
  <c r="I27" i="1" s="1"/>
  <c r="I28" i="1" s="1"/>
  <c r="I29" i="1" s="1"/>
  <c r="I30" i="1" s="1"/>
  <c r="H26" i="1"/>
  <c r="K29" i="1"/>
  <c r="D27" i="1" l="1"/>
  <c r="K30" i="1"/>
  <c r="G27" i="1" l="1"/>
  <c r="D28" i="1" s="1"/>
  <c r="H27" i="1"/>
  <c r="K31" i="1"/>
  <c r="G28" i="1" l="1"/>
  <c r="D29" i="1" s="1"/>
  <c r="H28" i="1"/>
  <c r="K32" i="1"/>
  <c r="G29" i="1" l="1"/>
  <c r="D30" i="1" s="1"/>
  <c r="H29" i="1"/>
  <c r="K33" i="1"/>
  <c r="G30" i="1" l="1"/>
  <c r="D31" i="1" s="1"/>
  <c r="H30" i="1"/>
  <c r="K34" i="1"/>
  <c r="G31" i="1" l="1"/>
  <c r="I31" i="1" s="1"/>
  <c r="I32" i="1" s="1"/>
  <c r="I33" i="1" s="1"/>
  <c r="I34" i="1" s="1"/>
  <c r="I35" i="1" s="1"/>
  <c r="H31" i="1"/>
  <c r="K35" i="1"/>
  <c r="D32" i="1" l="1"/>
  <c r="G32" i="1"/>
  <c r="D33" i="1" s="1"/>
  <c r="H32" i="1"/>
  <c r="G33" i="1" l="1"/>
  <c r="D34" i="1" s="1"/>
  <c r="H33" i="1"/>
  <c r="G34" i="1" l="1"/>
  <c r="D35" i="1" s="1"/>
  <c r="H34" i="1"/>
  <c r="G35" i="1" l="1"/>
  <c r="H35" i="1"/>
</calcChain>
</file>

<file path=xl/sharedStrings.xml><?xml version="1.0" encoding="utf-8"?>
<sst xmlns="http://schemas.openxmlformats.org/spreadsheetml/2006/main" count="27" uniqueCount="21">
  <si>
    <t>Demand</t>
  </si>
  <si>
    <t>Probability</t>
  </si>
  <si>
    <t>Cumulative Probability</t>
  </si>
  <si>
    <t>From</t>
  </si>
  <si>
    <t>To</t>
  </si>
  <si>
    <t>Random Digit Assignment</t>
  </si>
  <si>
    <t>Lead Time (Days)</t>
  </si>
  <si>
    <t>Lead Time</t>
  </si>
  <si>
    <t>Limits</t>
  </si>
  <si>
    <t>Cycle</t>
  </si>
  <si>
    <t>Beginning Inventory</t>
  </si>
  <si>
    <t>R.D. for Demand</t>
  </si>
  <si>
    <t>Ending Inventory</t>
  </si>
  <si>
    <t>Shortage Quantity</t>
  </si>
  <si>
    <t>Order Quantity</t>
  </si>
  <si>
    <t>R.D. for Lead Time</t>
  </si>
  <si>
    <t>Days Until Order Arrives</t>
  </si>
  <si>
    <t>Demand Quantity</t>
  </si>
  <si>
    <t>Day Number</t>
  </si>
  <si>
    <t>M Value</t>
  </si>
  <si>
    <t>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</si>
</sst>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5"/>
  <sheetViews>
    <sheetView tabSelected="1" topLeftCell="A4" zoomScale="115" zoomScaleNormal="115" workbookViewId="0">
      <selection activeCell="D10" sqref="D10"/>
    </sheetView>
  </sheetViews>
  <sheetFormatPr defaultRowHeight="15" x14ac:dyDescent="0.25"/>
  <cols>
    <col min="1" max="1" width="9.140625" style="1"/>
    <col min="2" max="2" width="8.42578125" style="1" bestFit="1" customWidth="1"/>
    <col min="3" max="3" width="10.7109375" style="1" bestFit="1" customWidth="1"/>
    <col min="4" max="4" width="21.7109375" style="1" bestFit="1" customWidth="1"/>
    <col min="5" max="6" width="8.5703125" style="1" customWidth="1"/>
    <col min="7" max="7" width="9.140625" style="1"/>
    <col min="8" max="8" width="16.140625" style="1" bestFit="1" customWidth="1"/>
    <col min="9" max="9" width="10.7109375" style="1" bestFit="1" customWidth="1"/>
    <col min="10" max="10" width="21.7109375" style="1" bestFit="1" customWidth="1"/>
    <col min="11" max="11" width="12.42578125" style="1" customWidth="1"/>
    <col min="12" max="12" width="11.42578125" style="1" customWidth="1"/>
    <col min="13" max="16384" width="9.140625" style="1"/>
  </cols>
  <sheetData>
    <row r="1" spans="2:12" ht="18.75" x14ac:dyDescent="0.25">
      <c r="C1" s="10" t="s">
        <v>0</v>
      </c>
      <c r="D1" s="10"/>
      <c r="E1" s="10"/>
      <c r="I1" s="10" t="s">
        <v>7</v>
      </c>
      <c r="J1" s="10"/>
      <c r="K1" s="10"/>
    </row>
    <row r="2" spans="2:12" ht="27.75" customHeight="1" x14ac:dyDescent="0.25">
      <c r="B2" s="12" t="s">
        <v>0</v>
      </c>
      <c r="C2" s="12" t="s">
        <v>1</v>
      </c>
      <c r="D2" s="12" t="s">
        <v>2</v>
      </c>
      <c r="E2" s="12" t="s">
        <v>5</v>
      </c>
      <c r="F2" s="12"/>
      <c r="H2" s="15" t="s">
        <v>6</v>
      </c>
      <c r="I2" s="15" t="s">
        <v>1</v>
      </c>
      <c r="J2" s="15" t="s">
        <v>2</v>
      </c>
      <c r="K2" s="13" t="s">
        <v>5</v>
      </c>
      <c r="L2" s="14"/>
    </row>
    <row r="3" spans="2:12" x14ac:dyDescent="0.25">
      <c r="B3" s="12"/>
      <c r="C3" s="12"/>
      <c r="D3" s="12"/>
      <c r="E3" s="2" t="s">
        <v>3</v>
      </c>
      <c r="F3" s="2" t="s">
        <v>4</v>
      </c>
      <c r="H3" s="16"/>
      <c r="I3" s="16"/>
      <c r="J3" s="16"/>
      <c r="K3" s="2" t="s">
        <v>3</v>
      </c>
      <c r="L3" s="2" t="s">
        <v>4</v>
      </c>
    </row>
    <row r="4" spans="2:12" x14ac:dyDescent="0.25">
      <c r="B4" s="4">
        <v>0</v>
      </c>
      <c r="C4" s="1">
        <v>0.1</v>
      </c>
      <c r="D4" s="1">
        <f>C4</f>
        <v>0.1</v>
      </c>
      <c r="E4" s="1">
        <f>0</f>
        <v>0</v>
      </c>
      <c r="F4" s="5">
        <f>D4*100</f>
        <v>10</v>
      </c>
      <c r="H4" s="4">
        <v>1</v>
      </c>
      <c r="I4" s="1">
        <v>0.45</v>
      </c>
      <c r="J4" s="1">
        <f>I4</f>
        <v>0.45</v>
      </c>
      <c r="K4" s="1">
        <f>0</f>
        <v>0</v>
      </c>
      <c r="L4" s="5">
        <f>J4*100</f>
        <v>45</v>
      </c>
    </row>
    <row r="5" spans="2:12" x14ac:dyDescent="0.25">
      <c r="B5" s="4">
        <v>1</v>
      </c>
      <c r="C5" s="1">
        <v>0.25</v>
      </c>
      <c r="D5" s="1">
        <f>C5+D4</f>
        <v>0.35</v>
      </c>
      <c r="E5" s="1">
        <f>F4+1</f>
        <v>11</v>
      </c>
      <c r="F5" s="5">
        <f t="shared" ref="F5:F8" si="0">D5*100</f>
        <v>35</v>
      </c>
      <c r="H5" s="4">
        <v>2</v>
      </c>
      <c r="I5" s="1">
        <v>0.35</v>
      </c>
      <c r="J5" s="1">
        <f>I5+J4</f>
        <v>0.8</v>
      </c>
      <c r="K5" s="1">
        <f>L4+1</f>
        <v>46</v>
      </c>
      <c r="L5" s="5">
        <f t="shared" ref="L5:L6" si="1">J5*100</f>
        <v>80</v>
      </c>
    </row>
    <row r="6" spans="2:12" x14ac:dyDescent="0.25">
      <c r="B6" s="4">
        <v>2</v>
      </c>
      <c r="C6" s="1">
        <v>0.35</v>
      </c>
      <c r="D6" s="1">
        <f>C6+D5</f>
        <v>0.7</v>
      </c>
      <c r="E6" s="1">
        <f t="shared" ref="E6:E8" si="2">F5+1</f>
        <v>36</v>
      </c>
      <c r="F6" s="5">
        <f t="shared" si="0"/>
        <v>70</v>
      </c>
      <c r="H6" s="6">
        <v>3</v>
      </c>
      <c r="I6" s="7">
        <v>0.2</v>
      </c>
      <c r="J6" s="7">
        <f>I6+J5</f>
        <v>1</v>
      </c>
      <c r="K6" s="7">
        <f>L5+1</f>
        <v>81</v>
      </c>
      <c r="L6" s="5">
        <f t="shared" si="1"/>
        <v>100</v>
      </c>
    </row>
    <row r="7" spans="2:12" x14ac:dyDescent="0.25">
      <c r="B7" s="4">
        <v>3</v>
      </c>
      <c r="C7" s="1">
        <v>0.21</v>
      </c>
      <c r="D7" s="1">
        <f>C7+D6</f>
        <v>0.90999999999999992</v>
      </c>
      <c r="E7" s="1">
        <f t="shared" si="2"/>
        <v>71</v>
      </c>
      <c r="F7" s="5">
        <f t="shared" si="0"/>
        <v>90.999999999999986</v>
      </c>
    </row>
    <row r="8" spans="2:12" x14ac:dyDescent="0.25">
      <c r="B8" s="6">
        <v>4</v>
      </c>
      <c r="C8" s="7">
        <v>0.09</v>
      </c>
      <c r="D8" s="7">
        <f>C8+D7</f>
        <v>0.99999999999999989</v>
      </c>
      <c r="E8" s="7">
        <f t="shared" si="2"/>
        <v>91.999999999999986</v>
      </c>
      <c r="F8" s="8">
        <f t="shared" si="0"/>
        <v>99.999999999999986</v>
      </c>
    </row>
    <row r="10" spans="2:12" x14ac:dyDescent="0.25">
      <c r="B10" s="11" t="s">
        <v>8</v>
      </c>
      <c r="C10" s="11"/>
    </row>
    <row r="11" spans="2:12" x14ac:dyDescent="0.25">
      <c r="B11" s="3" t="s">
        <v>19</v>
      </c>
      <c r="C11" s="3">
        <v>8</v>
      </c>
    </row>
    <row r="12" spans="2:12" x14ac:dyDescent="0.25">
      <c r="B12" s="3" t="s">
        <v>20</v>
      </c>
      <c r="C12" s="3">
        <v>5</v>
      </c>
    </row>
    <row r="14" spans="2:12" ht="45" x14ac:dyDescent="0.25">
      <c r="B14" s="9" t="s">
        <v>9</v>
      </c>
      <c r="C14" s="9" t="s">
        <v>18</v>
      </c>
      <c r="D14" s="9" t="s">
        <v>10</v>
      </c>
      <c r="E14" s="9" t="s">
        <v>11</v>
      </c>
      <c r="F14" s="9" t="s">
        <v>17</v>
      </c>
      <c r="G14" s="9" t="s">
        <v>12</v>
      </c>
      <c r="H14" s="9" t="s">
        <v>13</v>
      </c>
      <c r="I14" s="9" t="s">
        <v>14</v>
      </c>
      <c r="J14" s="9" t="s">
        <v>15</v>
      </c>
      <c r="K14" s="9" t="s">
        <v>16</v>
      </c>
    </row>
    <row r="15" spans="2:12" x14ac:dyDescent="0.25">
      <c r="B15" s="4"/>
      <c r="D15" s="1">
        <v>1</v>
      </c>
      <c r="E15" s="1">
        <f ca="1">RANDBETWEEN($E$4,$F$8)</f>
        <v>56</v>
      </c>
      <c r="F15" s="1">
        <f ca="1">LOOKUP(E15,$E$4:$F$8,$B$4:$B$8)</f>
        <v>2</v>
      </c>
      <c r="G15" s="1">
        <f ca="1">D15-F15</f>
        <v>-1</v>
      </c>
      <c r="H15" s="1">
        <f>0</f>
        <v>0</v>
      </c>
      <c r="K15" s="5"/>
    </row>
    <row r="16" spans="2:12" x14ac:dyDescent="0.25">
      <c r="B16" s="4">
        <v>1</v>
      </c>
      <c r="C16" s="1">
        <f t="shared" ref="C16:C19" si="3">IF(C15=$C$12,1,C15+1)</f>
        <v>1</v>
      </c>
      <c r="D16" s="1">
        <f ca="1">IF(K16=0,G15+I15,G15)</f>
        <v>-1</v>
      </c>
      <c r="E16" s="1">
        <f t="shared" ref="E16:E35" ca="1" si="4">RANDBETWEEN($E$4,$F$8)</f>
        <v>63</v>
      </c>
      <c r="F16" s="1">
        <f t="shared" ref="F16:F35" ca="1" si="5">LOOKUP(E16,$E$4:$F$8,$B$4:$B$8)</f>
        <v>2</v>
      </c>
      <c r="G16" s="1">
        <f ca="1">MAX(0,D16-(F16+H15))</f>
        <v>0</v>
      </c>
      <c r="H16" s="1">
        <f ca="1">MAX(0,F16-D16+H15)</f>
        <v>3</v>
      </c>
      <c r="I16" s="1">
        <f ca="1">IF(C16=1,MIN($C$11,$C$11-G16),I15)</f>
        <v>8</v>
      </c>
      <c r="J16" s="1">
        <f ca="1">IF(C16=1,RANDBETWEEN($K$4,$L$6),"")</f>
        <v>10</v>
      </c>
      <c r="K16" s="5">
        <f ca="1">IF(J16&lt;&gt;"",LOOKUP(J16,$K$4:$L$6,$H$4:$H$6),IF(AND(K15&lt;&gt;0,K15&lt;&gt;""),K15-1,""))</f>
        <v>1</v>
      </c>
    </row>
    <row r="17" spans="2:11" x14ac:dyDescent="0.25">
      <c r="B17" s="4"/>
      <c r="C17" s="1">
        <f t="shared" si="3"/>
        <v>2</v>
      </c>
      <c r="D17" s="1">
        <f ca="1">IF(K17=0,G16+I16,G16)</f>
        <v>8</v>
      </c>
      <c r="E17" s="1">
        <f t="shared" ca="1" si="4"/>
        <v>62</v>
      </c>
      <c r="F17" s="1">
        <f t="shared" ca="1" si="5"/>
        <v>2</v>
      </c>
      <c r="G17" s="1">
        <f t="shared" ref="G17:G35" ca="1" si="6">MAX(0,D17-(F17+H16))</f>
        <v>3</v>
      </c>
      <c r="H17" s="1">
        <f t="shared" ref="H17:H35" ca="1" si="7">MAX(0,F17-D17+H16)</f>
        <v>0</v>
      </c>
      <c r="I17" s="1">
        <f t="shared" ref="I17:I35" ca="1" si="8">IF(C17=1,MIN($C$11,$C$11-G17),I16)</f>
        <v>8</v>
      </c>
      <c r="J17" s="1" t="str">
        <f t="shared" ref="J17:J35" ca="1" si="9">IF(C17=1,RANDBETWEEN($K$4,$L$6),"")</f>
        <v/>
      </c>
      <c r="K17" s="5">
        <f t="shared" ref="K17:K35" ca="1" si="10">IF(J17&lt;&gt;"",LOOKUP(J17,$K$4:$L$6,$H$4:$H$6),IF(AND(K16&lt;&gt;0,K16&lt;&gt;""),K16-1,""))</f>
        <v>0</v>
      </c>
    </row>
    <row r="18" spans="2:11" x14ac:dyDescent="0.25">
      <c r="B18" s="4"/>
      <c r="C18" s="1">
        <f t="shared" si="3"/>
        <v>3</v>
      </c>
      <c r="D18" s="1">
        <f t="shared" ref="D18:D35" ca="1" si="11">IF(K18=0,G17+I17,G17)</f>
        <v>3</v>
      </c>
      <c r="E18" s="1">
        <f t="shared" ca="1" si="4"/>
        <v>14</v>
      </c>
      <c r="F18" s="1">
        <f t="shared" ca="1" si="5"/>
        <v>1</v>
      </c>
      <c r="G18" s="1">
        <f t="shared" ca="1" si="6"/>
        <v>2</v>
      </c>
      <c r="H18" s="1">
        <f t="shared" ca="1" si="7"/>
        <v>0</v>
      </c>
      <c r="I18" s="1">
        <f t="shared" ca="1" si="8"/>
        <v>8</v>
      </c>
      <c r="J18" s="1" t="str">
        <f t="shared" ca="1" si="9"/>
        <v/>
      </c>
      <c r="K18" s="5" t="str">
        <f t="shared" ca="1" si="10"/>
        <v/>
      </c>
    </row>
    <row r="19" spans="2:11" x14ac:dyDescent="0.25">
      <c r="B19" s="4"/>
      <c r="C19" s="1">
        <f t="shared" si="3"/>
        <v>4</v>
      </c>
      <c r="D19" s="1">
        <f t="shared" ca="1" si="11"/>
        <v>2</v>
      </c>
      <c r="E19" s="1">
        <f t="shared" ca="1" si="4"/>
        <v>53</v>
      </c>
      <c r="F19" s="1">
        <f t="shared" ca="1" si="5"/>
        <v>2</v>
      </c>
      <c r="G19" s="1">
        <f t="shared" ca="1" si="6"/>
        <v>0</v>
      </c>
      <c r="H19" s="1">
        <f t="shared" ca="1" si="7"/>
        <v>0</v>
      </c>
      <c r="I19" s="1">
        <f t="shared" ca="1" si="8"/>
        <v>8</v>
      </c>
      <c r="J19" s="1" t="str">
        <f t="shared" ca="1" si="9"/>
        <v/>
      </c>
      <c r="K19" s="5" t="str">
        <f t="shared" ca="1" si="10"/>
        <v/>
      </c>
    </row>
    <row r="20" spans="2:11" x14ac:dyDescent="0.25">
      <c r="B20" s="4"/>
      <c r="C20" s="1">
        <f>IF(C19=$C$12,1,C19+1)</f>
        <v>5</v>
      </c>
      <c r="D20" s="1">
        <f t="shared" ca="1" si="11"/>
        <v>0</v>
      </c>
      <c r="E20" s="1">
        <f t="shared" ca="1" si="4"/>
        <v>69</v>
      </c>
      <c r="F20" s="1">
        <f t="shared" ca="1" si="5"/>
        <v>2</v>
      </c>
      <c r="G20" s="1">
        <f t="shared" ca="1" si="6"/>
        <v>0</v>
      </c>
      <c r="H20" s="1">
        <f t="shared" ca="1" si="7"/>
        <v>2</v>
      </c>
      <c r="I20" s="1">
        <f t="shared" ca="1" si="8"/>
        <v>8</v>
      </c>
      <c r="J20" s="1" t="str">
        <f t="shared" ca="1" si="9"/>
        <v/>
      </c>
      <c r="K20" s="5" t="str">
        <f t="shared" ca="1" si="10"/>
        <v/>
      </c>
    </row>
    <row r="21" spans="2:11" x14ac:dyDescent="0.25">
      <c r="B21" s="4">
        <f>IF(C21=1,MAX($B$15:B20)+1,"")</f>
        <v>2</v>
      </c>
      <c r="C21" s="1">
        <f t="shared" ref="C21:C35" si="12">IF(C20=$C$12,1,C20+1)</f>
        <v>1</v>
      </c>
      <c r="D21" s="1">
        <f t="shared" ca="1" si="11"/>
        <v>0</v>
      </c>
      <c r="E21" s="1">
        <f t="shared" ca="1" si="4"/>
        <v>6</v>
      </c>
      <c r="F21" s="1">
        <f t="shared" ca="1" si="5"/>
        <v>0</v>
      </c>
      <c r="G21" s="1">
        <f t="shared" ca="1" si="6"/>
        <v>0</v>
      </c>
      <c r="H21" s="1">
        <f t="shared" ca="1" si="7"/>
        <v>2</v>
      </c>
      <c r="I21" s="1">
        <f t="shared" ca="1" si="8"/>
        <v>8</v>
      </c>
      <c r="J21" s="1">
        <f t="shared" ca="1" si="9"/>
        <v>63</v>
      </c>
      <c r="K21" s="5">
        <f t="shared" ca="1" si="10"/>
        <v>2</v>
      </c>
    </row>
    <row r="22" spans="2:11" x14ac:dyDescent="0.25">
      <c r="B22" s="4" t="str">
        <f>IF(C22=1,MAX($B$15:B21)+1,"")</f>
        <v/>
      </c>
      <c r="C22" s="1">
        <f t="shared" si="12"/>
        <v>2</v>
      </c>
      <c r="D22" s="1">
        <f t="shared" ca="1" si="11"/>
        <v>0</v>
      </c>
      <c r="E22" s="1">
        <f t="shared" ca="1" si="4"/>
        <v>58</v>
      </c>
      <c r="F22" s="1">
        <f t="shared" ca="1" si="5"/>
        <v>2</v>
      </c>
      <c r="G22" s="1">
        <f t="shared" ca="1" si="6"/>
        <v>0</v>
      </c>
      <c r="H22" s="1">
        <f t="shared" ca="1" si="7"/>
        <v>4</v>
      </c>
      <c r="I22" s="1">
        <f t="shared" ca="1" si="8"/>
        <v>8</v>
      </c>
      <c r="J22" s="1" t="str">
        <f t="shared" ca="1" si="9"/>
        <v/>
      </c>
      <c r="K22" s="5">
        <f t="shared" ca="1" si="10"/>
        <v>1</v>
      </c>
    </row>
    <row r="23" spans="2:11" x14ac:dyDescent="0.25">
      <c r="B23" s="4" t="str">
        <f>IF(C23=1,MAX($B$15:B22)+1,"")</f>
        <v/>
      </c>
      <c r="C23" s="1">
        <f t="shared" si="12"/>
        <v>3</v>
      </c>
      <c r="D23" s="1">
        <f t="shared" ca="1" si="11"/>
        <v>8</v>
      </c>
      <c r="E23" s="1">
        <f t="shared" ca="1" si="4"/>
        <v>0</v>
      </c>
      <c r="F23" s="1">
        <f t="shared" ca="1" si="5"/>
        <v>0</v>
      </c>
      <c r="G23" s="1">
        <f t="shared" ca="1" si="6"/>
        <v>4</v>
      </c>
      <c r="H23" s="1">
        <f t="shared" ca="1" si="7"/>
        <v>0</v>
      </c>
      <c r="I23" s="1">
        <f t="shared" ca="1" si="8"/>
        <v>8</v>
      </c>
      <c r="J23" s="1" t="str">
        <f t="shared" ca="1" si="9"/>
        <v/>
      </c>
      <c r="K23" s="5">
        <f t="shared" ca="1" si="10"/>
        <v>0</v>
      </c>
    </row>
    <row r="24" spans="2:11" x14ac:dyDescent="0.25">
      <c r="B24" s="4" t="str">
        <f>IF(C24=1,MAX($B$15:B23)+1,"")</f>
        <v/>
      </c>
      <c r="C24" s="1">
        <f t="shared" si="12"/>
        <v>4</v>
      </c>
      <c r="D24" s="1">
        <f t="shared" ca="1" si="11"/>
        <v>4</v>
      </c>
      <c r="E24" s="1">
        <f t="shared" ca="1" si="4"/>
        <v>11</v>
      </c>
      <c r="F24" s="1">
        <f t="shared" ca="1" si="5"/>
        <v>1</v>
      </c>
      <c r="G24" s="1">
        <f t="shared" ca="1" si="6"/>
        <v>3</v>
      </c>
      <c r="H24" s="1">
        <f t="shared" ca="1" si="7"/>
        <v>0</v>
      </c>
      <c r="I24" s="1">
        <f t="shared" ca="1" si="8"/>
        <v>8</v>
      </c>
      <c r="J24" s="1" t="str">
        <f t="shared" ca="1" si="9"/>
        <v/>
      </c>
      <c r="K24" s="5" t="str">
        <f t="shared" ca="1" si="10"/>
        <v/>
      </c>
    </row>
    <row r="25" spans="2:11" x14ac:dyDescent="0.25">
      <c r="B25" s="4" t="str">
        <f>IF(C25=1,MAX($B$15:B24)+1,"")</f>
        <v/>
      </c>
      <c r="C25" s="1">
        <f t="shared" si="12"/>
        <v>5</v>
      </c>
      <c r="D25" s="1">
        <f t="shared" ca="1" si="11"/>
        <v>3</v>
      </c>
      <c r="E25" s="1">
        <f t="shared" ca="1" si="4"/>
        <v>47</v>
      </c>
      <c r="F25" s="1">
        <f t="shared" ca="1" si="5"/>
        <v>2</v>
      </c>
      <c r="G25" s="1">
        <f t="shared" ca="1" si="6"/>
        <v>1</v>
      </c>
      <c r="H25" s="1">
        <f t="shared" ca="1" si="7"/>
        <v>0</v>
      </c>
      <c r="I25" s="1">
        <f t="shared" ca="1" si="8"/>
        <v>8</v>
      </c>
      <c r="J25" s="1" t="str">
        <f t="shared" ca="1" si="9"/>
        <v/>
      </c>
      <c r="K25" s="5" t="str">
        <f t="shared" ca="1" si="10"/>
        <v/>
      </c>
    </row>
    <row r="26" spans="2:11" x14ac:dyDescent="0.25">
      <c r="B26" s="4">
        <f>IF(C26=1,MAX($B$15:B25)+1,"")</f>
        <v>3</v>
      </c>
      <c r="C26" s="1">
        <f t="shared" si="12"/>
        <v>1</v>
      </c>
      <c r="D26" s="1">
        <f t="shared" ca="1" si="11"/>
        <v>1</v>
      </c>
      <c r="E26" s="1">
        <f t="shared" ca="1" si="4"/>
        <v>41</v>
      </c>
      <c r="F26" s="1">
        <f t="shared" ca="1" si="5"/>
        <v>2</v>
      </c>
      <c r="G26" s="1">
        <f t="shared" ca="1" si="6"/>
        <v>0</v>
      </c>
      <c r="H26" s="1">
        <f t="shared" ca="1" si="7"/>
        <v>1</v>
      </c>
      <c r="I26" s="1">
        <f t="shared" ca="1" si="8"/>
        <v>8</v>
      </c>
      <c r="J26" s="1">
        <f t="shared" ca="1" si="9"/>
        <v>47</v>
      </c>
      <c r="K26" s="5">
        <f t="shared" ca="1" si="10"/>
        <v>2</v>
      </c>
    </row>
    <row r="27" spans="2:11" x14ac:dyDescent="0.25">
      <c r="B27" s="4" t="str">
        <f>IF(C27=1,MAX($B$15:B26)+1,"")</f>
        <v/>
      </c>
      <c r="C27" s="1">
        <f t="shared" si="12"/>
        <v>2</v>
      </c>
      <c r="D27" s="1">
        <f t="shared" ca="1" si="11"/>
        <v>0</v>
      </c>
      <c r="E27" s="1">
        <f t="shared" ca="1" si="4"/>
        <v>22</v>
      </c>
      <c r="F27" s="1">
        <f t="shared" ca="1" si="5"/>
        <v>1</v>
      </c>
      <c r="G27" s="1">
        <f t="shared" ca="1" si="6"/>
        <v>0</v>
      </c>
      <c r="H27" s="1">
        <f t="shared" ca="1" si="7"/>
        <v>2</v>
      </c>
      <c r="I27" s="1">
        <f t="shared" ca="1" si="8"/>
        <v>8</v>
      </c>
      <c r="J27" s="1" t="str">
        <f t="shared" ca="1" si="9"/>
        <v/>
      </c>
      <c r="K27" s="5">
        <f t="shared" ca="1" si="10"/>
        <v>1</v>
      </c>
    </row>
    <row r="28" spans="2:11" x14ac:dyDescent="0.25">
      <c r="B28" s="4" t="str">
        <f>IF(C28=1,MAX($B$15:B27)+1,"")</f>
        <v/>
      </c>
      <c r="C28" s="1">
        <f t="shared" si="12"/>
        <v>3</v>
      </c>
      <c r="D28" s="1">
        <f t="shared" ca="1" si="11"/>
        <v>8</v>
      </c>
      <c r="E28" s="1">
        <f t="shared" ca="1" si="4"/>
        <v>92</v>
      </c>
      <c r="F28" s="1">
        <f t="shared" ca="1" si="5"/>
        <v>4</v>
      </c>
      <c r="G28" s="1">
        <f t="shared" ca="1" si="6"/>
        <v>2</v>
      </c>
      <c r="H28" s="1">
        <f t="shared" ca="1" si="7"/>
        <v>0</v>
      </c>
      <c r="I28" s="1">
        <f t="shared" ca="1" si="8"/>
        <v>8</v>
      </c>
      <c r="J28" s="1" t="str">
        <f t="shared" ca="1" si="9"/>
        <v/>
      </c>
      <c r="K28" s="5">
        <f t="shared" ca="1" si="10"/>
        <v>0</v>
      </c>
    </row>
    <row r="29" spans="2:11" x14ac:dyDescent="0.25">
      <c r="B29" s="4" t="str">
        <f>IF(C29=1,MAX($B$15:B28)+1,"")</f>
        <v/>
      </c>
      <c r="C29" s="1">
        <f t="shared" si="12"/>
        <v>4</v>
      </c>
      <c r="D29" s="1">
        <f t="shared" ca="1" si="11"/>
        <v>2</v>
      </c>
      <c r="E29" s="1">
        <f t="shared" ca="1" si="4"/>
        <v>83</v>
      </c>
      <c r="F29" s="1">
        <f t="shared" ca="1" si="5"/>
        <v>3</v>
      </c>
      <c r="G29" s="1">
        <f t="shared" ca="1" si="6"/>
        <v>0</v>
      </c>
      <c r="H29" s="1">
        <f t="shared" ca="1" si="7"/>
        <v>1</v>
      </c>
      <c r="I29" s="1">
        <f t="shared" ca="1" si="8"/>
        <v>8</v>
      </c>
      <c r="J29" s="1" t="str">
        <f t="shared" ca="1" si="9"/>
        <v/>
      </c>
      <c r="K29" s="5" t="str">
        <f t="shared" ca="1" si="10"/>
        <v/>
      </c>
    </row>
    <row r="30" spans="2:11" x14ac:dyDescent="0.25">
      <c r="B30" s="4" t="str">
        <f>IF(C30=1,MAX($B$15:B29)+1,"")</f>
        <v/>
      </c>
      <c r="C30" s="1">
        <f t="shared" si="12"/>
        <v>5</v>
      </c>
      <c r="D30" s="1">
        <f t="shared" ca="1" si="11"/>
        <v>0</v>
      </c>
      <c r="E30" s="1">
        <f t="shared" ca="1" si="4"/>
        <v>37</v>
      </c>
      <c r="F30" s="1">
        <f t="shared" ca="1" si="5"/>
        <v>2</v>
      </c>
      <c r="G30" s="1">
        <f t="shared" ca="1" si="6"/>
        <v>0</v>
      </c>
      <c r="H30" s="1">
        <f t="shared" ca="1" si="7"/>
        <v>3</v>
      </c>
      <c r="I30" s="1">
        <f t="shared" ca="1" si="8"/>
        <v>8</v>
      </c>
      <c r="J30" s="1" t="str">
        <f t="shared" ca="1" si="9"/>
        <v/>
      </c>
      <c r="K30" s="5" t="str">
        <f t="shared" ca="1" si="10"/>
        <v/>
      </c>
    </row>
    <row r="31" spans="2:11" x14ac:dyDescent="0.25">
      <c r="B31" s="4">
        <f>IF(C31=1,MAX($B$15:B30)+1,"")</f>
        <v>4</v>
      </c>
      <c r="C31" s="1">
        <f t="shared" si="12"/>
        <v>1</v>
      </c>
      <c r="D31" s="1">
        <f t="shared" ca="1" si="11"/>
        <v>0</v>
      </c>
      <c r="E31" s="1">
        <f t="shared" ca="1" si="4"/>
        <v>81</v>
      </c>
      <c r="F31" s="1">
        <f t="shared" ca="1" si="5"/>
        <v>3</v>
      </c>
      <c r="G31" s="1">
        <f t="shared" ca="1" si="6"/>
        <v>0</v>
      </c>
      <c r="H31" s="1">
        <f t="shared" ca="1" si="7"/>
        <v>6</v>
      </c>
      <c r="I31" s="1">
        <f t="shared" ca="1" si="8"/>
        <v>8</v>
      </c>
      <c r="J31" s="1">
        <f t="shared" ca="1" si="9"/>
        <v>51</v>
      </c>
      <c r="K31" s="5">
        <f t="shared" ca="1" si="10"/>
        <v>2</v>
      </c>
    </row>
    <row r="32" spans="2:11" x14ac:dyDescent="0.25">
      <c r="B32" s="4" t="str">
        <f>IF(C32=1,MAX($B$15:B31)+1,"")</f>
        <v/>
      </c>
      <c r="C32" s="1">
        <f t="shared" si="12"/>
        <v>2</v>
      </c>
      <c r="D32" s="1">
        <f t="shared" ca="1" si="11"/>
        <v>0</v>
      </c>
      <c r="E32" s="1">
        <f t="shared" ca="1" si="4"/>
        <v>23</v>
      </c>
      <c r="F32" s="1">
        <f t="shared" ca="1" si="5"/>
        <v>1</v>
      </c>
      <c r="G32" s="1">
        <f t="shared" ca="1" si="6"/>
        <v>0</v>
      </c>
      <c r="H32" s="1">
        <f t="shared" ca="1" si="7"/>
        <v>7</v>
      </c>
      <c r="I32" s="1">
        <f t="shared" ca="1" si="8"/>
        <v>8</v>
      </c>
      <c r="J32" s="1" t="str">
        <f t="shared" ca="1" si="9"/>
        <v/>
      </c>
      <c r="K32" s="5">
        <f t="shared" ca="1" si="10"/>
        <v>1</v>
      </c>
    </row>
    <row r="33" spans="2:11" x14ac:dyDescent="0.25">
      <c r="B33" s="4" t="str">
        <f>IF(C33=1,MAX($B$15:B32)+1,"")</f>
        <v/>
      </c>
      <c r="C33" s="1">
        <f t="shared" si="12"/>
        <v>3</v>
      </c>
      <c r="D33" s="1">
        <f t="shared" ca="1" si="11"/>
        <v>8</v>
      </c>
      <c r="E33" s="1">
        <f t="shared" ca="1" si="4"/>
        <v>4</v>
      </c>
      <c r="F33" s="1">
        <f t="shared" ca="1" si="5"/>
        <v>0</v>
      </c>
      <c r="G33" s="1">
        <f t="shared" ca="1" si="6"/>
        <v>1</v>
      </c>
      <c r="H33" s="1">
        <f t="shared" ca="1" si="7"/>
        <v>0</v>
      </c>
      <c r="I33" s="1">
        <f t="shared" ca="1" si="8"/>
        <v>8</v>
      </c>
      <c r="J33" s="1" t="str">
        <f t="shared" ca="1" si="9"/>
        <v/>
      </c>
      <c r="K33" s="5">
        <f t="shared" ca="1" si="10"/>
        <v>0</v>
      </c>
    </row>
    <row r="34" spans="2:11" x14ac:dyDescent="0.25">
      <c r="B34" s="4" t="str">
        <f>IF(C34=1,MAX($B$15:B33)+1,"")</f>
        <v/>
      </c>
      <c r="C34" s="1">
        <f t="shared" si="12"/>
        <v>4</v>
      </c>
      <c r="D34" s="1">
        <f t="shared" ca="1" si="11"/>
        <v>1</v>
      </c>
      <c r="E34" s="1">
        <f t="shared" ca="1" si="4"/>
        <v>52</v>
      </c>
      <c r="F34" s="1">
        <f t="shared" ca="1" si="5"/>
        <v>2</v>
      </c>
      <c r="G34" s="1">
        <f t="shared" ca="1" si="6"/>
        <v>0</v>
      </c>
      <c r="H34" s="1">
        <f t="shared" ca="1" si="7"/>
        <v>1</v>
      </c>
      <c r="I34" s="1">
        <f t="shared" ca="1" si="8"/>
        <v>8</v>
      </c>
      <c r="J34" s="1" t="str">
        <f t="shared" ca="1" si="9"/>
        <v/>
      </c>
      <c r="K34" s="5" t="str">
        <f t="shared" ca="1" si="10"/>
        <v/>
      </c>
    </row>
    <row r="35" spans="2:11" x14ac:dyDescent="0.25">
      <c r="B35" s="6" t="str">
        <f>IF(C35=1,MAX($B$15:B34)+1,"")</f>
        <v/>
      </c>
      <c r="C35" s="7">
        <f t="shared" si="12"/>
        <v>5</v>
      </c>
      <c r="D35" s="7">
        <f t="shared" ca="1" si="11"/>
        <v>0</v>
      </c>
      <c r="E35" s="7">
        <f t="shared" ca="1" si="4"/>
        <v>92</v>
      </c>
      <c r="F35" s="7">
        <f t="shared" ca="1" si="5"/>
        <v>4</v>
      </c>
      <c r="G35" s="7">
        <f t="shared" ca="1" si="6"/>
        <v>0</v>
      </c>
      <c r="H35" s="7">
        <f t="shared" ca="1" si="7"/>
        <v>5</v>
      </c>
      <c r="I35" s="7">
        <f t="shared" ca="1" si="8"/>
        <v>8</v>
      </c>
      <c r="J35" s="7" t="str">
        <f t="shared" ca="1" si="9"/>
        <v/>
      </c>
      <c r="K35" s="8" t="str">
        <f t="shared" ca="1" si="10"/>
        <v/>
      </c>
    </row>
  </sheetData>
  <mergeCells count="11">
    <mergeCell ref="I1:K1"/>
    <mergeCell ref="K2:L2"/>
    <mergeCell ref="H2:H3"/>
    <mergeCell ref="I2:I3"/>
    <mergeCell ref="J2:J3"/>
    <mergeCell ref="C1:E1"/>
    <mergeCell ref="B10:C10"/>
    <mergeCell ref="B2:B3"/>
    <mergeCell ref="C2:C3"/>
    <mergeCell ref="D2:D3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Mosallem</dc:creator>
  <cp:lastModifiedBy>Amr Mosallem</cp:lastModifiedBy>
  <dcterms:created xsi:type="dcterms:W3CDTF">2015-06-05T18:17:20Z</dcterms:created>
  <dcterms:modified xsi:type="dcterms:W3CDTF">2024-12-17T06:30:02Z</dcterms:modified>
</cp:coreProperties>
</file>