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My Folder\College\Simulation and Modelling\simulation-project\src\data\"/>
    </mc:Choice>
  </mc:AlternateContent>
  <xr:revisionPtr revIDLastSave="0" documentId="13_ncr:1_{CFF1E8C0-6C52-4A2E-9AFD-7EF63ABBB3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3" i="1" l="1"/>
  <c r="C3" i="1"/>
  <c r="E3" i="1" s="1"/>
  <c r="D4" i="1" s="1"/>
  <c r="S4" i="1"/>
  <c r="R5" i="1" s="1"/>
  <c r="S5" i="1"/>
  <c r="R6" i="1" s="1"/>
  <c r="S6" i="1"/>
  <c r="R7" i="1" s="1"/>
  <c r="S7" i="1"/>
  <c r="S3" i="1"/>
  <c r="R4" i="1" s="1"/>
  <c r="R3" i="1"/>
  <c r="Q4" i="1"/>
  <c r="P5" i="1" s="1"/>
  <c r="Q5" i="1"/>
  <c r="P6" i="1" s="1"/>
  <c r="Q6" i="1"/>
  <c r="P7" i="1" s="1"/>
  <c r="Q7" i="1"/>
  <c r="P8" i="1" s="1"/>
  <c r="Q8" i="1"/>
  <c r="Q3" i="1"/>
  <c r="P4" i="1" s="1"/>
  <c r="P3" i="1"/>
  <c r="O4" i="1"/>
  <c r="N5" i="1" s="1"/>
  <c r="O5" i="1"/>
  <c r="N6" i="1" s="1"/>
  <c r="O6" i="1"/>
  <c r="N7" i="1" s="1"/>
  <c r="O7" i="1"/>
  <c r="N8" i="1" s="1"/>
  <c r="O8" i="1"/>
  <c r="N9" i="1" s="1"/>
  <c r="O9" i="1"/>
  <c r="O3" i="1"/>
  <c r="N4" i="1" s="1"/>
  <c r="N3" i="1"/>
  <c r="D29" i="1" l="1"/>
  <c r="D30" i="1"/>
  <c r="D26" i="1"/>
  <c r="D25" i="1"/>
  <c r="D22" i="1"/>
  <c r="D21" i="1"/>
  <c r="D17" i="1"/>
  <c r="D18" i="1"/>
  <c r="D14" i="1"/>
  <c r="D19" i="1"/>
  <c r="D13" i="1"/>
  <c r="D23" i="1"/>
  <c r="D15" i="1"/>
  <c r="D31" i="1"/>
  <c r="D28" i="1"/>
  <c r="D24" i="1"/>
  <c r="D20" i="1"/>
  <c r="D16" i="1"/>
  <c r="D27" i="1"/>
  <c r="C4" i="1"/>
  <c r="C5" i="1" s="1"/>
  <c r="E5" i="1" s="1"/>
  <c r="B12" i="1" l="1"/>
  <c r="B16" i="1"/>
  <c r="B20" i="1"/>
  <c r="B24" i="1"/>
  <c r="B28" i="1"/>
  <c r="B19" i="1"/>
  <c r="C19" i="1" s="1"/>
  <c r="E19" i="1" s="1"/>
  <c r="B27" i="1"/>
  <c r="C27" i="1" s="1"/>
  <c r="E27" i="1" s="1"/>
  <c r="B31" i="1"/>
  <c r="C31" i="1" s="1"/>
  <c r="E31" i="1" s="1"/>
  <c r="B17" i="1"/>
  <c r="C17" i="1" s="1"/>
  <c r="E17" i="1" s="1"/>
  <c r="B23" i="1"/>
  <c r="C23" i="1" s="1"/>
  <c r="E23" i="1" s="1"/>
  <c r="B21" i="1"/>
  <c r="C21" i="1" s="1"/>
  <c r="E21" i="1" s="1"/>
  <c r="B15" i="1"/>
  <c r="C15" i="1" s="1"/>
  <c r="E15" i="1" s="1"/>
  <c r="B14" i="1"/>
  <c r="C14" i="1" s="1"/>
  <c r="E14" i="1" s="1"/>
  <c r="B18" i="1"/>
  <c r="C18" i="1" s="1"/>
  <c r="E18" i="1" s="1"/>
  <c r="B22" i="1"/>
  <c r="C22" i="1" s="1"/>
  <c r="E22" i="1" s="1"/>
  <c r="B26" i="1"/>
  <c r="C26" i="1" s="1"/>
  <c r="E26" i="1" s="1"/>
  <c r="B30" i="1"/>
  <c r="B13" i="1"/>
  <c r="B29" i="1"/>
  <c r="C29" i="1" s="1"/>
  <c r="E29" i="1" s="1"/>
  <c r="B25" i="1"/>
  <c r="E4" i="1"/>
  <c r="D5" i="1" s="1"/>
  <c r="C25" i="1" l="1"/>
  <c r="E25" i="1" s="1"/>
  <c r="C20" i="1"/>
  <c r="E20" i="1" s="1"/>
  <c r="G20" i="1" s="1"/>
  <c r="C30" i="1"/>
  <c r="E30" i="1" s="1"/>
  <c r="J30" i="1" s="1"/>
  <c r="L30" i="1" s="1"/>
  <c r="C12" i="1"/>
  <c r="E12" i="1" s="1"/>
  <c r="G12" i="1" s="1"/>
  <c r="C24" i="1"/>
  <c r="E24" i="1" s="1"/>
  <c r="H24" i="1" s="1"/>
  <c r="C16" i="1"/>
  <c r="E16" i="1" s="1"/>
  <c r="G16" i="1" s="1"/>
  <c r="J31" i="1"/>
  <c r="L31" i="1" s="1"/>
  <c r="F31" i="1"/>
  <c r="G31" i="1"/>
  <c r="H31" i="1"/>
  <c r="J18" i="1"/>
  <c r="L18" i="1" s="1"/>
  <c r="F18" i="1"/>
  <c r="H18" i="1"/>
  <c r="G18" i="1"/>
  <c r="H27" i="1"/>
  <c r="F27" i="1"/>
  <c r="G27" i="1"/>
  <c r="J27" i="1"/>
  <c r="L27" i="1" s="1"/>
  <c r="J19" i="1"/>
  <c r="L19" i="1" s="1"/>
  <c r="H19" i="1"/>
  <c r="F19" i="1"/>
  <c r="G19" i="1"/>
  <c r="H15" i="1"/>
  <c r="F15" i="1"/>
  <c r="J15" i="1"/>
  <c r="L15" i="1" s="1"/>
  <c r="G15" i="1"/>
  <c r="C28" i="1"/>
  <c r="E28" i="1" s="1"/>
  <c r="J26" i="1"/>
  <c r="L26" i="1" s="1"/>
  <c r="G26" i="1"/>
  <c r="F26" i="1"/>
  <c r="H26" i="1"/>
  <c r="F21" i="1"/>
  <c r="G21" i="1"/>
  <c r="J21" i="1"/>
  <c r="L21" i="1" s="1"/>
  <c r="H21" i="1"/>
  <c r="F25" i="1"/>
  <c r="J25" i="1"/>
  <c r="L25" i="1" s="1"/>
  <c r="G25" i="1"/>
  <c r="H25" i="1"/>
  <c r="F29" i="1"/>
  <c r="G29" i="1"/>
  <c r="J29" i="1"/>
  <c r="L29" i="1" s="1"/>
  <c r="H29" i="1"/>
  <c r="F20" i="1"/>
  <c r="H20" i="1"/>
  <c r="J23" i="1"/>
  <c r="L23" i="1" s="1"/>
  <c r="F23" i="1"/>
  <c r="G23" i="1"/>
  <c r="H23" i="1"/>
  <c r="C13" i="1"/>
  <c r="E13" i="1" s="1"/>
  <c r="J22" i="1"/>
  <c r="L22" i="1" s="1"/>
  <c r="H22" i="1"/>
  <c r="G22" i="1"/>
  <c r="F22" i="1"/>
  <c r="J14" i="1"/>
  <c r="L14" i="1" s="1"/>
  <c r="H14" i="1"/>
  <c r="G14" i="1"/>
  <c r="F14" i="1"/>
  <c r="F17" i="1"/>
  <c r="G17" i="1"/>
  <c r="H17" i="1"/>
  <c r="J17" i="1"/>
  <c r="L17" i="1" s="1"/>
  <c r="J24" i="1" l="1"/>
  <c r="L24" i="1" s="1"/>
  <c r="G24" i="1"/>
  <c r="F24" i="1"/>
  <c r="G30" i="1"/>
  <c r="M30" i="1" s="1"/>
  <c r="F12" i="1"/>
  <c r="J12" i="1"/>
  <c r="L12" i="1" s="1"/>
  <c r="H30" i="1"/>
  <c r="F30" i="1"/>
  <c r="I30" i="1" s="1"/>
  <c r="H12" i="1"/>
  <c r="K12" i="1" s="1"/>
  <c r="J16" i="1"/>
  <c r="L16" i="1" s="1"/>
  <c r="M16" i="1" s="1"/>
  <c r="H16" i="1"/>
  <c r="F16" i="1"/>
  <c r="M29" i="1"/>
  <c r="J20" i="1"/>
  <c r="L20" i="1" s="1"/>
  <c r="M20" i="1" s="1"/>
  <c r="M27" i="1"/>
  <c r="M12" i="1"/>
  <c r="M21" i="1"/>
  <c r="M25" i="1"/>
  <c r="M15" i="1"/>
  <c r="M31" i="1"/>
  <c r="K23" i="1"/>
  <c r="I23" i="1"/>
  <c r="I19" i="1"/>
  <c r="K19" i="1"/>
  <c r="I24" i="1"/>
  <c r="K24" i="1"/>
  <c r="M23" i="1"/>
  <c r="I21" i="1"/>
  <c r="K21" i="1"/>
  <c r="I22" i="1"/>
  <c r="K22" i="1"/>
  <c r="I29" i="1"/>
  <c r="K29" i="1"/>
  <c r="K18" i="1"/>
  <c r="I18" i="1"/>
  <c r="M26" i="1"/>
  <c r="M18" i="1"/>
  <c r="M14" i="1"/>
  <c r="K27" i="1"/>
  <c r="I27" i="1"/>
  <c r="M22" i="1"/>
  <c r="F28" i="1"/>
  <c r="G28" i="1"/>
  <c r="H28" i="1"/>
  <c r="J28" i="1"/>
  <c r="L28" i="1" s="1"/>
  <c r="K30" i="1"/>
  <c r="I17" i="1"/>
  <c r="K17" i="1"/>
  <c r="K14" i="1"/>
  <c r="I14" i="1"/>
  <c r="I20" i="1"/>
  <c r="K20" i="1"/>
  <c r="M19" i="1"/>
  <c r="F13" i="1"/>
  <c r="G13" i="1"/>
  <c r="H13" i="1"/>
  <c r="J13" i="1"/>
  <c r="L13" i="1" s="1"/>
  <c r="I25" i="1"/>
  <c r="K25" i="1"/>
  <c r="K15" i="1"/>
  <c r="I15" i="1"/>
  <c r="I31" i="1"/>
  <c r="K31" i="1"/>
  <c r="K26" i="1"/>
  <c r="I26" i="1"/>
  <c r="M17" i="1"/>
  <c r="M24" i="1" l="1"/>
  <c r="I16" i="1"/>
  <c r="I12" i="1"/>
  <c r="K16" i="1"/>
  <c r="M13" i="1"/>
  <c r="M28" i="1"/>
  <c r="I13" i="1"/>
  <c r="K13" i="1"/>
  <c r="I28" i="1"/>
  <c r="K28" i="1"/>
</calcChain>
</file>

<file path=xl/sharedStrings.xml><?xml version="1.0" encoding="utf-8"?>
<sst xmlns="http://schemas.openxmlformats.org/spreadsheetml/2006/main" count="44" uniqueCount="29">
  <si>
    <t>Types of NewsDays</t>
  </si>
  <si>
    <t>Cumulative Probability</t>
  </si>
  <si>
    <t>From</t>
  </si>
  <si>
    <t>To</t>
  </si>
  <si>
    <t>Good</t>
  </si>
  <si>
    <t>Fair</t>
  </si>
  <si>
    <t>Bad</t>
  </si>
  <si>
    <t>Demand</t>
  </si>
  <si>
    <t>Limits</t>
  </si>
  <si>
    <t>Q</t>
  </si>
  <si>
    <t>Cost</t>
  </si>
  <si>
    <t>Salvage</t>
  </si>
  <si>
    <t>R.D for Type of Newsday</t>
  </si>
  <si>
    <t>R.D. for Demand</t>
  </si>
  <si>
    <t>Revenue From Sales</t>
  </si>
  <si>
    <t>Lost Profit from Excess Demand</t>
  </si>
  <si>
    <t>Salvage From Scrap Sale</t>
  </si>
  <si>
    <t>Daily Profit</t>
  </si>
  <si>
    <t>Number of Remaining Newspapers</t>
  </si>
  <si>
    <t>Net Profit</t>
  </si>
  <si>
    <t>True Lost</t>
  </si>
  <si>
    <t>Full True Lost</t>
  </si>
  <si>
    <t>Type of Newsday</t>
  </si>
  <si>
    <t>Day Number</t>
  </si>
  <si>
    <t>Demand Quantity</t>
  </si>
  <si>
    <t>Poor</t>
  </si>
  <si>
    <t>Demand Probability Distribution</t>
  </si>
  <si>
    <t>NewsDay Probability</t>
  </si>
  <si>
    <t>Number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</si>
</sst>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zoomScale="115" zoomScaleNormal="115" workbookViewId="0">
      <selection activeCell="U11" sqref="U11"/>
    </sheetView>
  </sheetViews>
  <sheetFormatPr defaultRowHeight="15" x14ac:dyDescent="0.25"/>
  <cols>
    <col min="1" max="1" width="24.140625" style="1" customWidth="1"/>
    <col min="2" max="2" width="18.28515625" style="1" bestFit="1" customWidth="1"/>
    <col min="3" max="3" width="15.42578125" style="1" customWidth="1"/>
    <col min="4" max="4" width="18.28515625" style="1" customWidth="1"/>
    <col min="5" max="5" width="11.85546875" style="1" customWidth="1"/>
    <col min="6" max="6" width="14.42578125" style="1" customWidth="1"/>
    <col min="7" max="7" width="12.140625" style="1" customWidth="1"/>
    <col min="8" max="8" width="12.7109375" style="1" customWidth="1"/>
    <col min="9" max="9" width="13.140625" style="1" customWidth="1"/>
    <col min="10" max="10" width="16.42578125" style="1" customWidth="1"/>
    <col min="11" max="11" width="15.85546875" style="1" customWidth="1"/>
    <col min="12" max="12" width="12" style="1" customWidth="1"/>
    <col min="13" max="13" width="12.5703125" style="1" customWidth="1"/>
    <col min="14" max="15" width="9.140625" style="1"/>
    <col min="16" max="16" width="15.140625" style="1" customWidth="1"/>
    <col min="17" max="17" width="14.7109375" style="1" customWidth="1"/>
    <col min="18" max="16384" width="9.140625" style="1"/>
  </cols>
  <sheetData>
    <row r="1" spans="1:22" ht="45" customHeight="1" x14ac:dyDescent="0.25">
      <c r="D1" s="14"/>
      <c r="E1" s="16"/>
      <c r="H1" s="20" t="s">
        <v>26</v>
      </c>
      <c r="I1" s="20"/>
      <c r="J1" s="21"/>
      <c r="K1" s="14" t="s">
        <v>1</v>
      </c>
      <c r="L1" s="15"/>
      <c r="M1" s="16"/>
      <c r="N1" s="14" t="s">
        <v>4</v>
      </c>
      <c r="O1" s="16"/>
      <c r="P1" s="14" t="s">
        <v>5</v>
      </c>
      <c r="Q1" s="16"/>
      <c r="R1" s="14" t="s">
        <v>6</v>
      </c>
      <c r="S1" s="16"/>
      <c r="U1" s="12" t="s">
        <v>8</v>
      </c>
      <c r="V1" s="13"/>
    </row>
    <row r="2" spans="1:22" ht="36.75" customHeight="1" x14ac:dyDescent="0.25">
      <c r="A2" s="11" t="s">
        <v>0</v>
      </c>
      <c r="B2" s="11" t="s">
        <v>27</v>
      </c>
      <c r="C2" s="11" t="s">
        <v>1</v>
      </c>
      <c r="D2" s="7" t="s">
        <v>2</v>
      </c>
      <c r="E2" s="7" t="s">
        <v>3</v>
      </c>
      <c r="G2" s="17" t="s">
        <v>7</v>
      </c>
      <c r="H2" s="18" t="s">
        <v>4</v>
      </c>
      <c r="I2" s="18" t="s">
        <v>5</v>
      </c>
      <c r="J2" s="18" t="s">
        <v>25</v>
      </c>
      <c r="K2" s="11" t="s">
        <v>4</v>
      </c>
      <c r="L2" s="17" t="s">
        <v>5</v>
      </c>
      <c r="M2" s="17" t="s">
        <v>6</v>
      </c>
      <c r="N2" s="7" t="s">
        <v>2</v>
      </c>
      <c r="O2" s="7" t="s">
        <v>3</v>
      </c>
      <c r="P2" s="7" t="s">
        <v>2</v>
      </c>
      <c r="Q2" s="7" t="s">
        <v>3</v>
      </c>
      <c r="R2" s="7" t="s">
        <v>2</v>
      </c>
      <c r="S2" s="7" t="s">
        <v>3</v>
      </c>
      <c r="U2" s="7" t="s">
        <v>28</v>
      </c>
      <c r="V2" s="7">
        <v>20</v>
      </c>
    </row>
    <row r="3" spans="1:22" x14ac:dyDescent="0.25">
      <c r="A3" s="3" t="s">
        <v>4</v>
      </c>
      <c r="B3" s="1">
        <v>0.35</v>
      </c>
      <c r="C3" s="1">
        <f>B3</f>
        <v>0.35</v>
      </c>
      <c r="D3" s="1">
        <f>1</f>
        <v>1</v>
      </c>
      <c r="E3" s="2">
        <f>C3*100</f>
        <v>35</v>
      </c>
      <c r="G3" s="3">
        <v>40</v>
      </c>
      <c r="H3" s="19">
        <v>0.03</v>
      </c>
      <c r="I3" s="19">
        <v>0.1</v>
      </c>
      <c r="J3" s="19">
        <v>0.44</v>
      </c>
      <c r="K3" s="1">
        <v>0.03</v>
      </c>
      <c r="L3" s="1">
        <v>0.1</v>
      </c>
      <c r="M3" s="1">
        <v>0.44</v>
      </c>
      <c r="N3" s="3">
        <f>0</f>
        <v>0</v>
      </c>
      <c r="O3" s="1">
        <f t="shared" ref="O3:O9" si="0">K3*100</f>
        <v>3</v>
      </c>
      <c r="P3" s="1">
        <f>0</f>
        <v>0</v>
      </c>
      <c r="Q3" s="1">
        <f t="shared" ref="Q3:Q8" si="1">L3*100</f>
        <v>10</v>
      </c>
      <c r="R3" s="1">
        <f>0</f>
        <v>0</v>
      </c>
      <c r="S3" s="2">
        <f>M3*100</f>
        <v>44</v>
      </c>
      <c r="U3" s="7" t="s">
        <v>9</v>
      </c>
      <c r="V3" s="7">
        <v>40</v>
      </c>
    </row>
    <row r="4" spans="1:22" x14ac:dyDescent="0.25">
      <c r="A4" s="3" t="s">
        <v>5</v>
      </c>
      <c r="B4" s="1">
        <v>0.45</v>
      </c>
      <c r="C4" s="1">
        <f>B4+C3</f>
        <v>0.8</v>
      </c>
      <c r="D4" s="1">
        <f>E3+1</f>
        <v>36</v>
      </c>
      <c r="E4" s="2">
        <f>C4*100</f>
        <v>80</v>
      </c>
      <c r="G4" s="3">
        <v>50</v>
      </c>
      <c r="H4" s="19">
        <v>0.05</v>
      </c>
      <c r="I4" s="19">
        <v>0.18</v>
      </c>
      <c r="J4" s="19">
        <v>0.22</v>
      </c>
      <c r="K4" s="1">
        <v>0.08</v>
      </c>
      <c r="L4" s="1">
        <v>0.28000000000000003</v>
      </c>
      <c r="M4" s="1">
        <v>0.66</v>
      </c>
      <c r="N4" s="3">
        <f t="shared" ref="N4:N9" si="2">O3+1</f>
        <v>4</v>
      </c>
      <c r="O4" s="1">
        <f t="shared" si="0"/>
        <v>8</v>
      </c>
      <c r="P4" s="1">
        <f>Q3+1</f>
        <v>11</v>
      </c>
      <c r="Q4" s="1">
        <f t="shared" si="1"/>
        <v>28.000000000000004</v>
      </c>
      <c r="R4" s="1">
        <f>S3+1</f>
        <v>45</v>
      </c>
      <c r="S4" s="2">
        <f>M4*100</f>
        <v>66</v>
      </c>
      <c r="U4" s="7" t="s">
        <v>10</v>
      </c>
      <c r="V4" s="7">
        <v>0.17</v>
      </c>
    </row>
    <row r="5" spans="1:22" x14ac:dyDescent="0.25">
      <c r="A5" s="4" t="s">
        <v>6</v>
      </c>
      <c r="B5" s="5">
        <v>0.2</v>
      </c>
      <c r="C5" s="1">
        <f>B5+C4</f>
        <v>1</v>
      </c>
      <c r="D5" s="1">
        <f>E4+1</f>
        <v>81</v>
      </c>
      <c r="E5" s="2">
        <f>C5*100</f>
        <v>100</v>
      </c>
      <c r="G5" s="3">
        <v>60</v>
      </c>
      <c r="H5" s="19">
        <v>0.15</v>
      </c>
      <c r="I5" s="19">
        <v>0.4</v>
      </c>
      <c r="J5" s="19">
        <v>0.16</v>
      </c>
      <c r="K5" s="1">
        <v>0.23</v>
      </c>
      <c r="L5" s="1">
        <v>0.68</v>
      </c>
      <c r="M5" s="1">
        <v>0.82</v>
      </c>
      <c r="N5" s="3">
        <f t="shared" si="2"/>
        <v>9</v>
      </c>
      <c r="O5" s="1">
        <f t="shared" si="0"/>
        <v>23</v>
      </c>
      <c r="P5" s="1">
        <f>Q4+1</f>
        <v>29.000000000000004</v>
      </c>
      <c r="Q5" s="1">
        <f t="shared" si="1"/>
        <v>68</v>
      </c>
      <c r="R5" s="1">
        <f>S4+1</f>
        <v>67</v>
      </c>
      <c r="S5" s="2">
        <f>M5*100</f>
        <v>82</v>
      </c>
      <c r="U5" s="7" t="s">
        <v>11</v>
      </c>
      <c r="V5" s="7">
        <v>0.05</v>
      </c>
    </row>
    <row r="6" spans="1:22" x14ac:dyDescent="0.25">
      <c r="G6" s="3">
        <v>70</v>
      </c>
      <c r="H6" s="19">
        <v>0.2</v>
      </c>
      <c r="I6" s="19">
        <v>0.2</v>
      </c>
      <c r="J6" s="19">
        <v>0.12</v>
      </c>
      <c r="K6" s="1">
        <v>0.43</v>
      </c>
      <c r="L6" s="1">
        <v>0.88</v>
      </c>
      <c r="M6" s="1">
        <v>0.94</v>
      </c>
      <c r="N6" s="3">
        <f t="shared" si="2"/>
        <v>24</v>
      </c>
      <c r="O6" s="1">
        <f t="shared" si="0"/>
        <v>43</v>
      </c>
      <c r="P6" s="1">
        <f>Q5+1</f>
        <v>69</v>
      </c>
      <c r="Q6" s="1">
        <f t="shared" si="1"/>
        <v>88</v>
      </c>
      <c r="R6" s="1">
        <f>S5+1</f>
        <v>83</v>
      </c>
      <c r="S6" s="2">
        <f>M6*100</f>
        <v>94</v>
      </c>
    </row>
    <row r="7" spans="1:22" ht="13.5" customHeight="1" x14ac:dyDescent="0.25">
      <c r="G7" s="3">
        <v>80</v>
      </c>
      <c r="H7" s="19">
        <v>0.35</v>
      </c>
      <c r="I7" s="19">
        <v>0.08</v>
      </c>
      <c r="J7" s="19">
        <v>0.06</v>
      </c>
      <c r="K7" s="1">
        <v>0.78</v>
      </c>
      <c r="L7" s="1">
        <v>0.96</v>
      </c>
      <c r="M7" s="1">
        <v>1</v>
      </c>
      <c r="N7" s="3">
        <f t="shared" si="2"/>
        <v>44</v>
      </c>
      <c r="O7" s="1">
        <f t="shared" si="0"/>
        <v>78</v>
      </c>
      <c r="P7" s="1">
        <f>Q6+1</f>
        <v>89</v>
      </c>
      <c r="Q7" s="1">
        <f t="shared" si="1"/>
        <v>96</v>
      </c>
      <c r="R7" s="1">
        <f>S6+1</f>
        <v>95</v>
      </c>
      <c r="S7" s="2">
        <f>M7*100</f>
        <v>100</v>
      </c>
    </row>
    <row r="8" spans="1:22" ht="15" customHeight="1" x14ac:dyDescent="0.25">
      <c r="G8" s="3">
        <v>90</v>
      </c>
      <c r="H8" s="19">
        <v>0.15</v>
      </c>
      <c r="I8" s="19">
        <v>0.04</v>
      </c>
      <c r="J8" s="19">
        <v>0</v>
      </c>
      <c r="K8" s="1">
        <v>0.93</v>
      </c>
      <c r="L8" s="1">
        <v>1</v>
      </c>
      <c r="M8" s="1">
        <v>1</v>
      </c>
      <c r="N8" s="3">
        <f t="shared" si="2"/>
        <v>79</v>
      </c>
      <c r="O8" s="1">
        <f t="shared" si="0"/>
        <v>93</v>
      </c>
      <c r="P8" s="1">
        <f>Q7+1</f>
        <v>97</v>
      </c>
      <c r="Q8" s="1">
        <f t="shared" si="1"/>
        <v>100</v>
      </c>
      <c r="S8" s="2"/>
    </row>
    <row r="9" spans="1:22" x14ac:dyDescent="0.25">
      <c r="G9" s="4">
        <v>100</v>
      </c>
      <c r="H9" s="19">
        <v>7.0000000000000007E-2</v>
      </c>
      <c r="I9" s="19">
        <v>0</v>
      </c>
      <c r="J9" s="19">
        <v>0</v>
      </c>
      <c r="K9" s="5">
        <v>1</v>
      </c>
      <c r="L9" s="5">
        <v>1</v>
      </c>
      <c r="M9" s="5">
        <v>1</v>
      </c>
      <c r="N9" s="4">
        <f t="shared" si="2"/>
        <v>94</v>
      </c>
      <c r="O9" s="5">
        <f t="shared" si="0"/>
        <v>100</v>
      </c>
      <c r="P9" s="5"/>
      <c r="Q9" s="5"/>
      <c r="R9" s="5"/>
      <c r="S9" s="6"/>
    </row>
    <row r="11" spans="1:22" ht="45" x14ac:dyDescent="0.25">
      <c r="A11" s="8" t="s">
        <v>23</v>
      </c>
      <c r="B11" s="8" t="s">
        <v>12</v>
      </c>
      <c r="C11" s="9" t="s">
        <v>22</v>
      </c>
      <c r="D11" s="8" t="s">
        <v>13</v>
      </c>
      <c r="E11" s="8" t="s">
        <v>24</v>
      </c>
      <c r="F11" s="8" t="s">
        <v>14</v>
      </c>
      <c r="G11" s="8" t="s">
        <v>15</v>
      </c>
      <c r="H11" s="8" t="s">
        <v>16</v>
      </c>
      <c r="I11" s="8" t="s">
        <v>17</v>
      </c>
      <c r="J11" s="8" t="s">
        <v>18</v>
      </c>
      <c r="K11" s="8" t="s">
        <v>19</v>
      </c>
      <c r="L11" s="8" t="s">
        <v>20</v>
      </c>
      <c r="M11" s="8" t="s">
        <v>21</v>
      </c>
    </row>
    <row r="12" spans="1:22" x14ac:dyDescent="0.25">
      <c r="A12" s="3">
        <v>1</v>
      </c>
      <c r="B12" s="1">
        <f ca="1">RANDBETWEEN($D$3, $E$5)</f>
        <v>77</v>
      </c>
      <c r="C12" s="1" t="str">
        <f ca="1">LOOKUP(B12,$D$3:$E$5,$A$3:$A$5)</f>
        <v>Fair</v>
      </c>
      <c r="D12" s="1">
        <f ca="1">RANDBETWEEN($N$3,$O$9)</f>
        <v>62</v>
      </c>
      <c r="E12" s="1">
        <f ca="1">IF(C12 = "Good", LOOKUP(D12,$N$3:$O$9,$G$3:$G$9),IF(C12 = "Fair",LOOKUP(D12,$P$3:$Q$8,$G$3:$G$8),LOOKUP(D12,$R$3:$S$7,$G$3:$G$7)))</f>
        <v>60</v>
      </c>
      <c r="F12" s="1">
        <f ca="1">MIN(E12,$V$3)*$V$4</f>
        <v>6.8000000000000007</v>
      </c>
      <c r="G12" s="1">
        <f ca="1">IF(E12&gt;$V$3, (E12-$V$3)*$V$4,0)</f>
        <v>3.4000000000000004</v>
      </c>
      <c r="H12" s="1">
        <f ca="1">IF(E12&lt;$V$3, ($V$3-E12)*$V$5,0)</f>
        <v>0</v>
      </c>
      <c r="I12" s="1">
        <f t="shared" ref="I12:I31" ca="1" si="3">F12+H12-G12</f>
        <v>3.4000000000000004</v>
      </c>
      <c r="J12" s="1">
        <f ca="1">MAX($V$3-E12,0)</f>
        <v>0</v>
      </c>
      <c r="K12" s="1">
        <f t="shared" ref="K12:K31" ca="1" si="4">F12+H12</f>
        <v>6.8000000000000007</v>
      </c>
      <c r="L12" s="1">
        <f ca="1">J12*($V$4-$V$5)</f>
        <v>0</v>
      </c>
      <c r="M12" s="2">
        <f t="shared" ref="M12:M31" ca="1" si="5">L12+G12</f>
        <v>3.4000000000000004</v>
      </c>
    </row>
    <row r="13" spans="1:22" x14ac:dyDescent="0.25">
      <c r="A13" s="3">
        <v>2</v>
      </c>
      <c r="B13" s="1">
        <f ca="1">RANDBETWEEN($D$3, $E$5)</f>
        <v>69</v>
      </c>
      <c r="C13" s="1" t="str">
        <f ca="1">LOOKUP(B13,$D$3:$E$5,$A$3:$A$5)</f>
        <v>Fair</v>
      </c>
      <c r="D13" s="1">
        <f ca="1">RANDBETWEEN($N$3,$O$9)</f>
        <v>3</v>
      </c>
      <c r="E13" s="1">
        <f ca="1">IF(C13 = "Good", LOOKUP(D13,$N$3:$O$9,$G$3:$G$9),IF(C13 = "Fair",LOOKUP(D13,$P$3:$Q$8,$G$3:$G$8),LOOKUP(D13,$R$3:$S$7,$G$3:$G$7)))</f>
        <v>40</v>
      </c>
      <c r="F13" s="1">
        <f ca="1">MIN(E13,$V$3)*$V$4</f>
        <v>6.8000000000000007</v>
      </c>
      <c r="G13" s="1">
        <f ca="1">IF(E13&gt;$V$3, (E13-$V$3)*$V$4,0)</f>
        <v>0</v>
      </c>
      <c r="H13" s="1">
        <f ca="1">IF(E13&lt;$V$3, ($V$3-E13)*$V$5,0)</f>
        <v>0</v>
      </c>
      <c r="I13" s="1">
        <f t="shared" ca="1" si="3"/>
        <v>6.8000000000000007</v>
      </c>
      <c r="J13" s="1">
        <f ca="1">MAX($V$3-E13,0)</f>
        <v>0</v>
      </c>
      <c r="K13" s="1">
        <f t="shared" ca="1" si="4"/>
        <v>6.8000000000000007</v>
      </c>
      <c r="L13" s="1">
        <f ca="1">J13*($V$4-$V$5)</f>
        <v>0</v>
      </c>
      <c r="M13" s="2">
        <f t="shared" ca="1" si="5"/>
        <v>0</v>
      </c>
    </row>
    <row r="14" spans="1:22" x14ac:dyDescent="0.25">
      <c r="A14" s="3">
        <v>3</v>
      </c>
      <c r="B14" s="1">
        <f ca="1">RANDBETWEEN($D$3, $E$5)</f>
        <v>20</v>
      </c>
      <c r="C14" s="1" t="str">
        <f ca="1">LOOKUP(B14,$D$3:$E$5,$A$3:$A$5)</f>
        <v>Good</v>
      </c>
      <c r="D14" s="1">
        <f ca="1">RANDBETWEEN($N$3,$O$9)</f>
        <v>68</v>
      </c>
      <c r="E14" s="1">
        <f ca="1">IF(C14 = "Good", LOOKUP(D14,$N$3:$O$9,$G$3:$G$9),IF(C14 = "Fair",LOOKUP(D14,$P$3:$Q$8,$G$3:$G$8),LOOKUP(D14,$R$3:$S$7,$G$3:$G$7)))</f>
        <v>80</v>
      </c>
      <c r="F14" s="1">
        <f ca="1">MIN(E14,$V$3)*$V$4</f>
        <v>6.8000000000000007</v>
      </c>
      <c r="G14" s="1">
        <f ca="1">IF(E14&gt;$V$3, (E14-$V$3)*$V$4,0)</f>
        <v>6.8000000000000007</v>
      </c>
      <c r="H14" s="1">
        <f ca="1">IF(E14&lt;$V$3, ($V$3-E14)*$V$5,0)</f>
        <v>0</v>
      </c>
      <c r="I14" s="1">
        <f t="shared" ca="1" si="3"/>
        <v>0</v>
      </c>
      <c r="J14" s="1">
        <f ca="1">MAX($V$3-E14,0)</f>
        <v>0</v>
      </c>
      <c r="K14" s="1">
        <f t="shared" ca="1" si="4"/>
        <v>6.8000000000000007</v>
      </c>
      <c r="L14" s="1">
        <f ca="1">J14*($V$4-$V$5)</f>
        <v>0</v>
      </c>
      <c r="M14" s="2">
        <f t="shared" ca="1" si="5"/>
        <v>6.8000000000000007</v>
      </c>
    </row>
    <row r="15" spans="1:22" x14ac:dyDescent="0.25">
      <c r="A15" s="3">
        <v>4</v>
      </c>
      <c r="B15" s="1">
        <f ca="1">RANDBETWEEN($D$3, $E$5)</f>
        <v>71</v>
      </c>
      <c r="C15" s="1" t="str">
        <f ca="1">LOOKUP(B15,$D$3:$E$5,$A$3:$A$5)</f>
        <v>Fair</v>
      </c>
      <c r="D15" s="1">
        <f ca="1">RANDBETWEEN($N$3,$O$9)</f>
        <v>22</v>
      </c>
      <c r="E15" s="1">
        <f ca="1">IF(C15 = "Good", LOOKUP(D15,$N$3:$O$9,$G$3:$G$9),IF(C15 = "Fair",LOOKUP(D15,$P$3:$Q$8,$G$3:$G$8),LOOKUP(D15,$R$3:$S$7,$G$3:$G$7)))</f>
        <v>50</v>
      </c>
      <c r="F15" s="1">
        <f ca="1">MIN(E15,$V$3)*$V$4</f>
        <v>6.8000000000000007</v>
      </c>
      <c r="G15" s="1">
        <f ca="1">IF(E15&gt;$V$3, (E15-$V$3)*$V$4,0)</f>
        <v>1.7000000000000002</v>
      </c>
      <c r="H15" s="1">
        <f ca="1">IF(E15&lt;$V$3, ($V$3-E15)*$V$5,0)</f>
        <v>0</v>
      </c>
      <c r="I15" s="1">
        <f t="shared" ca="1" si="3"/>
        <v>5.1000000000000005</v>
      </c>
      <c r="J15" s="1">
        <f ca="1">MAX($V$3-E15,0)</f>
        <v>0</v>
      </c>
      <c r="K15" s="1">
        <f t="shared" ca="1" si="4"/>
        <v>6.8000000000000007</v>
      </c>
      <c r="L15" s="1">
        <f ca="1">J15*($V$4-$V$5)</f>
        <v>0</v>
      </c>
      <c r="M15" s="2">
        <f t="shared" ca="1" si="5"/>
        <v>1.7000000000000002</v>
      </c>
    </row>
    <row r="16" spans="1:22" x14ac:dyDescent="0.25">
      <c r="A16" s="3">
        <v>5</v>
      </c>
      <c r="B16" s="1">
        <f ca="1">RANDBETWEEN($D$3, $E$5)</f>
        <v>56</v>
      </c>
      <c r="C16" s="1" t="str">
        <f ca="1">LOOKUP(B16,$D$3:$E$5,$A$3:$A$5)</f>
        <v>Fair</v>
      </c>
      <c r="D16" s="1">
        <f ca="1">RANDBETWEEN($N$3,$O$9)</f>
        <v>11</v>
      </c>
      <c r="E16" s="1">
        <f ca="1">IF(C16 = "Good", LOOKUP(D16,$N$3:$O$9,$G$3:$G$9),IF(C16 = "Fair",LOOKUP(D16,$P$3:$Q$8,$G$3:$G$8),LOOKUP(D16,$R$3:$S$7,$G$3:$G$7)))</f>
        <v>50</v>
      </c>
      <c r="F16" s="1">
        <f ca="1">MIN(E16,$V$3)*$V$4</f>
        <v>6.8000000000000007</v>
      </c>
      <c r="G16" s="1">
        <f ca="1">IF(E16&gt;$V$3, (E16-$V$3)*$V$4,0)</f>
        <v>1.7000000000000002</v>
      </c>
      <c r="H16" s="1">
        <f ca="1">IF(E16&lt;$V$3, ($V$3-E16)*$V$5,0)</f>
        <v>0</v>
      </c>
      <c r="I16" s="1">
        <f t="shared" ca="1" si="3"/>
        <v>5.1000000000000005</v>
      </c>
      <c r="J16" s="1">
        <f ca="1">MAX($V$3-E16,0)</f>
        <v>0</v>
      </c>
      <c r="K16" s="1">
        <f t="shared" ca="1" si="4"/>
        <v>6.8000000000000007</v>
      </c>
      <c r="L16" s="1">
        <f ca="1">J16*($V$4-$V$5)</f>
        <v>0</v>
      </c>
      <c r="M16" s="2">
        <f t="shared" ca="1" si="5"/>
        <v>1.7000000000000002</v>
      </c>
    </row>
    <row r="17" spans="1:16" ht="17.25" customHeight="1" x14ac:dyDescent="0.25">
      <c r="A17" s="3">
        <v>6</v>
      </c>
      <c r="B17" s="1">
        <f ca="1">RANDBETWEEN($D$3, $E$5)</f>
        <v>8</v>
      </c>
      <c r="C17" s="1" t="str">
        <f ca="1">LOOKUP(B17,$D$3:$E$5,$A$3:$A$5)</f>
        <v>Good</v>
      </c>
      <c r="D17" s="1">
        <f ca="1">RANDBETWEEN($N$3,$O$9)</f>
        <v>0</v>
      </c>
      <c r="E17" s="1">
        <f ca="1">IF(C17 = "Good", LOOKUP(D17,$N$3:$O$9,$G$3:$G$9),IF(C17 = "Fair",LOOKUP(D17,$P$3:$Q$8,$G$3:$G$8),LOOKUP(D17,$R$3:$S$7,$G$3:$G$7)))</f>
        <v>40</v>
      </c>
      <c r="F17" s="1">
        <f ca="1">MIN(E17,$V$3)*$V$4</f>
        <v>6.8000000000000007</v>
      </c>
      <c r="G17" s="1">
        <f ca="1">IF(E17&gt;$V$3, (E17-$V$3)*$V$4,0)</f>
        <v>0</v>
      </c>
      <c r="H17" s="1">
        <f ca="1">IF(E17&lt;$V$3, ($V$3-E17)*$V$5,0)</f>
        <v>0</v>
      </c>
      <c r="I17" s="1">
        <f t="shared" ca="1" si="3"/>
        <v>6.8000000000000007</v>
      </c>
      <c r="J17" s="1">
        <f ca="1">MAX($V$3-E17,0)</f>
        <v>0</v>
      </c>
      <c r="K17" s="1">
        <f t="shared" ca="1" si="4"/>
        <v>6.8000000000000007</v>
      </c>
      <c r="L17" s="1">
        <f ca="1">J17*($V$4-$V$5)</f>
        <v>0</v>
      </c>
      <c r="M17" s="2">
        <f t="shared" ca="1" si="5"/>
        <v>0</v>
      </c>
    </row>
    <row r="18" spans="1:16" ht="21.75" customHeight="1" x14ac:dyDescent="0.25">
      <c r="A18" s="3">
        <v>7</v>
      </c>
      <c r="B18" s="1">
        <f ca="1">RANDBETWEEN($D$3, $E$5)</f>
        <v>80</v>
      </c>
      <c r="C18" s="1" t="str">
        <f ca="1">LOOKUP(B18,$D$3:$E$5,$A$3:$A$5)</f>
        <v>Fair</v>
      </c>
      <c r="D18" s="1">
        <f ca="1">RANDBETWEEN($N$3,$O$9)</f>
        <v>7</v>
      </c>
      <c r="E18" s="1">
        <f ca="1">IF(C18 = "Good", LOOKUP(D18,$N$3:$O$9,$G$3:$G$9),IF(C18 = "Fair",LOOKUP(D18,$P$3:$Q$8,$G$3:$G$8),LOOKUP(D18,$R$3:$S$7,$G$3:$G$7)))</f>
        <v>40</v>
      </c>
      <c r="F18" s="1">
        <f ca="1">MIN(E18,$V$3)*$V$4</f>
        <v>6.8000000000000007</v>
      </c>
      <c r="G18" s="1">
        <f ca="1">IF(E18&gt;$V$3, (E18-$V$3)*$V$4,0)</f>
        <v>0</v>
      </c>
      <c r="H18" s="1">
        <f ca="1">IF(E18&lt;$V$3, ($V$3-E18)*$V$5,0)</f>
        <v>0</v>
      </c>
      <c r="I18" s="1">
        <f t="shared" ca="1" si="3"/>
        <v>6.8000000000000007</v>
      </c>
      <c r="J18" s="1">
        <f ca="1">MAX($V$3-E18,0)</f>
        <v>0</v>
      </c>
      <c r="K18" s="1">
        <f t="shared" ca="1" si="4"/>
        <v>6.8000000000000007</v>
      </c>
      <c r="L18" s="1">
        <f ca="1">J18*($V$4-$V$5)</f>
        <v>0</v>
      </c>
      <c r="M18" s="2">
        <f t="shared" ca="1" si="5"/>
        <v>0</v>
      </c>
    </row>
    <row r="19" spans="1:16" x14ac:dyDescent="0.25">
      <c r="A19" s="3">
        <v>8</v>
      </c>
      <c r="B19" s="1">
        <f ca="1">RANDBETWEEN($D$3, $E$5)</f>
        <v>73</v>
      </c>
      <c r="C19" s="1" t="str">
        <f ca="1">LOOKUP(B19,$D$3:$E$5,$A$3:$A$5)</f>
        <v>Fair</v>
      </c>
      <c r="D19" s="1">
        <f ca="1">RANDBETWEEN($N$3,$O$9)</f>
        <v>72</v>
      </c>
      <c r="E19" s="1">
        <f ca="1">IF(C19 = "Good", LOOKUP(D19,$N$3:$O$9,$G$3:$G$9),IF(C19 = "Fair",LOOKUP(D19,$P$3:$Q$8,$G$3:$G$8),LOOKUP(D19,$R$3:$S$7,$G$3:$G$7)))</f>
        <v>70</v>
      </c>
      <c r="F19" s="1">
        <f ca="1">MIN(E19,$V$3)*$V$4</f>
        <v>6.8000000000000007</v>
      </c>
      <c r="G19" s="1">
        <f ca="1">IF(E19&gt;$V$3, (E19-$V$3)*$V$4,0)</f>
        <v>5.1000000000000005</v>
      </c>
      <c r="H19" s="1">
        <f ca="1">IF(E19&lt;$V$3, ($V$3-E19)*$V$5,0)</f>
        <v>0</v>
      </c>
      <c r="I19" s="1">
        <f t="shared" ca="1" si="3"/>
        <v>1.7000000000000002</v>
      </c>
      <c r="J19" s="1">
        <f ca="1">MAX($V$3-E19,0)</f>
        <v>0</v>
      </c>
      <c r="K19" s="1">
        <f t="shared" ca="1" si="4"/>
        <v>6.8000000000000007</v>
      </c>
      <c r="L19" s="1">
        <f ca="1">J19*($V$4-$V$5)</f>
        <v>0</v>
      </c>
      <c r="M19" s="2">
        <f t="shared" ca="1" si="5"/>
        <v>5.1000000000000005</v>
      </c>
    </row>
    <row r="20" spans="1:16" x14ac:dyDescent="0.25">
      <c r="A20" s="3">
        <v>9</v>
      </c>
      <c r="B20" s="1">
        <f ca="1">RANDBETWEEN($D$3, $E$5)</f>
        <v>6</v>
      </c>
      <c r="C20" s="1" t="str">
        <f ca="1">LOOKUP(B20,$D$3:$E$5,$A$3:$A$5)</f>
        <v>Good</v>
      </c>
      <c r="D20" s="1">
        <f ca="1">RANDBETWEEN($N$3,$O$9)</f>
        <v>42</v>
      </c>
      <c r="E20" s="1">
        <f ca="1">IF(C20 = "Good", LOOKUP(D20,$N$3:$O$9,$G$3:$G$9),IF(C20 = "Fair",LOOKUP(D20,$P$3:$Q$8,$G$3:$G$8),LOOKUP(D20,$R$3:$S$7,$G$3:$G$7)))</f>
        <v>70</v>
      </c>
      <c r="F20" s="1">
        <f ca="1">MIN(E20,$V$3)*$V$4</f>
        <v>6.8000000000000007</v>
      </c>
      <c r="G20" s="1">
        <f ca="1">IF(E20&gt;$V$3, (E20-$V$3)*$V$4,0)</f>
        <v>5.1000000000000005</v>
      </c>
      <c r="H20" s="1">
        <f ca="1">IF(E20&lt;$V$3, ($V$3-E20)*$V$5,0)</f>
        <v>0</v>
      </c>
      <c r="I20" s="1">
        <f t="shared" ca="1" si="3"/>
        <v>1.7000000000000002</v>
      </c>
      <c r="J20" s="1">
        <f ca="1">MAX($V$3-E20,0)</f>
        <v>0</v>
      </c>
      <c r="K20" s="1">
        <f t="shared" ca="1" si="4"/>
        <v>6.8000000000000007</v>
      </c>
      <c r="L20" s="1">
        <f ca="1">J20*($V$4-$V$5)</f>
        <v>0</v>
      </c>
      <c r="M20" s="2">
        <f t="shared" ca="1" si="5"/>
        <v>5.1000000000000005</v>
      </c>
    </row>
    <row r="21" spans="1:16" x14ac:dyDescent="0.25">
      <c r="A21" s="3">
        <v>10</v>
      </c>
      <c r="B21" s="1">
        <f ca="1">RANDBETWEEN($D$3, $E$5)</f>
        <v>49</v>
      </c>
      <c r="C21" s="1" t="str">
        <f ca="1">LOOKUP(B21,$D$3:$E$5,$A$3:$A$5)</f>
        <v>Fair</v>
      </c>
      <c r="D21" s="1">
        <f ca="1">RANDBETWEEN($N$3,$O$9)</f>
        <v>39</v>
      </c>
      <c r="E21" s="1">
        <f ca="1">IF(C21 = "Good", LOOKUP(D21,$N$3:$O$9,$G$3:$G$9),IF(C21 = "Fair",LOOKUP(D21,$P$3:$Q$8,$G$3:$G$8),LOOKUP(D21,$R$3:$S$7,$G$3:$G$7)))</f>
        <v>60</v>
      </c>
      <c r="F21" s="1">
        <f ca="1">MIN(E21,$V$3)*$V$4</f>
        <v>6.8000000000000007</v>
      </c>
      <c r="G21" s="1">
        <f ca="1">IF(E21&gt;$V$3, (E21-$V$3)*$V$4,0)</f>
        <v>3.4000000000000004</v>
      </c>
      <c r="H21" s="1">
        <f ca="1">IF(E21&lt;$V$3, ($V$3-E21)*$V$5,0)</f>
        <v>0</v>
      </c>
      <c r="I21" s="1">
        <f t="shared" ca="1" si="3"/>
        <v>3.4000000000000004</v>
      </c>
      <c r="J21" s="1">
        <f ca="1">MAX($V$3-E21,0)</f>
        <v>0</v>
      </c>
      <c r="K21" s="1">
        <f t="shared" ca="1" si="4"/>
        <v>6.8000000000000007</v>
      </c>
      <c r="L21" s="1">
        <f ca="1">J21*($V$4-$V$5)</f>
        <v>0</v>
      </c>
      <c r="M21" s="2">
        <f t="shared" ca="1" si="5"/>
        <v>3.4000000000000004</v>
      </c>
    </row>
    <row r="22" spans="1:16" x14ac:dyDescent="0.25">
      <c r="A22" s="3">
        <v>11</v>
      </c>
      <c r="B22" s="1">
        <f ca="1">RANDBETWEEN($D$3, $E$5)</f>
        <v>75</v>
      </c>
      <c r="C22" s="1" t="str">
        <f ca="1">LOOKUP(B22,$D$3:$E$5,$A$3:$A$5)</f>
        <v>Fair</v>
      </c>
      <c r="D22" s="1">
        <f ca="1">RANDBETWEEN($N$3,$O$9)</f>
        <v>15</v>
      </c>
      <c r="E22" s="1">
        <f ca="1">IF(C22 = "Good", LOOKUP(D22,$N$3:$O$9,$G$3:$G$9),IF(C22 = "Fair",LOOKUP(D22,$P$3:$Q$8,$G$3:$G$8),LOOKUP(D22,$R$3:$S$7,$G$3:$G$7)))</f>
        <v>50</v>
      </c>
      <c r="F22" s="1">
        <f ca="1">MIN(E22,$V$3)*$V$4</f>
        <v>6.8000000000000007</v>
      </c>
      <c r="G22" s="1">
        <f ca="1">IF(E22&gt;$V$3, (E22-$V$3)*$V$4,0)</f>
        <v>1.7000000000000002</v>
      </c>
      <c r="H22" s="1">
        <f ca="1">IF(E22&lt;$V$3, ($V$3-E22)*$V$5,0)</f>
        <v>0</v>
      </c>
      <c r="I22" s="1">
        <f t="shared" ca="1" si="3"/>
        <v>5.1000000000000005</v>
      </c>
      <c r="J22" s="1">
        <f ca="1">MAX($V$3-E22,0)</f>
        <v>0</v>
      </c>
      <c r="K22" s="1">
        <f t="shared" ca="1" si="4"/>
        <v>6.8000000000000007</v>
      </c>
      <c r="L22" s="1">
        <f ca="1">J22*($V$4-$V$5)</f>
        <v>0</v>
      </c>
      <c r="M22" s="2">
        <f t="shared" ca="1" si="5"/>
        <v>1.7000000000000002</v>
      </c>
    </row>
    <row r="23" spans="1:16" x14ac:dyDescent="0.25">
      <c r="A23" s="3">
        <v>12</v>
      </c>
      <c r="B23" s="1">
        <f ca="1">RANDBETWEEN($D$3, $E$5)</f>
        <v>99</v>
      </c>
      <c r="C23" s="1" t="str">
        <f ca="1">LOOKUP(B23,$D$3:$E$5,$A$3:$A$5)</f>
        <v>Bad</v>
      </c>
      <c r="D23" s="1">
        <f ca="1">RANDBETWEEN($N$3,$O$9)</f>
        <v>61</v>
      </c>
      <c r="E23" s="1">
        <f ca="1">IF(C23 = "Good", LOOKUP(D23,$N$3:$O$9,$G$3:$G$9),IF(C23 = "Fair",LOOKUP(D23,$P$3:$Q$8,$G$3:$G$8),LOOKUP(D23,$R$3:$S$7,$G$3:$G$7)))</f>
        <v>50</v>
      </c>
      <c r="F23" s="1">
        <f ca="1">MIN(E23,$V$3)*$V$4</f>
        <v>6.8000000000000007</v>
      </c>
      <c r="G23" s="1">
        <f ca="1">IF(E23&gt;$V$3, (E23-$V$3)*$V$4,0)</f>
        <v>1.7000000000000002</v>
      </c>
      <c r="H23" s="1">
        <f ca="1">IF(E23&lt;$V$3, ($V$3-E23)*$V$5,0)</f>
        <v>0</v>
      </c>
      <c r="I23" s="1">
        <f t="shared" ca="1" si="3"/>
        <v>5.1000000000000005</v>
      </c>
      <c r="J23" s="1">
        <f ca="1">MAX($V$3-E23,0)</f>
        <v>0</v>
      </c>
      <c r="K23" s="1">
        <f t="shared" ca="1" si="4"/>
        <v>6.8000000000000007</v>
      </c>
      <c r="L23" s="1">
        <f ca="1">J23*($V$4-$V$5)</f>
        <v>0</v>
      </c>
      <c r="M23" s="2">
        <f t="shared" ca="1" si="5"/>
        <v>1.7000000000000002</v>
      </c>
    </row>
    <row r="24" spans="1:16" x14ac:dyDescent="0.25">
      <c r="A24" s="3">
        <v>13</v>
      </c>
      <c r="B24" s="1">
        <f ca="1">RANDBETWEEN($D$3, $E$5)</f>
        <v>11</v>
      </c>
      <c r="C24" s="1" t="str">
        <f ca="1">LOOKUP(B24,$D$3:$E$5,$A$3:$A$5)</f>
        <v>Good</v>
      </c>
      <c r="D24" s="1">
        <f ca="1">RANDBETWEEN($N$3,$O$9)</f>
        <v>32</v>
      </c>
      <c r="E24" s="1">
        <f ca="1">IF(C24 = "Good", LOOKUP(D24,$N$3:$O$9,$G$3:$G$9),IF(C24 = "Fair",LOOKUP(D24,$P$3:$Q$8,$G$3:$G$8),LOOKUP(D24,$R$3:$S$7,$G$3:$G$7)))</f>
        <v>70</v>
      </c>
      <c r="F24" s="1">
        <f ca="1">MIN(E24,$V$3)*$V$4</f>
        <v>6.8000000000000007</v>
      </c>
      <c r="G24" s="1">
        <f ca="1">IF(E24&gt;$V$3, (E24-$V$3)*$V$4,0)</f>
        <v>5.1000000000000005</v>
      </c>
      <c r="H24" s="1">
        <f ca="1">IF(E24&lt;$V$3, ($V$3-E24)*$V$5,0)</f>
        <v>0</v>
      </c>
      <c r="I24" s="1">
        <f t="shared" ca="1" si="3"/>
        <v>1.7000000000000002</v>
      </c>
      <c r="J24" s="1">
        <f ca="1">MAX($V$3-E24,0)</f>
        <v>0</v>
      </c>
      <c r="K24" s="1">
        <f t="shared" ca="1" si="4"/>
        <v>6.8000000000000007</v>
      </c>
      <c r="L24" s="1">
        <f ca="1">J24*($V$4-$V$5)</f>
        <v>0</v>
      </c>
      <c r="M24" s="2">
        <f t="shared" ca="1" si="5"/>
        <v>5.1000000000000005</v>
      </c>
      <c r="P24" s="10"/>
    </row>
    <row r="25" spans="1:16" x14ac:dyDescent="0.25">
      <c r="A25" s="3">
        <v>14</v>
      </c>
      <c r="B25" s="1">
        <f ca="1">RANDBETWEEN($D$3, $E$5)</f>
        <v>3</v>
      </c>
      <c r="C25" s="1" t="str">
        <f ca="1">LOOKUP(B25,$D$3:$E$5,$A$3:$A$5)</f>
        <v>Good</v>
      </c>
      <c r="D25" s="1">
        <f ca="1">RANDBETWEEN($N$3,$O$9)</f>
        <v>21</v>
      </c>
      <c r="E25" s="1">
        <f ca="1">IF(C25 = "Good", LOOKUP(D25,$N$3:$O$9,$G$3:$G$9),IF(C25 = "Fair",LOOKUP(D25,$P$3:$Q$8,$G$3:$G$8),LOOKUP(D25,$R$3:$S$7,$G$3:$G$7)))</f>
        <v>60</v>
      </c>
      <c r="F25" s="1">
        <f ca="1">MIN(E25,$V$3)*$V$4</f>
        <v>6.8000000000000007</v>
      </c>
      <c r="G25" s="1">
        <f ca="1">IF(E25&gt;$V$3, (E25-$V$3)*$V$4,0)</f>
        <v>3.4000000000000004</v>
      </c>
      <c r="H25" s="1">
        <f ca="1">IF(E25&lt;$V$3, ($V$3-E25)*$V$5,0)</f>
        <v>0</v>
      </c>
      <c r="I25" s="1">
        <f t="shared" ca="1" si="3"/>
        <v>3.4000000000000004</v>
      </c>
      <c r="J25" s="1">
        <f ca="1">MAX($V$3-E25,0)</f>
        <v>0</v>
      </c>
      <c r="K25" s="1">
        <f t="shared" ca="1" si="4"/>
        <v>6.8000000000000007</v>
      </c>
      <c r="L25" s="1">
        <f ca="1">J25*($V$4-$V$5)</f>
        <v>0</v>
      </c>
      <c r="M25" s="2">
        <f t="shared" ca="1" si="5"/>
        <v>3.4000000000000004</v>
      </c>
      <c r="P25" s="10"/>
    </row>
    <row r="26" spans="1:16" ht="19.5" customHeight="1" x14ac:dyDescent="0.25">
      <c r="A26" s="3">
        <v>15</v>
      </c>
      <c r="B26" s="1">
        <f ca="1">RANDBETWEEN($D$3, $E$5)</f>
        <v>48</v>
      </c>
      <c r="C26" s="1" t="str">
        <f ca="1">LOOKUP(B26,$D$3:$E$5,$A$3:$A$5)</f>
        <v>Fair</v>
      </c>
      <c r="D26" s="1">
        <f ca="1">RANDBETWEEN($N$3,$O$9)</f>
        <v>77</v>
      </c>
      <c r="E26" s="1">
        <f ca="1">IF(C26 = "Good", LOOKUP(D26,$N$3:$O$9,$G$3:$G$9),IF(C26 = "Fair",LOOKUP(D26,$P$3:$Q$8,$G$3:$G$8),LOOKUP(D26,$R$3:$S$7,$G$3:$G$7)))</f>
        <v>70</v>
      </c>
      <c r="F26" s="1">
        <f ca="1">MIN(E26,$V$3)*$V$4</f>
        <v>6.8000000000000007</v>
      </c>
      <c r="G26" s="1">
        <f ca="1">IF(E26&gt;$V$3, (E26-$V$3)*$V$4,0)</f>
        <v>5.1000000000000005</v>
      </c>
      <c r="H26" s="1">
        <f ca="1">IF(E26&lt;$V$3, ($V$3-E26)*$V$5,0)</f>
        <v>0</v>
      </c>
      <c r="I26" s="1">
        <f t="shared" ca="1" si="3"/>
        <v>1.7000000000000002</v>
      </c>
      <c r="J26" s="1">
        <f ca="1">MAX($V$3-E26,0)</f>
        <v>0</v>
      </c>
      <c r="K26" s="1">
        <f t="shared" ca="1" si="4"/>
        <v>6.8000000000000007</v>
      </c>
      <c r="L26" s="1">
        <f ca="1">J26*($V$4-$V$5)</f>
        <v>0</v>
      </c>
      <c r="M26" s="2">
        <f t="shared" ca="1" si="5"/>
        <v>5.1000000000000005</v>
      </c>
    </row>
    <row r="27" spans="1:16" x14ac:dyDescent="0.25">
      <c r="A27" s="3">
        <v>16</v>
      </c>
      <c r="B27" s="1">
        <f ca="1">RANDBETWEEN($D$3, $E$5)</f>
        <v>59</v>
      </c>
      <c r="C27" s="1" t="str">
        <f ca="1">LOOKUP(B27,$D$3:$E$5,$A$3:$A$5)</f>
        <v>Fair</v>
      </c>
      <c r="D27" s="1">
        <f ca="1">RANDBETWEEN($N$3,$O$9)</f>
        <v>45</v>
      </c>
      <c r="E27" s="1">
        <f ca="1">IF(C27 = "Good", LOOKUP(D27,$N$3:$O$9,$G$3:$G$9),IF(C27 = "Fair",LOOKUP(D27,$P$3:$Q$8,$G$3:$G$8),LOOKUP(D27,$R$3:$S$7,$G$3:$G$7)))</f>
        <v>60</v>
      </c>
      <c r="F27" s="1">
        <f ca="1">MIN(E27,$V$3)*$V$4</f>
        <v>6.8000000000000007</v>
      </c>
      <c r="G27" s="1">
        <f ca="1">IF(E27&gt;$V$3, (E27-$V$3)*$V$4,0)</f>
        <v>3.4000000000000004</v>
      </c>
      <c r="H27" s="1">
        <f ca="1">IF(E27&lt;$V$3, ($V$3-E27)*$V$5,0)</f>
        <v>0</v>
      </c>
      <c r="I27" s="1">
        <f t="shared" ca="1" si="3"/>
        <v>3.4000000000000004</v>
      </c>
      <c r="J27" s="1">
        <f ca="1">MAX($V$3-E27,0)</f>
        <v>0</v>
      </c>
      <c r="K27" s="1">
        <f t="shared" ca="1" si="4"/>
        <v>6.8000000000000007</v>
      </c>
      <c r="L27" s="1">
        <f ca="1">J27*($V$4-$V$5)</f>
        <v>0</v>
      </c>
      <c r="M27" s="2">
        <f t="shared" ca="1" si="5"/>
        <v>3.4000000000000004</v>
      </c>
    </row>
    <row r="28" spans="1:16" x14ac:dyDescent="0.25">
      <c r="A28" s="3">
        <v>17</v>
      </c>
      <c r="B28" s="1">
        <f ca="1">RANDBETWEEN($D$3, $E$5)</f>
        <v>76</v>
      </c>
      <c r="C28" s="1" t="str">
        <f ca="1">LOOKUP(B28,$D$3:$E$5,$A$3:$A$5)</f>
        <v>Fair</v>
      </c>
      <c r="D28" s="1">
        <f ca="1">RANDBETWEEN($N$3,$O$9)</f>
        <v>76</v>
      </c>
      <c r="E28" s="1">
        <f ca="1">IF(C28 = "Good", LOOKUP(D28,$N$3:$O$9,$G$3:$G$9),IF(C28 = "Fair",LOOKUP(D28,$P$3:$Q$8,$G$3:$G$8),LOOKUP(D28,$R$3:$S$7,$G$3:$G$7)))</f>
        <v>70</v>
      </c>
      <c r="F28" s="1">
        <f ca="1">MIN(E28,$V$3)*$V$4</f>
        <v>6.8000000000000007</v>
      </c>
      <c r="G28" s="1">
        <f ca="1">IF(E28&gt;$V$3, (E28-$V$3)*$V$4,0)</f>
        <v>5.1000000000000005</v>
      </c>
      <c r="H28" s="1">
        <f ca="1">IF(E28&lt;$V$3, ($V$3-E28)*$V$5,0)</f>
        <v>0</v>
      </c>
      <c r="I28" s="1">
        <f t="shared" ca="1" si="3"/>
        <v>1.7000000000000002</v>
      </c>
      <c r="J28" s="1">
        <f ca="1">MAX($V$3-E28,0)</f>
        <v>0</v>
      </c>
      <c r="K28" s="1">
        <f t="shared" ca="1" si="4"/>
        <v>6.8000000000000007</v>
      </c>
      <c r="L28" s="1">
        <f ca="1">J28*($V$4-$V$5)</f>
        <v>0</v>
      </c>
      <c r="M28" s="2">
        <f t="shared" ca="1" si="5"/>
        <v>5.1000000000000005</v>
      </c>
    </row>
    <row r="29" spans="1:16" x14ac:dyDescent="0.25">
      <c r="A29" s="3">
        <v>18</v>
      </c>
      <c r="B29" s="1">
        <f ca="1">RANDBETWEEN($D$3, $E$5)</f>
        <v>48</v>
      </c>
      <c r="C29" s="1" t="str">
        <f ca="1">LOOKUP(B29,$D$3:$E$5,$A$3:$A$5)</f>
        <v>Fair</v>
      </c>
      <c r="D29" s="1">
        <f ca="1">RANDBETWEEN($N$3,$O$9)</f>
        <v>56</v>
      </c>
      <c r="E29" s="1">
        <f ca="1">IF(C29 = "Good", LOOKUP(D29,$N$3:$O$9,$G$3:$G$9),IF(C29 = "Fair",LOOKUP(D29,$P$3:$Q$8,$G$3:$G$8),LOOKUP(D29,$R$3:$S$7,$G$3:$G$7)))</f>
        <v>60</v>
      </c>
      <c r="F29" s="1">
        <f ca="1">MIN(E29,$V$3)*$V$4</f>
        <v>6.8000000000000007</v>
      </c>
      <c r="G29" s="1">
        <f ca="1">IF(E29&gt;$V$3, (E29-$V$3)*$V$4,0)</f>
        <v>3.4000000000000004</v>
      </c>
      <c r="H29" s="1">
        <f ca="1">IF(E29&lt;$V$3, ($V$3-E29)*$V$5,0)</f>
        <v>0</v>
      </c>
      <c r="I29" s="1">
        <f t="shared" ca="1" si="3"/>
        <v>3.4000000000000004</v>
      </c>
      <c r="J29" s="1">
        <f ca="1">MAX($V$3-E29,0)</f>
        <v>0</v>
      </c>
      <c r="K29" s="1">
        <f t="shared" ca="1" si="4"/>
        <v>6.8000000000000007</v>
      </c>
      <c r="L29" s="1">
        <f ca="1">J29*($V$4-$V$5)</f>
        <v>0</v>
      </c>
      <c r="M29" s="2">
        <f t="shared" ca="1" si="5"/>
        <v>3.4000000000000004</v>
      </c>
    </row>
    <row r="30" spans="1:16" x14ac:dyDescent="0.25">
      <c r="A30" s="3">
        <v>19</v>
      </c>
      <c r="B30" s="1">
        <f ca="1">RANDBETWEEN($D$3, $E$5)</f>
        <v>46</v>
      </c>
      <c r="C30" s="1" t="str">
        <f ca="1">LOOKUP(B30,$D$3:$E$5,$A$3:$A$5)</f>
        <v>Fair</v>
      </c>
      <c r="D30" s="1">
        <f ca="1">RANDBETWEEN($N$3,$O$9)</f>
        <v>72</v>
      </c>
      <c r="E30" s="1">
        <f ca="1">IF(C30 = "Good", LOOKUP(D30,$N$3:$O$9,$G$3:$G$9),IF(C30 = "Fair",LOOKUP(D30,$P$3:$Q$8,$G$3:$G$8),LOOKUP(D30,$R$3:$S$7,$G$3:$G$7)))</f>
        <v>70</v>
      </c>
      <c r="F30" s="1">
        <f ca="1">MIN(E30,$V$3)*$V$4</f>
        <v>6.8000000000000007</v>
      </c>
      <c r="G30" s="1">
        <f ca="1">IF(E30&gt;$V$3, (E30-$V$3)*$V$4,0)</f>
        <v>5.1000000000000005</v>
      </c>
      <c r="H30" s="1">
        <f ca="1">IF(E30&lt;$V$3, ($V$3-E30)*$V$5,0)</f>
        <v>0</v>
      </c>
      <c r="I30" s="1">
        <f t="shared" ca="1" si="3"/>
        <v>1.7000000000000002</v>
      </c>
      <c r="J30" s="1">
        <f ca="1">MAX($V$3-E30,0)</f>
        <v>0</v>
      </c>
      <c r="K30" s="1">
        <f t="shared" ca="1" si="4"/>
        <v>6.8000000000000007</v>
      </c>
      <c r="L30" s="1">
        <f ca="1">J30*($V$4-$V$5)</f>
        <v>0</v>
      </c>
      <c r="M30" s="2">
        <f t="shared" ca="1" si="5"/>
        <v>5.1000000000000005</v>
      </c>
    </row>
    <row r="31" spans="1:16" x14ac:dyDescent="0.25">
      <c r="A31" s="3">
        <v>20</v>
      </c>
      <c r="B31" s="1">
        <f ca="1">RANDBETWEEN($D$3, $E$5)</f>
        <v>6</v>
      </c>
      <c r="C31" s="1" t="str">
        <f ca="1">LOOKUP(B31,$D$3:$E$5,$A$3:$A$5)</f>
        <v>Good</v>
      </c>
      <c r="D31" s="1">
        <f ca="1">RANDBETWEEN($N$3,$O$9)</f>
        <v>21</v>
      </c>
      <c r="E31" s="1">
        <f ca="1">IF(C31 = "Good", LOOKUP(D31,$N$3:$O$9,$G$3:$G$9),IF(C31 = "Fair",LOOKUP(D31,$P$3:$Q$8,$G$3:$G$8),LOOKUP(D31,$R$3:$S$7,$G$3:$G$7)))</f>
        <v>60</v>
      </c>
      <c r="F31" s="1">
        <f ca="1">MIN(E31,$V$3)*$V$4</f>
        <v>6.8000000000000007</v>
      </c>
      <c r="G31" s="1">
        <f ca="1">IF(E31&gt;$V$3, (E31-$V$3)*$V$4,0)</f>
        <v>3.4000000000000004</v>
      </c>
      <c r="H31" s="1">
        <f ca="1">IF(E31&lt;$V$3, ($V$3-E31)*$V$5,0)</f>
        <v>0</v>
      </c>
      <c r="I31" s="1">
        <f t="shared" ca="1" si="3"/>
        <v>3.4000000000000004</v>
      </c>
      <c r="J31" s="1">
        <f ca="1">MAX($V$3-E31,0)</f>
        <v>0</v>
      </c>
      <c r="K31" s="1">
        <f t="shared" ca="1" si="4"/>
        <v>6.8000000000000007</v>
      </c>
      <c r="L31" s="1">
        <f ca="1">J31*($V$4-$V$5)</f>
        <v>0</v>
      </c>
      <c r="M31" s="2">
        <f t="shared" ca="1" si="5"/>
        <v>3.4000000000000004</v>
      </c>
    </row>
  </sheetData>
  <mergeCells count="6">
    <mergeCell ref="H1:J1"/>
    <mergeCell ref="R1:S1"/>
    <mergeCell ref="K1:M1"/>
    <mergeCell ref="N1:O1"/>
    <mergeCell ref="P1:Q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Mosallem</dc:creator>
  <cp:lastModifiedBy>Amr Mosallem</cp:lastModifiedBy>
  <dcterms:created xsi:type="dcterms:W3CDTF">2015-06-05T18:17:20Z</dcterms:created>
  <dcterms:modified xsi:type="dcterms:W3CDTF">2024-12-17T03:30:01Z</dcterms:modified>
</cp:coreProperties>
</file>