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as00911_surrey_ac_uk/Documents/PhD/ATM/Frankie/Publication/Code/Data/"/>
    </mc:Choice>
  </mc:AlternateContent>
  <xr:revisionPtr revIDLastSave="264" documentId="8_{88C66EEA-0B25-4495-B87A-1CD7EA467A8E}" xr6:coauthVersionLast="45" xr6:coauthVersionMax="45" xr10:uidLastSave="{F3DD5988-81C3-4A36-907A-9A2598D7A5AE}"/>
  <bookViews>
    <workbookView minimized="1" xWindow="34965" yWindow="2505" windowWidth="21600" windowHeight="11505" firstSheet="1" activeTab="5" xr2:uid="{50065B0C-A569-41B6-9941-5EED955E2E1D}"/>
  </bookViews>
  <sheets>
    <sheet name="Trial" sheetId="1" r:id="rId1"/>
    <sheet name="A" sheetId="2" r:id="rId2"/>
    <sheet name="T" sheetId="9" r:id="rId3"/>
    <sheet name="T_Sin" sheetId="3" r:id="rId4"/>
    <sheet name="T_Kul" sheetId="4" r:id="rId5"/>
    <sheet name="e" sheetId="5" r:id="rId6"/>
    <sheet name="Distances" sheetId="6" r:id="rId7"/>
    <sheet name="Variables" sheetId="7" r:id="rId8"/>
    <sheet name="Rout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9" l="1"/>
  <c r="A1" i="9"/>
  <c r="C1" i="9"/>
  <c r="D1" i="9"/>
  <c r="A2" i="9"/>
  <c r="B2" i="9"/>
  <c r="C2" i="9"/>
  <c r="D2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C6" i="3" l="1"/>
  <c r="D6" i="3" s="1"/>
  <c r="D4" i="4"/>
  <c r="D5" i="4"/>
  <c r="D6" i="4"/>
  <c r="D7" i="4"/>
  <c r="D8" i="4"/>
  <c r="C8" i="4"/>
  <c r="C7" i="4"/>
  <c r="C6" i="4"/>
  <c r="C5" i="4"/>
  <c r="C4" i="4"/>
  <c r="D3" i="4"/>
  <c r="C2" i="4"/>
  <c r="C3" i="4"/>
  <c r="D2" i="4"/>
  <c r="Q3" i="1" l="1"/>
  <c r="Q4" i="1"/>
  <c r="Q5" i="1"/>
  <c r="Q6" i="1"/>
  <c r="Q7" i="1"/>
  <c r="Q8" i="1"/>
  <c r="Q9" i="1"/>
  <c r="Q10" i="1"/>
  <c r="Q11" i="1"/>
  <c r="Q12" i="1"/>
  <c r="Q2" i="1"/>
  <c r="O3" i="1"/>
  <c r="O13" i="1" s="1"/>
  <c r="O4" i="1"/>
  <c r="O5" i="1"/>
  <c r="O6" i="1"/>
  <c r="O7" i="1"/>
  <c r="O8" i="1"/>
  <c r="O9" i="1"/>
  <c r="O10" i="1"/>
  <c r="O11" i="1"/>
  <c r="O12" i="1"/>
  <c r="O2" i="1"/>
  <c r="P3" i="1"/>
  <c r="P4" i="1"/>
  <c r="P5" i="1"/>
  <c r="P6" i="1"/>
  <c r="P7" i="1"/>
  <c r="P8" i="1"/>
  <c r="P9" i="1"/>
  <c r="P10" i="1"/>
  <c r="P11" i="1"/>
  <c r="P12" i="1"/>
  <c r="P2" i="1"/>
  <c r="Q13" i="1" l="1"/>
  <c r="P13" i="1"/>
</calcChain>
</file>

<file path=xl/sharedStrings.xml><?xml version="1.0" encoding="utf-8"?>
<sst xmlns="http://schemas.openxmlformats.org/spreadsheetml/2006/main" count="549" uniqueCount="239">
  <si>
    <t>Spirit</t>
  </si>
  <si>
    <t>Allegiant</t>
  </si>
  <si>
    <t>Jet2.com</t>
  </si>
  <si>
    <t>Qantas Airways</t>
  </si>
  <si>
    <t>United</t>
  </si>
  <si>
    <t>American</t>
  </si>
  <si>
    <t>Virgin Australia</t>
  </si>
  <si>
    <t>AirAsia X</t>
  </si>
  <si>
    <t>Hawaiian</t>
  </si>
  <si>
    <t>Frontier</t>
  </si>
  <si>
    <t>Singapore Airlines</t>
  </si>
  <si>
    <t>Qantas</t>
  </si>
  <si>
    <t>Scoot</t>
  </si>
  <si>
    <t>Malaysia Airways</t>
  </si>
  <si>
    <t>Emirates</t>
  </si>
  <si>
    <t xml:space="preserve">British Airways </t>
  </si>
  <si>
    <t>Air China</t>
  </si>
  <si>
    <t>All Nippon</t>
  </si>
  <si>
    <t>Japan Airliens</t>
  </si>
  <si>
    <t>Saudi Arabian Airlines</t>
  </si>
  <si>
    <t>WOW Air</t>
  </si>
  <si>
    <t>Air Asia X</t>
  </si>
  <si>
    <t>HK Express</t>
  </si>
  <si>
    <t>Wizz Air</t>
  </si>
  <si>
    <t>Sum</t>
  </si>
  <si>
    <t>Frequency</t>
  </si>
  <si>
    <t>Mean</t>
  </si>
  <si>
    <t>Inflight hot meal</t>
  </si>
  <si>
    <t>Inflight non-alcoholic drink</t>
  </si>
  <si>
    <t>checked in luggage</t>
  </si>
  <si>
    <t xml:space="preserve">seat with extra legroon </t>
  </si>
  <si>
    <t xml:space="preserve">seat assignment </t>
  </si>
  <si>
    <t>Qi-fi internet Onboard</t>
  </si>
  <si>
    <t>Inflight alcoholic drink</t>
  </si>
  <si>
    <t>inflight cold meal</t>
  </si>
  <si>
    <t xml:space="preserve">inflight entertainment </t>
  </si>
  <si>
    <t>Access to the airport lounge</t>
  </si>
  <si>
    <t>Priority boarding</t>
  </si>
  <si>
    <t>Min</t>
  </si>
  <si>
    <t>Max</t>
  </si>
  <si>
    <t>Mean Total</t>
  </si>
  <si>
    <t>Min Total</t>
  </si>
  <si>
    <t>Max Total</t>
  </si>
  <si>
    <t>Airline</t>
  </si>
  <si>
    <t>ARPP</t>
  </si>
  <si>
    <t>Ass</t>
  </si>
  <si>
    <t>Proven</t>
  </si>
  <si>
    <t>Code</t>
  </si>
  <si>
    <t>QF</t>
  </si>
  <si>
    <t>D7</t>
  </si>
  <si>
    <t>TR</t>
  </si>
  <si>
    <t>SQ</t>
  </si>
  <si>
    <t>MH</t>
  </si>
  <si>
    <t>Malindo</t>
  </si>
  <si>
    <t>BA</t>
  </si>
  <si>
    <t>NH</t>
  </si>
  <si>
    <t>CA</t>
  </si>
  <si>
    <t>JL</t>
  </si>
  <si>
    <t>EK</t>
  </si>
  <si>
    <t>SV</t>
  </si>
  <si>
    <t>OD</t>
  </si>
  <si>
    <t>Assumption</t>
  </si>
  <si>
    <t>Revenue</t>
  </si>
  <si>
    <t>Origin</t>
  </si>
  <si>
    <t xml:space="preserve"> Destination</t>
  </si>
  <si>
    <t>USD</t>
  </si>
  <si>
    <t>Conversions</t>
  </si>
  <si>
    <t>Rate</t>
  </si>
  <si>
    <t>SIN</t>
  </si>
  <si>
    <t>PER</t>
  </si>
  <si>
    <t>SGD</t>
  </si>
  <si>
    <t>MEL</t>
  </si>
  <si>
    <t>SAR</t>
  </si>
  <si>
    <t>SYD</t>
  </si>
  <si>
    <t>KIX</t>
  </si>
  <si>
    <t>JED</t>
  </si>
  <si>
    <t>ARPP($)</t>
  </si>
  <si>
    <t>KUL</t>
  </si>
  <si>
    <t>PEK</t>
  </si>
  <si>
    <t>NRT</t>
  </si>
  <si>
    <t>HND</t>
  </si>
  <si>
    <t>RM</t>
  </si>
  <si>
    <t>Equipment name</t>
  </si>
  <si>
    <t>Equipment Code</t>
  </si>
  <si>
    <t># of e-seats</t>
  </si>
  <si>
    <t>A310</t>
  </si>
  <si>
    <t>A319</t>
  </si>
  <si>
    <t>A320</t>
  </si>
  <si>
    <t>A321</t>
  </si>
  <si>
    <t>A330-200</t>
  </si>
  <si>
    <t>A332</t>
  </si>
  <si>
    <t>A330-300</t>
  </si>
  <si>
    <t>A333</t>
  </si>
  <si>
    <t>A330-900neo</t>
  </si>
  <si>
    <t>A339</t>
  </si>
  <si>
    <t>A340-300</t>
  </si>
  <si>
    <t>A343</t>
  </si>
  <si>
    <t>A340-600</t>
  </si>
  <si>
    <t>A346</t>
  </si>
  <si>
    <t>A350</t>
  </si>
  <si>
    <t>A350-1000</t>
  </si>
  <si>
    <t>A351</t>
  </si>
  <si>
    <t>A350-900</t>
  </si>
  <si>
    <t>A359</t>
  </si>
  <si>
    <t>A380-800</t>
  </si>
  <si>
    <t>A388</t>
  </si>
  <si>
    <t>B767-400</t>
  </si>
  <si>
    <t>B764</t>
  </si>
  <si>
    <t>B737-800</t>
  </si>
  <si>
    <t>B738</t>
  </si>
  <si>
    <t>B747-400</t>
  </si>
  <si>
    <t>B744</t>
  </si>
  <si>
    <t>B757-300</t>
  </si>
  <si>
    <t>B753</t>
  </si>
  <si>
    <t>B767-300</t>
  </si>
  <si>
    <t>B763</t>
  </si>
  <si>
    <t>B777-200</t>
  </si>
  <si>
    <t>B772</t>
  </si>
  <si>
    <t>B777-300</t>
  </si>
  <si>
    <t>B773</t>
  </si>
  <si>
    <t>B787-10</t>
  </si>
  <si>
    <t>B780</t>
  </si>
  <si>
    <t>B787-8</t>
  </si>
  <si>
    <t>B788</t>
  </si>
  <si>
    <t>B787-9</t>
  </si>
  <si>
    <t>B789</t>
  </si>
  <si>
    <t>32A</t>
  </si>
  <si>
    <t>A320(Sh)</t>
  </si>
  <si>
    <t>32B</t>
  </si>
  <si>
    <t>A321(Sh)</t>
  </si>
  <si>
    <t>32N</t>
  </si>
  <si>
    <t>A320neo</t>
  </si>
  <si>
    <t>32Q</t>
  </si>
  <si>
    <t>A321neo</t>
  </si>
  <si>
    <t>73G</t>
  </si>
  <si>
    <t>B737-700</t>
  </si>
  <si>
    <t>B737</t>
  </si>
  <si>
    <t>75W</t>
  </si>
  <si>
    <t>B757-200</t>
  </si>
  <si>
    <t>B752</t>
  </si>
  <si>
    <t>AB6</t>
  </si>
  <si>
    <t>77W</t>
  </si>
  <si>
    <t>7M8</t>
  </si>
  <si>
    <t>B737 MAX 8</t>
  </si>
  <si>
    <t>7M7</t>
  </si>
  <si>
    <t>7M9</t>
  </si>
  <si>
    <t>7M1</t>
  </si>
  <si>
    <t>73H</t>
  </si>
  <si>
    <t>737-800(winglets)</t>
  </si>
  <si>
    <t>SIN-PER</t>
  </si>
  <si>
    <t>KUL-PER</t>
  </si>
  <si>
    <t>SIN-MEL</t>
  </si>
  <si>
    <t>KUL-MEL</t>
  </si>
  <si>
    <t>SIN-SYD</t>
  </si>
  <si>
    <t>KUL-SYD</t>
  </si>
  <si>
    <t>KUL-BJS</t>
  </si>
  <si>
    <t>SIN-OSA</t>
  </si>
  <si>
    <t>KUL-OSA</t>
  </si>
  <si>
    <t>KUL-TYO</t>
  </si>
  <si>
    <t>KUL-JED</t>
  </si>
  <si>
    <t>SIN-JED</t>
  </si>
  <si>
    <t>City Pair</t>
  </si>
  <si>
    <t>Distance</t>
  </si>
  <si>
    <t>R_dir</t>
  </si>
  <si>
    <t>F_dir</t>
  </si>
  <si>
    <t>P_dir</t>
  </si>
  <si>
    <t>R_con</t>
  </si>
  <si>
    <t>F_con</t>
  </si>
  <si>
    <t>P_con</t>
  </si>
  <si>
    <t>S</t>
  </si>
  <si>
    <t>C_trunk</t>
  </si>
  <si>
    <t>D_trunk</t>
  </si>
  <si>
    <t>S_trunk</t>
  </si>
  <si>
    <t>C_feeder</t>
  </si>
  <si>
    <t>D_feeder</t>
  </si>
  <si>
    <t>Y_net</t>
  </si>
  <si>
    <t>T_pax</t>
  </si>
  <si>
    <t>A_pax</t>
  </si>
  <si>
    <t>R_total</t>
  </si>
  <si>
    <t>L</t>
  </si>
  <si>
    <t>E_total</t>
  </si>
  <si>
    <t>S_k</t>
  </si>
  <si>
    <t>e_k</t>
  </si>
  <si>
    <t>exit limit</t>
  </si>
  <si>
    <t>S_ki</t>
  </si>
  <si>
    <t>B</t>
  </si>
  <si>
    <t>MIDT</t>
  </si>
  <si>
    <t>OAG</t>
  </si>
  <si>
    <t>ITA</t>
  </si>
  <si>
    <t>Various</t>
  </si>
  <si>
    <t>Annual reports</t>
  </si>
  <si>
    <t>Cons. Reports</t>
  </si>
  <si>
    <t>Estimations</t>
  </si>
  <si>
    <t>Type certifications, Manufacturer Descriptions</t>
  </si>
  <si>
    <t>Leg/Flow</t>
  </si>
  <si>
    <t>Leg/Statistics</t>
  </si>
  <si>
    <t>Schedule</t>
  </si>
  <si>
    <t xml:space="preserve">MIDT </t>
  </si>
  <si>
    <t>#</t>
  </si>
  <si>
    <t>City-Pair</t>
  </si>
  <si>
    <t>Carrier Name</t>
  </si>
  <si>
    <t>C.c</t>
  </si>
  <si>
    <t>Airport-pair</t>
  </si>
  <si>
    <t>Type</t>
  </si>
  <si>
    <t>Flights 2018</t>
  </si>
  <si>
    <t>Flights 2019</t>
  </si>
  <si>
    <t>SIN-PER*</t>
  </si>
  <si>
    <t>FSN</t>
  </si>
  <si>
    <t>LHLC</t>
  </si>
  <si>
    <t>KUL-PER*</t>
  </si>
  <si>
    <t>Malaysia Airlines</t>
  </si>
  <si>
    <t>Malindo Airways </t>
  </si>
  <si>
    <t>British Airways</t>
  </si>
  <si>
    <t>KUL-PEK</t>
  </si>
  <si>
    <t>SIN-KIX</t>
  </si>
  <si>
    <t>Malaysia Airlines </t>
  </si>
  <si>
    <t>KUL-KIX</t>
  </si>
  <si>
    <t>KUL-NRT</t>
  </si>
  <si>
    <t>All Nippon Airways</t>
  </si>
  <si>
    <t>KUL-HND</t>
  </si>
  <si>
    <t>Japan Airlines</t>
  </si>
  <si>
    <t>Saudi Arabian Airlines </t>
  </si>
  <si>
    <t xml:space="preserve">Allegiant </t>
  </si>
  <si>
    <t>Annual Results -2018</t>
  </si>
  <si>
    <t>Variable</t>
  </si>
  <si>
    <t>Source</t>
  </si>
  <si>
    <t>MIDT - Leg/Flow</t>
  </si>
  <si>
    <t>MIDT - Leg/Flow</t>
  </si>
  <si>
    <t>OAG - Schedule</t>
  </si>
  <si>
    <t>ITA Matrix</t>
  </si>
  <si>
    <t>MIDT - Leg/Statistics</t>
  </si>
  <si>
    <t>WB_NB</t>
  </si>
  <si>
    <t>NB</t>
  </si>
  <si>
    <t>WB</t>
  </si>
  <si>
    <t>77L</t>
  </si>
  <si>
    <t>74H</t>
  </si>
  <si>
    <t>76W</t>
  </si>
  <si>
    <t>Destination</t>
  </si>
  <si>
    <t>Specific Aircraft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</si>
</sst>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_-[$$-409]* #,##0.00_ ;_-[$$-409]* \-#,##0.00\ ;_-[$$-409]* &quot;-&quot;??_ ;_-@_ "/>
    <numFmt numFmtId="166" formatCode="0_ ;\-0\ 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6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1" applyAlignment="1">
      <alignment vertical="center" wrapText="1"/>
    </xf>
    <xf numFmtId="0" fontId="1" fillId="0" borderId="0" xfId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167" fontId="0" fillId="0" borderId="0" xfId="0" applyNumberFormat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49" fontId="1" fillId="0" borderId="0" xfId="1" applyNumberFormat="1"/>
    <xf numFmtId="0" fontId="1" fillId="0" borderId="0" xfId="1" applyFill="1"/>
    <xf numFmtId="0" fontId="1" fillId="4" borderId="0" xfId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</cellXfs>
  <cellStyles count="2">
    <cellStyle name="Normal" xfId="0" builtinId="0"/>
    <cellStyle name="Normal 2" xfId="1" xr:uid="{A9E79666-E229-45E8-ABB4-D91DF86CAF09}"/>
  </cellStyles>
  <dxfs count="2">
    <dxf>
      <numFmt numFmtId="30" formatCode="@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932E2-4EC8-49C3-8393-4E5A57CB381B}" name="Table2" displayName="Table2" ref="D1:H13" totalsRowShown="0">
  <autoFilter ref="D1:H13" xr:uid="{1738D061-CDFC-4432-BC70-D6131E5FBBD0}"/>
  <sortState xmlns:xlrd2="http://schemas.microsoft.com/office/spreadsheetml/2017/richdata2" ref="D2:E10">
    <sortCondition descending="1" ref="E1:E10"/>
  </sortState>
  <tableColumns count="5">
    <tableColumn id="1" xr3:uid="{426EEE6A-D95F-4DB9-9D1C-414EA3D899FF}" name="Airline"/>
    <tableColumn id="2" xr3:uid="{4EFECD36-C816-4B0D-AF40-C2D85C03B3E2}" name="ARPP"/>
    <tableColumn id="3" xr3:uid="{3D4AA9B7-2BD0-4DE7-AF32-E25D1C9F606B}" name="Assumption"/>
    <tableColumn id="4" xr3:uid="{5D7EA6CC-8123-453A-A2C8-79C9C5F339AE}" name="Code"/>
    <tableColumn id="5" xr3:uid="{BA37DAB3-2914-431A-8763-081A77F0CC4D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6AFCCD-B23B-4D75-810A-3EE2352628F7}" name="A" displayName="A" ref="A1:E13" totalsRowShown="0">
  <autoFilter ref="A1:E13" xr:uid="{C71F717D-70F3-4909-B401-1E770A74204B}"/>
  <sortState xmlns:xlrd2="http://schemas.microsoft.com/office/spreadsheetml/2017/richdata2" ref="B2:C10">
    <sortCondition descending="1" ref="C1:C10"/>
  </sortState>
  <tableColumns count="5">
    <tableColumn id="4" xr3:uid="{EBDDF89A-D011-44E6-88BB-963DF44EA9A8}" name="Code"/>
    <tableColumn id="1" xr3:uid="{86934F60-F475-4582-BF0F-369905E2370C}" name="Airline"/>
    <tableColumn id="2" xr3:uid="{43515884-82B0-43D3-B342-B4206B708727}" name="ARPP($)"/>
    <tableColumn id="3" xr3:uid="{19FAF1BB-3AFF-4733-9B39-D880DD724380}" name="Assumption"/>
    <tableColumn id="5" xr3:uid="{C4A643CE-703C-4445-A724-38A5D941638C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D94B9-C89C-45BC-BD12-F873231F6B46}" name="e" displayName="e" ref="A1:E49" totalsRowShown="0" headerRowDxfId="1">
  <autoFilter ref="A1:E49" xr:uid="{1FF1DE0B-33EE-4BFC-8BFB-EC26F9F12F71}"/>
  <sortState xmlns:xlrd2="http://schemas.microsoft.com/office/spreadsheetml/2017/richdata2" ref="A2:E49">
    <sortCondition ref="D1:D49"/>
  </sortState>
  <tableColumns count="5">
    <tableColumn id="3" xr3:uid="{1AAA66E9-FA0C-4627-9E67-C8F3F32E7E8B}" name="Specific Aircraft Code" dataDxfId="0"/>
    <tableColumn id="5" xr3:uid="{EF1A2398-E2A3-49CD-AB6F-4B3795A2DAA3}" name="Equipment name"/>
    <tableColumn id="1" xr3:uid="{B72B2614-6E7F-4130-9B8C-D1F1EB152C2F}" name="Equipment Code"/>
    <tableColumn id="2" xr3:uid="{BA7B2453-793D-4880-ABC2-C94F4EE14A9D}" name="# of e-seats"/>
    <tableColumn id="4" xr3:uid="{4399DCBE-762E-4F1E-AC9E-A0D28F8564D2}" name="WB_NB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ADCEED-AF23-476A-BF4C-45660DBCA9B8}" name="Table4" displayName="Table4" ref="A1:B13" totalsRowShown="0">
  <autoFilter ref="A1:B13" xr:uid="{EB8BDD38-A9E1-4B19-A159-6254B5693CA8}"/>
  <sortState xmlns:xlrd2="http://schemas.microsoft.com/office/spreadsheetml/2017/richdata2" ref="A2:B13">
    <sortCondition ref="B1:B13"/>
  </sortState>
  <tableColumns count="2">
    <tableColumn id="1" xr3:uid="{C1ECAE49-FAF3-48C6-B433-FF76DA7AD499}" name="City Pair"/>
    <tableColumn id="2" xr3:uid="{260B36C5-B279-46CD-A202-91B058872C36}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38-F60B-4049-81D3-DF16F58EE37B}">
  <sheetPr codeName="Sheet1"/>
  <dimension ref="A1:Q23"/>
  <sheetViews>
    <sheetView topLeftCell="C1" workbookViewId="0">
      <selection activeCell="F11" sqref="F11"/>
    </sheetView>
  </sheetViews>
  <sheetFormatPr defaultRowHeight="15" x14ac:dyDescent="0.25"/>
  <cols>
    <col min="1" max="1" width="10.28515625" style="2" bestFit="1" customWidth="1"/>
    <col min="2" max="2" width="14.7109375" bestFit="1" customWidth="1"/>
    <col min="4" max="5" width="20.7109375" bestFit="1" customWidth="1"/>
    <col min="6" max="6" width="13.85546875" bestFit="1" customWidth="1"/>
    <col min="8" max="8" width="26.140625" bestFit="1" customWidth="1"/>
    <col min="14" max="14" width="10.85546875" bestFit="1" customWidth="1"/>
  </cols>
  <sheetData>
    <row r="1" spans="1:17" x14ac:dyDescent="0.25">
      <c r="A1" s="5">
        <v>2018</v>
      </c>
      <c r="D1" t="s">
        <v>43</v>
      </c>
      <c r="E1" t="s">
        <v>44</v>
      </c>
      <c r="F1" t="s">
        <v>61</v>
      </c>
      <c r="G1" t="s">
        <v>47</v>
      </c>
      <c r="H1" t="s">
        <v>62</v>
      </c>
      <c r="K1" t="s">
        <v>25</v>
      </c>
      <c r="L1" t="s">
        <v>38</v>
      </c>
      <c r="M1" t="s">
        <v>26</v>
      </c>
      <c r="N1" t="s">
        <v>39</v>
      </c>
      <c r="O1" s="7" t="s">
        <v>41</v>
      </c>
      <c r="P1" s="7" t="s">
        <v>40</v>
      </c>
      <c r="Q1" s="7" t="s">
        <v>42</v>
      </c>
    </row>
    <row r="2" spans="1:17" x14ac:dyDescent="0.25">
      <c r="A2" s="2">
        <v>50.94</v>
      </c>
      <c r="B2" t="s">
        <v>0</v>
      </c>
      <c r="D2" t="s">
        <v>11</v>
      </c>
      <c r="E2">
        <v>41.15</v>
      </c>
      <c r="F2" t="s">
        <v>46</v>
      </c>
      <c r="G2" t="s">
        <v>48</v>
      </c>
      <c r="H2">
        <v>11223</v>
      </c>
      <c r="J2" t="s">
        <v>27</v>
      </c>
      <c r="K2">
        <v>0.56499999999999995</v>
      </c>
      <c r="L2" s="1">
        <v>3</v>
      </c>
      <c r="M2" s="1">
        <v>8.43</v>
      </c>
      <c r="N2" s="1">
        <v>20</v>
      </c>
      <c r="O2" s="1">
        <f>K2*L2</f>
        <v>1.6949999999999998</v>
      </c>
      <c r="P2" s="1">
        <f>K2*M2</f>
        <v>4.7629499999999991</v>
      </c>
      <c r="Q2" s="1">
        <f>K2*N2</f>
        <v>11.299999999999999</v>
      </c>
    </row>
    <row r="3" spans="1:17" x14ac:dyDescent="0.25">
      <c r="A3" s="2">
        <v>50.01</v>
      </c>
      <c r="B3" t="s">
        <v>1</v>
      </c>
      <c r="D3" t="s">
        <v>7</v>
      </c>
      <c r="E3">
        <v>34.28</v>
      </c>
      <c r="F3" t="s">
        <v>46</v>
      </c>
      <c r="G3" t="s">
        <v>49</v>
      </c>
      <c r="H3">
        <v>727</v>
      </c>
      <c r="J3" t="s">
        <v>28</v>
      </c>
      <c r="K3">
        <v>0.371</v>
      </c>
      <c r="L3" s="1">
        <v>1.5</v>
      </c>
      <c r="M3" s="1">
        <v>2.11</v>
      </c>
      <c r="N3" s="1">
        <v>3.99</v>
      </c>
      <c r="O3" s="1">
        <f t="shared" ref="O3:O12" si="0">K3*L3</f>
        <v>0.55649999999999999</v>
      </c>
      <c r="P3" s="1">
        <f t="shared" ref="P3:P12" si="1">K3*M3</f>
        <v>0.78280999999999989</v>
      </c>
      <c r="Q3" s="1">
        <f t="shared" ref="Q3:Q12" si="2">K3*N3</f>
        <v>1.4802900000000001</v>
      </c>
    </row>
    <row r="4" spans="1:17" x14ac:dyDescent="0.25">
      <c r="A4" s="2">
        <v>47.62</v>
      </c>
      <c r="B4" t="s">
        <v>9</v>
      </c>
      <c r="D4" t="s">
        <v>12</v>
      </c>
      <c r="E4">
        <v>30</v>
      </c>
      <c r="F4" t="s">
        <v>45</v>
      </c>
      <c r="G4" t="s">
        <v>50</v>
      </c>
      <c r="J4" t="s">
        <v>29</v>
      </c>
      <c r="K4">
        <v>0.42899999999999999</v>
      </c>
      <c r="L4" s="1">
        <v>2</v>
      </c>
      <c r="M4" s="1">
        <v>11.59</v>
      </c>
      <c r="N4" s="1">
        <v>30</v>
      </c>
      <c r="O4" s="1">
        <f t="shared" si="0"/>
        <v>0.85799999999999998</v>
      </c>
      <c r="P4" s="1">
        <f t="shared" si="1"/>
        <v>4.9721099999999998</v>
      </c>
      <c r="Q4" s="1">
        <f t="shared" si="2"/>
        <v>12.87</v>
      </c>
    </row>
    <row r="5" spans="1:17" x14ac:dyDescent="0.25">
      <c r="A5" s="2">
        <v>43.91</v>
      </c>
      <c r="B5" t="s">
        <v>2</v>
      </c>
      <c r="D5" t="s">
        <v>10</v>
      </c>
      <c r="E5">
        <v>29</v>
      </c>
      <c r="F5" t="s">
        <v>45</v>
      </c>
      <c r="G5" t="s">
        <v>51</v>
      </c>
      <c r="J5" t="s">
        <v>30</v>
      </c>
      <c r="K5">
        <v>0.45299999999999996</v>
      </c>
      <c r="L5" s="1">
        <v>3</v>
      </c>
      <c r="M5" s="1">
        <v>14.71</v>
      </c>
      <c r="N5" s="1">
        <v>40</v>
      </c>
      <c r="O5" s="1">
        <f t="shared" si="0"/>
        <v>1.359</v>
      </c>
      <c r="P5" s="1">
        <f t="shared" si="1"/>
        <v>6.6636299999999995</v>
      </c>
      <c r="Q5" s="1">
        <f t="shared" si="2"/>
        <v>18.119999999999997</v>
      </c>
    </row>
    <row r="6" spans="1:17" x14ac:dyDescent="0.25">
      <c r="A6" s="3">
        <v>41.15</v>
      </c>
      <c r="B6" s="4" t="s">
        <v>3</v>
      </c>
      <c r="D6" t="s">
        <v>13</v>
      </c>
      <c r="E6">
        <v>28</v>
      </c>
      <c r="F6" t="s">
        <v>45</v>
      </c>
      <c r="G6" t="s">
        <v>52</v>
      </c>
      <c r="J6" t="s">
        <v>31</v>
      </c>
      <c r="K6">
        <v>0.312</v>
      </c>
      <c r="L6" s="1">
        <v>2</v>
      </c>
      <c r="M6" s="1">
        <v>6.33</v>
      </c>
      <c r="N6" s="1">
        <v>11.99</v>
      </c>
      <c r="O6" s="1">
        <f t="shared" si="0"/>
        <v>0.624</v>
      </c>
      <c r="P6" s="1">
        <f t="shared" si="1"/>
        <v>1.97496</v>
      </c>
      <c r="Q6" s="1">
        <f t="shared" si="2"/>
        <v>3.7408800000000002</v>
      </c>
    </row>
    <row r="7" spans="1:17" x14ac:dyDescent="0.25">
      <c r="A7" s="2">
        <v>36.64</v>
      </c>
      <c r="B7" t="s">
        <v>4</v>
      </c>
      <c r="D7" t="s">
        <v>15</v>
      </c>
      <c r="E7">
        <v>27</v>
      </c>
      <c r="F7" t="s">
        <v>45</v>
      </c>
      <c r="G7" t="s">
        <v>54</v>
      </c>
      <c r="J7" t="s">
        <v>32</v>
      </c>
      <c r="K7">
        <v>0.28800000000000003</v>
      </c>
      <c r="L7" s="1">
        <v>10</v>
      </c>
      <c r="M7" s="1">
        <v>24.59</v>
      </c>
      <c r="N7" s="1">
        <v>59.99</v>
      </c>
      <c r="O7" s="1">
        <f t="shared" si="0"/>
        <v>2.8800000000000003</v>
      </c>
      <c r="P7" s="1">
        <f t="shared" si="1"/>
        <v>7.0819200000000011</v>
      </c>
      <c r="Q7" s="1">
        <f t="shared" si="2"/>
        <v>17.277120000000004</v>
      </c>
    </row>
    <row r="8" spans="1:17" x14ac:dyDescent="0.25">
      <c r="A8" s="2">
        <v>35.56</v>
      </c>
      <c r="B8" t="s">
        <v>5</v>
      </c>
      <c r="D8" t="s">
        <v>17</v>
      </c>
      <c r="E8">
        <v>26</v>
      </c>
      <c r="F8" t="s">
        <v>45</v>
      </c>
      <c r="G8" t="s">
        <v>55</v>
      </c>
      <c r="J8" t="s">
        <v>33</v>
      </c>
      <c r="K8">
        <v>0.27600000000000002</v>
      </c>
      <c r="L8" s="1">
        <v>5</v>
      </c>
      <c r="M8" s="1">
        <v>17.63</v>
      </c>
      <c r="N8" s="1">
        <v>34.99</v>
      </c>
      <c r="O8" s="1">
        <f t="shared" si="0"/>
        <v>1.3800000000000001</v>
      </c>
      <c r="P8" s="1">
        <f t="shared" si="1"/>
        <v>4.8658799999999998</v>
      </c>
      <c r="Q8" s="1">
        <f t="shared" si="2"/>
        <v>9.6572400000000016</v>
      </c>
    </row>
    <row r="9" spans="1:17" x14ac:dyDescent="0.25">
      <c r="A9" s="2">
        <v>37.74</v>
      </c>
      <c r="B9" t="s">
        <v>6</v>
      </c>
      <c r="D9" t="s">
        <v>16</v>
      </c>
      <c r="E9">
        <v>25</v>
      </c>
      <c r="F9" t="s">
        <v>45</v>
      </c>
      <c r="G9" t="s">
        <v>56</v>
      </c>
      <c r="J9" t="s">
        <v>34</v>
      </c>
      <c r="K9">
        <v>0.13500000000000001</v>
      </c>
      <c r="L9" s="1">
        <v>2.5</v>
      </c>
      <c r="M9" s="1">
        <v>3.65</v>
      </c>
      <c r="N9" s="1">
        <v>4.99</v>
      </c>
      <c r="O9" s="1">
        <f t="shared" si="0"/>
        <v>0.33750000000000002</v>
      </c>
      <c r="P9" s="1">
        <f t="shared" si="1"/>
        <v>0.49275000000000002</v>
      </c>
      <c r="Q9" s="1">
        <f t="shared" si="2"/>
        <v>0.67365000000000008</v>
      </c>
    </row>
    <row r="10" spans="1:17" x14ac:dyDescent="0.25">
      <c r="A10" s="3">
        <v>34.28</v>
      </c>
      <c r="B10" s="4" t="s">
        <v>7</v>
      </c>
      <c r="D10" t="s">
        <v>18</v>
      </c>
      <c r="E10">
        <v>24</v>
      </c>
      <c r="F10" t="s">
        <v>45</v>
      </c>
      <c r="G10" t="s">
        <v>57</v>
      </c>
      <c r="J10" t="s">
        <v>35</v>
      </c>
      <c r="K10">
        <v>0.253</v>
      </c>
      <c r="L10" s="1">
        <v>2</v>
      </c>
      <c r="M10" s="1">
        <v>6.3</v>
      </c>
      <c r="N10" s="1">
        <v>9.99</v>
      </c>
      <c r="O10" s="1">
        <f t="shared" si="0"/>
        <v>0.50600000000000001</v>
      </c>
      <c r="P10" s="1">
        <f t="shared" si="1"/>
        <v>1.5938999999999999</v>
      </c>
      <c r="Q10" s="1">
        <f t="shared" si="2"/>
        <v>2.5274700000000001</v>
      </c>
    </row>
    <row r="11" spans="1:17" x14ac:dyDescent="0.25">
      <c r="A11" s="2">
        <v>32.700000000000003</v>
      </c>
      <c r="B11" t="s">
        <v>8</v>
      </c>
      <c r="D11" t="s">
        <v>14</v>
      </c>
      <c r="E11">
        <v>23</v>
      </c>
      <c r="F11" t="s">
        <v>45</v>
      </c>
      <c r="G11" t="s">
        <v>58</v>
      </c>
      <c r="J11" t="s">
        <v>36</v>
      </c>
      <c r="K11">
        <v>0.153</v>
      </c>
      <c r="L11" s="1">
        <v>2</v>
      </c>
      <c r="M11" s="1">
        <v>6.49</v>
      </c>
      <c r="N11" s="1">
        <v>9.99</v>
      </c>
      <c r="O11" s="1">
        <f t="shared" si="0"/>
        <v>0.30599999999999999</v>
      </c>
      <c r="P11" s="1">
        <f t="shared" si="1"/>
        <v>0.99297000000000002</v>
      </c>
      <c r="Q11" s="1">
        <f t="shared" si="2"/>
        <v>1.52847</v>
      </c>
    </row>
    <row r="12" spans="1:17" x14ac:dyDescent="0.25">
      <c r="D12" t="s">
        <v>19</v>
      </c>
      <c r="E12">
        <v>22</v>
      </c>
      <c r="F12" t="s">
        <v>45</v>
      </c>
      <c r="G12" t="s">
        <v>59</v>
      </c>
      <c r="J12" t="s">
        <v>37</v>
      </c>
      <c r="K12">
        <v>8.199999999999999E-2</v>
      </c>
      <c r="L12" s="1">
        <v>1</v>
      </c>
      <c r="M12" s="1">
        <v>4.8600000000000003</v>
      </c>
      <c r="N12" s="1">
        <v>10</v>
      </c>
      <c r="O12" s="1">
        <f t="shared" si="0"/>
        <v>8.199999999999999E-2</v>
      </c>
      <c r="P12" s="1">
        <f t="shared" si="1"/>
        <v>0.39851999999999999</v>
      </c>
      <c r="Q12" s="1">
        <f t="shared" si="2"/>
        <v>0.81999999999999984</v>
      </c>
    </row>
    <row r="13" spans="1:17" x14ac:dyDescent="0.25">
      <c r="A13" s="6">
        <v>2017</v>
      </c>
      <c r="D13" t="s">
        <v>53</v>
      </c>
      <c r="E13">
        <v>21</v>
      </c>
      <c r="F13" t="s">
        <v>45</v>
      </c>
      <c r="G13" t="s">
        <v>60</v>
      </c>
      <c r="M13" t="s">
        <v>24</v>
      </c>
      <c r="O13" s="1">
        <f>SUM(O2:O12)</f>
        <v>10.584000000000001</v>
      </c>
      <c r="P13" s="1">
        <f>SUM(P2:P12)</f>
        <v>34.5824</v>
      </c>
      <c r="Q13" s="1">
        <f>SUM(Q2:Q12)</f>
        <v>79.995119999999972</v>
      </c>
    </row>
    <row r="14" spans="1:17" x14ac:dyDescent="0.25">
      <c r="A14" s="2">
        <v>50.97</v>
      </c>
      <c r="B14" t="s">
        <v>0</v>
      </c>
    </row>
    <row r="15" spans="1:17" x14ac:dyDescent="0.25">
      <c r="A15" s="2">
        <v>48.87</v>
      </c>
      <c r="B15" t="s">
        <v>20</v>
      </c>
    </row>
    <row r="16" spans="1:17" x14ac:dyDescent="0.25">
      <c r="A16" s="2">
        <v>48.33</v>
      </c>
      <c r="B16" t="s">
        <v>9</v>
      </c>
    </row>
    <row r="17" spans="1:2" x14ac:dyDescent="0.25">
      <c r="A17" s="2">
        <v>48.67</v>
      </c>
      <c r="B17" t="s">
        <v>1</v>
      </c>
    </row>
    <row r="18" spans="1:2" x14ac:dyDescent="0.25">
      <c r="A18" s="2">
        <v>43</v>
      </c>
      <c r="B18" t="s">
        <v>2</v>
      </c>
    </row>
    <row r="19" spans="1:2" x14ac:dyDescent="0.25">
      <c r="A19" s="3">
        <v>42.55</v>
      </c>
      <c r="B19" s="4" t="s">
        <v>3</v>
      </c>
    </row>
    <row r="20" spans="1:2" x14ac:dyDescent="0.25">
      <c r="A20" s="2">
        <v>38.83</v>
      </c>
      <c r="B20" t="s">
        <v>4</v>
      </c>
    </row>
    <row r="21" spans="1:2" x14ac:dyDescent="0.25">
      <c r="A21" s="3">
        <v>33.119999999999997</v>
      </c>
      <c r="B21" s="4" t="s">
        <v>21</v>
      </c>
    </row>
    <row r="22" spans="1:2" x14ac:dyDescent="0.25">
      <c r="A22" s="2">
        <v>32.520000000000003</v>
      </c>
      <c r="B22" t="s">
        <v>22</v>
      </c>
    </row>
    <row r="23" spans="1:2" x14ac:dyDescent="0.25">
      <c r="A23" s="2">
        <v>31.15</v>
      </c>
      <c r="B23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0C2C-5726-485B-9984-07CF8EC0E593}">
  <sheetPr codeName="Sheet2"/>
  <dimension ref="A1:E13"/>
  <sheetViews>
    <sheetView zoomScale="110" zoomScaleNormal="110" workbookViewId="0">
      <selection activeCell="C3" sqref="C3"/>
    </sheetView>
  </sheetViews>
  <sheetFormatPr defaultRowHeight="15" x14ac:dyDescent="0.25"/>
  <cols>
    <col min="1" max="1" width="20.7109375" bestFit="1" customWidth="1"/>
    <col min="2" max="2" width="10.42578125" bestFit="1" customWidth="1"/>
    <col min="3" max="3" width="13.85546875" bestFit="1" customWidth="1"/>
    <col min="4" max="4" width="13.28515625" bestFit="1" customWidth="1"/>
    <col min="5" max="5" width="11.140625" bestFit="1" customWidth="1"/>
  </cols>
  <sheetData>
    <row r="1" spans="1:5" x14ac:dyDescent="0.25">
      <c r="A1" t="s">
        <v>47</v>
      </c>
      <c r="B1" t="s">
        <v>43</v>
      </c>
      <c r="C1" t="s">
        <v>76</v>
      </c>
      <c r="D1" t="s">
        <v>61</v>
      </c>
      <c r="E1" t="s">
        <v>62</v>
      </c>
    </row>
    <row r="2" spans="1:5" x14ac:dyDescent="0.25">
      <c r="A2" t="s">
        <v>48</v>
      </c>
      <c r="B2" t="s">
        <v>11</v>
      </c>
      <c r="C2">
        <v>41.15</v>
      </c>
      <c r="D2" t="s">
        <v>46</v>
      </c>
      <c r="E2">
        <v>11223</v>
      </c>
    </row>
    <row r="3" spans="1:5" x14ac:dyDescent="0.25">
      <c r="A3" t="s">
        <v>49</v>
      </c>
      <c r="B3" t="s">
        <v>7</v>
      </c>
      <c r="C3">
        <v>34.28</v>
      </c>
      <c r="D3" t="s">
        <v>46</v>
      </c>
      <c r="E3">
        <v>727</v>
      </c>
    </row>
    <row r="4" spans="1:5" x14ac:dyDescent="0.25">
      <c r="A4" t="s">
        <v>50</v>
      </c>
      <c r="B4" t="s">
        <v>12</v>
      </c>
      <c r="C4">
        <v>30</v>
      </c>
      <c r="D4" t="s">
        <v>45</v>
      </c>
    </row>
    <row r="5" spans="1:5" x14ac:dyDescent="0.25">
      <c r="A5" t="s">
        <v>51</v>
      </c>
      <c r="B5" t="s">
        <v>10</v>
      </c>
      <c r="C5">
        <v>29</v>
      </c>
      <c r="D5" t="s">
        <v>45</v>
      </c>
    </row>
    <row r="6" spans="1:5" x14ac:dyDescent="0.25">
      <c r="A6" t="s">
        <v>52</v>
      </c>
      <c r="B6" t="s">
        <v>13</v>
      </c>
      <c r="C6">
        <v>28</v>
      </c>
      <c r="D6" t="s">
        <v>45</v>
      </c>
    </row>
    <row r="7" spans="1:5" x14ac:dyDescent="0.25">
      <c r="A7" t="s">
        <v>54</v>
      </c>
      <c r="B7" t="s">
        <v>15</v>
      </c>
      <c r="C7">
        <v>27</v>
      </c>
      <c r="D7" t="s">
        <v>45</v>
      </c>
    </row>
    <row r="8" spans="1:5" x14ac:dyDescent="0.25">
      <c r="A8" t="s">
        <v>55</v>
      </c>
      <c r="B8" t="s">
        <v>17</v>
      </c>
      <c r="C8">
        <v>26</v>
      </c>
      <c r="D8" t="s">
        <v>45</v>
      </c>
    </row>
    <row r="9" spans="1:5" x14ac:dyDescent="0.25">
      <c r="A9" t="s">
        <v>56</v>
      </c>
      <c r="B9" t="s">
        <v>16</v>
      </c>
      <c r="C9">
        <v>25</v>
      </c>
      <c r="D9" t="s">
        <v>45</v>
      </c>
    </row>
    <row r="10" spans="1:5" x14ac:dyDescent="0.25">
      <c r="A10" t="s">
        <v>57</v>
      </c>
      <c r="B10" t="s">
        <v>18</v>
      </c>
      <c r="C10">
        <v>24</v>
      </c>
      <c r="D10" t="s">
        <v>45</v>
      </c>
    </row>
    <row r="11" spans="1:5" x14ac:dyDescent="0.25">
      <c r="A11" t="s">
        <v>58</v>
      </c>
      <c r="B11" t="s">
        <v>14</v>
      </c>
      <c r="C11">
        <v>23</v>
      </c>
      <c r="D11" t="s">
        <v>45</v>
      </c>
    </row>
    <row r="12" spans="1:5" x14ac:dyDescent="0.25">
      <c r="A12" t="s">
        <v>59</v>
      </c>
      <c r="B12" t="s">
        <v>19</v>
      </c>
      <c r="C12">
        <v>22</v>
      </c>
      <c r="D12" t="s">
        <v>45</v>
      </c>
    </row>
    <row r="13" spans="1:5" x14ac:dyDescent="0.25">
      <c r="A13" t="s">
        <v>60</v>
      </c>
      <c r="B13" t="s">
        <v>53</v>
      </c>
      <c r="C13">
        <v>21</v>
      </c>
      <c r="D13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1D38-2AEC-4D2C-B732-97DEB35EE8D9}">
  <dimension ref="A1:D13"/>
  <sheetViews>
    <sheetView workbookViewId="0">
      <selection activeCell="E4" sqref="E4"/>
    </sheetView>
  </sheetViews>
  <sheetFormatPr defaultRowHeight="15" x14ac:dyDescent="0.25"/>
  <cols>
    <col min="2" max="2" width="11.7109375" bestFit="1" customWidth="1"/>
  </cols>
  <sheetData>
    <row r="1" spans="1:4" x14ac:dyDescent="0.25">
      <c r="A1" t="str">
        <f>T_Sin!A1</f>
        <v>Origin</v>
      </c>
      <c r="B1" t="str">
        <f>T_Sin!B1</f>
        <v>Destination</v>
      </c>
      <c r="C1" t="str">
        <f>T_Sin!C1</f>
        <v>SGD</v>
      </c>
      <c r="D1" t="str">
        <f>T_Sin!D1</f>
        <v>USD</v>
      </c>
    </row>
    <row r="2" spans="1:4" x14ac:dyDescent="0.25">
      <c r="A2" t="str">
        <f>T_Sin!A2</f>
        <v>SIN</v>
      </c>
      <c r="B2" t="str">
        <f>T_Sin!B2</f>
        <v>PER</v>
      </c>
      <c r="C2">
        <f>T_Sin!C2</f>
        <v>58.3</v>
      </c>
      <c r="D2">
        <f>T_Sin!D2</f>
        <v>42.558999999999997</v>
      </c>
    </row>
    <row r="3" spans="1:4" x14ac:dyDescent="0.25">
      <c r="A3" t="str">
        <f>T_Sin!A3</f>
        <v>SIN</v>
      </c>
      <c r="B3" t="str">
        <f>T_Sin!B3</f>
        <v>MEL</v>
      </c>
      <c r="C3">
        <f>T_Sin!C3</f>
        <v>64</v>
      </c>
      <c r="D3">
        <f>T_Sin!D3</f>
        <v>46.72</v>
      </c>
    </row>
    <row r="4" spans="1:4" x14ac:dyDescent="0.25">
      <c r="A4" t="str">
        <f>T_Sin!A4</f>
        <v>SIN</v>
      </c>
      <c r="B4" t="str">
        <f>T_Sin!B4</f>
        <v>SYD</v>
      </c>
      <c r="C4">
        <f>T_Sin!C4</f>
        <v>78</v>
      </c>
      <c r="D4">
        <f>T_Sin!D4</f>
        <v>56.94</v>
      </c>
    </row>
    <row r="5" spans="1:4" x14ac:dyDescent="0.25">
      <c r="A5" t="str">
        <f>T_Sin!A5</f>
        <v>SIN</v>
      </c>
      <c r="B5" t="str">
        <f>T_Sin!B5</f>
        <v>KIX</v>
      </c>
      <c r="C5">
        <f>T_Sin!C5</f>
        <v>41.5</v>
      </c>
      <c r="D5">
        <f>T_Sin!D5</f>
        <v>30.294999999999998</v>
      </c>
    </row>
    <row r="6" spans="1:4" x14ac:dyDescent="0.25">
      <c r="A6" t="str">
        <f>T_Sin!A6</f>
        <v>SIN</v>
      </c>
      <c r="B6" t="str">
        <f>T_Sin!B6</f>
        <v>JED</v>
      </c>
      <c r="C6">
        <f>T_Sin!C6</f>
        <v>130.29999999999998</v>
      </c>
      <c r="D6">
        <f>T_Sin!D6</f>
        <v>95.118999999999986</v>
      </c>
    </row>
    <row r="7" spans="1:4" x14ac:dyDescent="0.25">
      <c r="A7" t="str">
        <f>T_Sin!A7</f>
        <v>KUL</v>
      </c>
      <c r="B7" t="str">
        <f>T_Sin!B7</f>
        <v>PER</v>
      </c>
      <c r="C7">
        <f>T_Sin!C7</f>
        <v>332</v>
      </c>
      <c r="D7">
        <f>T_Sin!D7</f>
        <v>79.679999999999993</v>
      </c>
    </row>
    <row r="8" spans="1:4" x14ac:dyDescent="0.25">
      <c r="A8" t="str">
        <f>T_Sin!A8</f>
        <v>KUL</v>
      </c>
      <c r="B8" t="str">
        <f>T_Sin!B8</f>
        <v>SYD</v>
      </c>
      <c r="C8">
        <f>T_Sin!C8</f>
        <v>234</v>
      </c>
      <c r="D8">
        <f>T_Sin!D8</f>
        <v>56.16</v>
      </c>
    </row>
    <row r="9" spans="1:4" x14ac:dyDescent="0.25">
      <c r="A9" t="str">
        <f>T_Sin!A9</f>
        <v>KUL</v>
      </c>
      <c r="B9" t="str">
        <f>T_Sin!B9</f>
        <v>PEK</v>
      </c>
      <c r="C9">
        <f>T_Sin!C9</f>
        <v>142</v>
      </c>
      <c r="D9">
        <f>T_Sin!D9</f>
        <v>34.08</v>
      </c>
    </row>
    <row r="10" spans="1:4" x14ac:dyDescent="0.25">
      <c r="A10" t="str">
        <f>T_Sin!A10</f>
        <v>KUL</v>
      </c>
      <c r="B10" t="str">
        <f>T_Sin!B10</f>
        <v>KIX</v>
      </c>
      <c r="C10">
        <f>T_Sin!C10</f>
        <v>137</v>
      </c>
      <c r="D10">
        <f>T_Sin!D10</f>
        <v>32.879999999999995</v>
      </c>
    </row>
    <row r="11" spans="1:4" x14ac:dyDescent="0.25">
      <c r="A11" t="str">
        <f>T_Sin!A11</f>
        <v>KUL</v>
      </c>
      <c r="B11" t="str">
        <f>T_Sin!B11</f>
        <v>JED</v>
      </c>
      <c r="C11">
        <f>T_Sin!C11</f>
        <v>250</v>
      </c>
      <c r="D11">
        <f>T_Sin!D11</f>
        <v>60</v>
      </c>
    </row>
    <row r="12" spans="1:4" x14ac:dyDescent="0.25">
      <c r="A12" t="str">
        <f>T_Sin!A12</f>
        <v>KUL</v>
      </c>
      <c r="B12" t="str">
        <f>T_Sin!B12</f>
        <v>NRT</v>
      </c>
      <c r="C12">
        <f>T_Sin!C12</f>
        <v>108</v>
      </c>
      <c r="D12">
        <f>T_Sin!D12</f>
        <v>25.919999999999998</v>
      </c>
    </row>
    <row r="13" spans="1:4" x14ac:dyDescent="0.25">
      <c r="A13" t="str">
        <f>T_Sin!A13</f>
        <v>KUL</v>
      </c>
      <c r="B13" t="str">
        <f>T_Sin!B13</f>
        <v>HND</v>
      </c>
      <c r="C13">
        <f>T_Sin!C13</f>
        <v>99</v>
      </c>
      <c r="D13">
        <f>T_Sin!D13</f>
        <v>23.759999999999998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3C3F-DE9F-4AF1-8C2F-870343897F5D}">
  <sheetPr codeName="Sheet3"/>
  <dimension ref="A1:G13"/>
  <sheetViews>
    <sheetView zoomScaleNormal="100" workbookViewId="0">
      <selection activeCell="B2" sqref="B2"/>
    </sheetView>
  </sheetViews>
  <sheetFormatPr defaultRowHeight="15" x14ac:dyDescent="0.25"/>
  <cols>
    <col min="2" max="2" width="11.7109375" bestFit="1" customWidth="1"/>
    <col min="3" max="3" width="12.42578125" bestFit="1" customWidth="1"/>
  </cols>
  <sheetData>
    <row r="1" spans="1:7" x14ac:dyDescent="0.25">
      <c r="A1" t="s">
        <v>63</v>
      </c>
      <c r="B1" t="s">
        <v>237</v>
      </c>
      <c r="C1" t="s">
        <v>70</v>
      </c>
      <c r="D1" t="s">
        <v>65</v>
      </c>
      <c r="F1" t="s">
        <v>66</v>
      </c>
      <c r="G1" t="s">
        <v>67</v>
      </c>
    </row>
    <row r="2" spans="1:7" x14ac:dyDescent="0.25">
      <c r="A2" t="s">
        <v>68</v>
      </c>
      <c r="B2" t="s">
        <v>69</v>
      </c>
      <c r="C2">
        <v>58.3</v>
      </c>
      <c r="D2">
        <v>42.558999999999997</v>
      </c>
      <c r="F2" t="s">
        <v>70</v>
      </c>
      <c r="G2">
        <v>0.73</v>
      </c>
    </row>
    <row r="3" spans="1:7" x14ac:dyDescent="0.25">
      <c r="A3" t="s">
        <v>68</v>
      </c>
      <c r="B3" t="s">
        <v>71</v>
      </c>
      <c r="C3">
        <v>64</v>
      </c>
      <c r="D3">
        <v>46.72</v>
      </c>
    </row>
    <row r="4" spans="1:7" x14ac:dyDescent="0.25">
      <c r="A4" t="s">
        <v>68</v>
      </c>
      <c r="B4" t="s">
        <v>73</v>
      </c>
      <c r="C4">
        <v>78</v>
      </c>
      <c r="D4">
        <v>56.94</v>
      </c>
    </row>
    <row r="5" spans="1:7" x14ac:dyDescent="0.25">
      <c r="A5" t="s">
        <v>68</v>
      </c>
      <c r="B5" t="s">
        <v>74</v>
      </c>
      <c r="C5">
        <v>41.5</v>
      </c>
      <c r="D5">
        <v>30.294999999999998</v>
      </c>
    </row>
    <row r="6" spans="1:7" x14ac:dyDescent="0.25">
      <c r="A6" t="s">
        <v>68</v>
      </c>
      <c r="B6" t="s">
        <v>75</v>
      </c>
      <c r="C6">
        <f>31+3+54.8+6.1+35.4</f>
        <v>130.29999999999998</v>
      </c>
      <c r="D6">
        <f>C6*G2</f>
        <v>95.118999999999986</v>
      </c>
    </row>
    <row r="7" spans="1:7" x14ac:dyDescent="0.25">
      <c r="A7" t="str">
        <f>T_Kul!A2</f>
        <v>KUL</v>
      </c>
      <c r="B7" t="str">
        <f>T_Kul!B2</f>
        <v>PER</v>
      </c>
      <c r="C7">
        <f>T_Kul!C2</f>
        <v>332</v>
      </c>
      <c r="D7">
        <f>T_Kul!D2</f>
        <v>79.679999999999993</v>
      </c>
      <c r="E7">
        <f>T_Kul!E2</f>
        <v>0</v>
      </c>
      <c r="F7" t="str">
        <f>T_Kul!F2</f>
        <v>SGD</v>
      </c>
      <c r="G7">
        <f>T_Kul!G2</f>
        <v>0.73</v>
      </c>
    </row>
    <row r="8" spans="1:7" x14ac:dyDescent="0.25">
      <c r="A8" t="str">
        <f>T_Kul!A3</f>
        <v>KUL</v>
      </c>
      <c r="B8" t="str">
        <f>T_Kul!B3</f>
        <v>SYD</v>
      </c>
      <c r="C8">
        <f>T_Kul!C3</f>
        <v>234</v>
      </c>
      <c r="D8">
        <f>T_Kul!D3</f>
        <v>56.16</v>
      </c>
      <c r="E8">
        <f>T_Kul!E3</f>
        <v>0</v>
      </c>
      <c r="F8" t="str">
        <f>T_Kul!F3</f>
        <v>SAR</v>
      </c>
      <c r="G8">
        <f>T_Kul!G3</f>
        <v>0.27</v>
      </c>
    </row>
    <row r="9" spans="1:7" x14ac:dyDescent="0.25">
      <c r="A9" t="str">
        <f>T_Kul!A4</f>
        <v>KUL</v>
      </c>
      <c r="B9" t="str">
        <f>T_Kul!B4</f>
        <v>PEK</v>
      </c>
      <c r="C9">
        <f>T_Kul!C4</f>
        <v>142</v>
      </c>
      <c r="D9">
        <f>T_Kul!D4</f>
        <v>34.08</v>
      </c>
      <c r="E9">
        <f>T_Kul!E4</f>
        <v>0</v>
      </c>
      <c r="F9" t="str">
        <f>T_Kul!F4</f>
        <v>RM</v>
      </c>
      <c r="G9">
        <f>T_Kul!G4</f>
        <v>0.24</v>
      </c>
    </row>
    <row r="10" spans="1:7" x14ac:dyDescent="0.25">
      <c r="A10" t="str">
        <f>T_Kul!A5</f>
        <v>KUL</v>
      </c>
      <c r="B10" t="str">
        <f>T_Kul!B5</f>
        <v>KIX</v>
      </c>
      <c r="C10">
        <f>T_Kul!C5</f>
        <v>137</v>
      </c>
      <c r="D10">
        <f>T_Kul!D5</f>
        <v>32.879999999999995</v>
      </c>
      <c r="E10">
        <f>T_Kul!E5</f>
        <v>0</v>
      </c>
      <c r="F10">
        <f>T_Kul!F5</f>
        <v>0</v>
      </c>
      <c r="G10">
        <f>T_Kul!G5</f>
        <v>0</v>
      </c>
    </row>
    <row r="11" spans="1:7" x14ac:dyDescent="0.25">
      <c r="A11" t="str">
        <f>T_Kul!A6</f>
        <v>KUL</v>
      </c>
      <c r="B11" t="str">
        <f>T_Kul!B6</f>
        <v>JED</v>
      </c>
      <c r="C11">
        <f>T_Kul!C6</f>
        <v>250</v>
      </c>
      <c r="D11">
        <f>T_Kul!D6</f>
        <v>60</v>
      </c>
      <c r="E11">
        <f>T_Kul!E6</f>
        <v>0</v>
      </c>
      <c r="F11">
        <f>T_Kul!F6</f>
        <v>0</v>
      </c>
      <c r="G11">
        <f>T_Kul!G6</f>
        <v>0</v>
      </c>
    </row>
    <row r="12" spans="1:7" x14ac:dyDescent="0.25">
      <c r="A12" t="str">
        <f>T_Kul!A7</f>
        <v>KUL</v>
      </c>
      <c r="B12" t="str">
        <f>T_Kul!B7</f>
        <v>NRT</v>
      </c>
      <c r="C12">
        <f>T_Kul!C7</f>
        <v>108</v>
      </c>
      <c r="D12">
        <f>T_Kul!D7</f>
        <v>25.919999999999998</v>
      </c>
      <c r="E12">
        <f>T_Kul!E7</f>
        <v>0</v>
      </c>
      <c r="F12">
        <f>T_Kul!F7</f>
        <v>0</v>
      </c>
      <c r="G12">
        <f>T_Kul!G7</f>
        <v>0</v>
      </c>
    </row>
    <row r="13" spans="1:7" x14ac:dyDescent="0.25">
      <c r="A13" t="str">
        <f>T_Kul!A8</f>
        <v>KUL</v>
      </c>
      <c r="B13" t="str">
        <f>T_Kul!B8</f>
        <v>HND</v>
      </c>
      <c r="C13">
        <f>T_Kul!C8</f>
        <v>99</v>
      </c>
      <c r="D13">
        <f>T_Kul!D8</f>
        <v>23.759999999999998</v>
      </c>
      <c r="E13">
        <f>T_Kul!E8</f>
        <v>0</v>
      </c>
      <c r="F13">
        <f>T_Kul!F8</f>
        <v>0</v>
      </c>
      <c r="G13">
        <f>T_Kul!G8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2809-9F47-475F-9D10-2BB512AD03F4}">
  <sheetPr codeName="Sheet4"/>
  <dimension ref="A1:G8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.42578125" bestFit="1" customWidth="1"/>
  </cols>
  <sheetData>
    <row r="1" spans="1:7" x14ac:dyDescent="0.25">
      <c r="A1" t="s">
        <v>63</v>
      </c>
      <c r="B1" t="s">
        <v>64</v>
      </c>
      <c r="C1" t="s">
        <v>81</v>
      </c>
      <c r="D1" t="s">
        <v>65</v>
      </c>
      <c r="F1" t="s">
        <v>66</v>
      </c>
      <c r="G1" t="s">
        <v>67</v>
      </c>
    </row>
    <row r="2" spans="1:7" x14ac:dyDescent="0.25">
      <c r="A2" t="s">
        <v>77</v>
      </c>
      <c r="B2" t="s">
        <v>69</v>
      </c>
      <c r="C2">
        <f>60+1+73+150+48</f>
        <v>332</v>
      </c>
      <c r="D2">
        <f>C2*$G$4</f>
        <v>79.679999999999993</v>
      </c>
      <c r="F2" t="s">
        <v>70</v>
      </c>
      <c r="G2">
        <v>0.73</v>
      </c>
    </row>
    <row r="3" spans="1:7" x14ac:dyDescent="0.25">
      <c r="A3" t="s">
        <v>77</v>
      </c>
      <c r="B3" t="s">
        <v>73</v>
      </c>
      <c r="C3">
        <f>20+95+1+73+13+32</f>
        <v>234</v>
      </c>
      <c r="D3">
        <f>C3*$G$4</f>
        <v>56.16</v>
      </c>
      <c r="F3" t="s">
        <v>72</v>
      </c>
      <c r="G3">
        <v>0.27</v>
      </c>
    </row>
    <row r="4" spans="1:7" x14ac:dyDescent="0.25">
      <c r="A4" t="s">
        <v>77</v>
      </c>
      <c r="B4" t="s">
        <v>78</v>
      </c>
      <c r="C4">
        <f>31+20+1+73+17</f>
        <v>142</v>
      </c>
      <c r="D4">
        <f t="shared" ref="D4:D8" si="0">C4*$G$4</f>
        <v>34.08</v>
      </c>
      <c r="F4" t="s">
        <v>81</v>
      </c>
      <c r="G4">
        <v>0.24</v>
      </c>
    </row>
    <row r="5" spans="1:7" x14ac:dyDescent="0.25">
      <c r="A5" t="s">
        <v>77</v>
      </c>
      <c r="B5" t="s">
        <v>74</v>
      </c>
      <c r="C5">
        <f>30+20+73+14</f>
        <v>137</v>
      </c>
      <c r="D5">
        <f t="shared" si="0"/>
        <v>32.879999999999995</v>
      </c>
    </row>
    <row r="6" spans="1:7" x14ac:dyDescent="0.25">
      <c r="A6" t="s">
        <v>77</v>
      </c>
      <c r="B6" t="s">
        <v>75</v>
      </c>
      <c r="C6">
        <f>9+20+1+73+97+50</f>
        <v>250</v>
      </c>
      <c r="D6">
        <f t="shared" si="0"/>
        <v>60</v>
      </c>
    </row>
    <row r="7" spans="1:7" x14ac:dyDescent="0.25">
      <c r="A7" t="s">
        <v>77</v>
      </c>
      <c r="B7" t="s">
        <v>79</v>
      </c>
      <c r="C7">
        <f>20+1+73+14</f>
        <v>108</v>
      </c>
      <c r="D7">
        <f t="shared" si="0"/>
        <v>25.919999999999998</v>
      </c>
    </row>
    <row r="8" spans="1:7" x14ac:dyDescent="0.25">
      <c r="A8" t="s">
        <v>77</v>
      </c>
      <c r="B8" t="s">
        <v>80</v>
      </c>
      <c r="C8">
        <f>20+1+73+5</f>
        <v>99</v>
      </c>
      <c r="D8">
        <f t="shared" si="0"/>
        <v>23.759999999999998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00E-1932-4C04-B3A8-A407CF114833}">
  <sheetPr codeName="Sheet5"/>
  <dimension ref="A1:F49"/>
  <sheetViews>
    <sheetView tabSelected="1" zoomScale="90" zoomScaleNormal="90" workbookViewId="0">
      <pane ySplit="1" topLeftCell="A2" activePane="bottomLeft" state="frozen"/>
      <selection pane="bottomLeft" activeCell="L8" sqref="L8"/>
    </sheetView>
  </sheetViews>
  <sheetFormatPr defaultColWidth="9.140625" defaultRowHeight="15" x14ac:dyDescent="0.25"/>
  <cols>
    <col min="1" max="1" width="23.140625" style="9" bestFit="1" customWidth="1"/>
    <col min="2" max="2" width="18.5703125" style="9" bestFit="1" customWidth="1"/>
    <col min="3" max="10" width="9.140625" style="9"/>
    <col min="11" max="11" width="22" style="9" customWidth="1"/>
    <col min="12" max="12" width="37.42578125" style="9" bestFit="1" customWidth="1"/>
    <col min="13" max="13" width="17.85546875" style="9" customWidth="1"/>
    <col min="14" max="14" width="16.85546875" style="9" customWidth="1"/>
    <col min="15" max="15" width="30" style="9" customWidth="1"/>
    <col min="16" max="16384" width="9.140625" style="9"/>
  </cols>
  <sheetData>
    <row r="1" spans="1:5" s="8" customFormat="1" ht="34.5" customHeight="1" x14ac:dyDescent="0.25">
      <c r="A1" s="8" t="s">
        <v>238</v>
      </c>
      <c r="B1" s="8" t="s">
        <v>82</v>
      </c>
      <c r="C1" s="8" t="s">
        <v>83</v>
      </c>
      <c r="D1" s="8" t="s">
        <v>84</v>
      </c>
      <c r="E1" s="8" t="s">
        <v>231</v>
      </c>
    </row>
    <row r="2" spans="1:5" x14ac:dyDescent="0.25">
      <c r="A2" s="16" t="s">
        <v>134</v>
      </c>
      <c r="B2" s="9" t="s">
        <v>135</v>
      </c>
      <c r="C2" s="9" t="s">
        <v>136</v>
      </c>
      <c r="D2" s="9">
        <v>149</v>
      </c>
      <c r="E2" s="9" t="s">
        <v>232</v>
      </c>
    </row>
    <row r="3" spans="1:5" x14ac:dyDescent="0.25">
      <c r="A3" s="16">
        <v>319</v>
      </c>
      <c r="C3" s="9" t="s">
        <v>86</v>
      </c>
      <c r="D3" s="9">
        <v>156</v>
      </c>
      <c r="E3" s="9" t="s">
        <v>232</v>
      </c>
    </row>
    <row r="4" spans="1:5" x14ac:dyDescent="0.25">
      <c r="A4" s="16" t="s">
        <v>144</v>
      </c>
      <c r="D4" s="9">
        <v>172</v>
      </c>
      <c r="E4" s="9" t="s">
        <v>232</v>
      </c>
    </row>
    <row r="5" spans="1:5" x14ac:dyDescent="0.25">
      <c r="A5" s="16">
        <v>320</v>
      </c>
      <c r="C5" s="9" t="s">
        <v>87</v>
      </c>
      <c r="D5" s="9">
        <v>180</v>
      </c>
      <c r="E5" s="9" t="s">
        <v>232</v>
      </c>
    </row>
    <row r="6" spans="1:5" x14ac:dyDescent="0.25">
      <c r="A6" s="16" t="s">
        <v>126</v>
      </c>
      <c r="C6" s="9" t="s">
        <v>127</v>
      </c>
      <c r="D6" s="9">
        <v>180</v>
      </c>
      <c r="E6" s="9" t="s">
        <v>232</v>
      </c>
    </row>
    <row r="7" spans="1:5" x14ac:dyDescent="0.25">
      <c r="A7" s="16">
        <v>738</v>
      </c>
      <c r="B7" s="9" t="s">
        <v>108</v>
      </c>
      <c r="C7" s="9" t="s">
        <v>109</v>
      </c>
      <c r="D7" s="9">
        <v>189</v>
      </c>
      <c r="E7" s="9" t="s">
        <v>232</v>
      </c>
    </row>
    <row r="8" spans="1:5" x14ac:dyDescent="0.25">
      <c r="A8" s="16" t="s">
        <v>147</v>
      </c>
      <c r="B8" s="9" t="s">
        <v>148</v>
      </c>
      <c r="D8" s="9">
        <v>189</v>
      </c>
      <c r="E8" s="9" t="s">
        <v>232</v>
      </c>
    </row>
    <row r="9" spans="1:5" x14ac:dyDescent="0.25">
      <c r="A9" s="16">
        <v>737</v>
      </c>
      <c r="D9" s="9">
        <v>190</v>
      </c>
      <c r="E9" s="17" t="s">
        <v>232</v>
      </c>
    </row>
    <row r="10" spans="1:5" x14ac:dyDescent="0.25">
      <c r="A10" s="16" t="s">
        <v>130</v>
      </c>
      <c r="C10" s="9" t="s">
        <v>131</v>
      </c>
      <c r="D10" s="9">
        <v>194</v>
      </c>
      <c r="E10" s="9" t="s">
        <v>232</v>
      </c>
    </row>
    <row r="11" spans="1:5" x14ac:dyDescent="0.25">
      <c r="A11" s="16" t="s">
        <v>142</v>
      </c>
      <c r="B11" s="9" t="s">
        <v>143</v>
      </c>
      <c r="D11" s="9">
        <v>200</v>
      </c>
      <c r="E11" s="9" t="s">
        <v>232</v>
      </c>
    </row>
    <row r="12" spans="1:5" x14ac:dyDescent="0.25">
      <c r="A12" s="16" t="s">
        <v>128</v>
      </c>
      <c r="C12" s="9" t="s">
        <v>129</v>
      </c>
      <c r="D12" s="9">
        <v>220</v>
      </c>
      <c r="E12" s="9" t="s">
        <v>232</v>
      </c>
    </row>
    <row r="13" spans="1:5" x14ac:dyDescent="0.25">
      <c r="A13" s="16">
        <v>739</v>
      </c>
      <c r="D13" s="9">
        <v>220</v>
      </c>
      <c r="E13" s="9" t="s">
        <v>232</v>
      </c>
    </row>
    <row r="14" spans="1:5" x14ac:dyDescent="0.25">
      <c r="A14" s="16" t="s">
        <v>145</v>
      </c>
      <c r="D14" s="9">
        <v>220</v>
      </c>
      <c r="E14" s="9" t="s">
        <v>232</v>
      </c>
    </row>
    <row r="15" spans="1:5" x14ac:dyDescent="0.25">
      <c r="A15" s="16" t="s">
        <v>137</v>
      </c>
      <c r="B15" s="9" t="s">
        <v>138</v>
      </c>
      <c r="C15" s="9" t="s">
        <v>139</v>
      </c>
      <c r="D15" s="9">
        <v>228</v>
      </c>
      <c r="E15" s="9" t="s">
        <v>232</v>
      </c>
    </row>
    <row r="16" spans="1:5" x14ac:dyDescent="0.25">
      <c r="A16" s="16">
        <v>321</v>
      </c>
      <c r="B16" s="9" t="s">
        <v>88</v>
      </c>
      <c r="C16" s="9" t="s">
        <v>88</v>
      </c>
      <c r="D16" s="9">
        <v>230</v>
      </c>
      <c r="E16" s="9" t="s">
        <v>232</v>
      </c>
    </row>
    <row r="17" spans="1:6" x14ac:dyDescent="0.25">
      <c r="A17" s="16" t="s">
        <v>146</v>
      </c>
      <c r="D17" s="9">
        <v>230</v>
      </c>
      <c r="E17" s="9" t="s">
        <v>232</v>
      </c>
      <c r="F17" s="18"/>
    </row>
    <row r="18" spans="1:6" x14ac:dyDescent="0.25">
      <c r="A18" s="16" t="s">
        <v>132</v>
      </c>
      <c r="C18" s="9" t="s">
        <v>133</v>
      </c>
      <c r="D18" s="9">
        <v>244</v>
      </c>
      <c r="E18" s="9" t="s">
        <v>232</v>
      </c>
      <c r="F18" s="18"/>
    </row>
    <row r="19" spans="1:6" x14ac:dyDescent="0.25">
      <c r="A19" s="16">
        <v>310</v>
      </c>
      <c r="B19" s="9" t="s">
        <v>85</v>
      </c>
      <c r="C19" s="9" t="s">
        <v>85</v>
      </c>
      <c r="D19" s="9">
        <v>275</v>
      </c>
      <c r="E19" s="9" t="s">
        <v>233</v>
      </c>
    </row>
    <row r="20" spans="1:6" x14ac:dyDescent="0.25">
      <c r="A20" s="16">
        <v>753</v>
      </c>
      <c r="B20" s="9" t="s">
        <v>112</v>
      </c>
      <c r="C20" s="9" t="s">
        <v>113</v>
      </c>
      <c r="D20" s="9">
        <v>295</v>
      </c>
      <c r="E20" s="9" t="s">
        <v>233</v>
      </c>
    </row>
    <row r="21" spans="1:6" x14ac:dyDescent="0.25">
      <c r="A21" s="16" t="s">
        <v>140</v>
      </c>
      <c r="D21" s="9">
        <v>345</v>
      </c>
      <c r="E21" s="9" t="s">
        <v>233</v>
      </c>
    </row>
    <row r="22" spans="1:6" x14ac:dyDescent="0.25">
      <c r="A22" s="16">
        <v>763</v>
      </c>
      <c r="B22" s="9" t="s">
        <v>114</v>
      </c>
      <c r="C22" s="9" t="s">
        <v>115</v>
      </c>
      <c r="D22" s="9">
        <v>351</v>
      </c>
      <c r="E22" s="9" t="s">
        <v>233</v>
      </c>
    </row>
    <row r="23" spans="1:6" x14ac:dyDescent="0.25">
      <c r="A23" s="16" t="s">
        <v>236</v>
      </c>
      <c r="D23" s="9">
        <v>351</v>
      </c>
      <c r="E23" s="17" t="s">
        <v>233</v>
      </c>
    </row>
    <row r="24" spans="1:6" x14ac:dyDescent="0.25">
      <c r="A24" s="16">
        <v>767</v>
      </c>
      <c r="D24" s="9">
        <v>351</v>
      </c>
      <c r="E24" s="17" t="s">
        <v>233</v>
      </c>
    </row>
    <row r="25" spans="1:6" x14ac:dyDescent="0.25">
      <c r="A25" s="16">
        <v>734</v>
      </c>
      <c r="B25" s="9" t="s">
        <v>106</v>
      </c>
      <c r="C25" s="9" t="s">
        <v>107</v>
      </c>
      <c r="D25" s="9">
        <v>375</v>
      </c>
      <c r="E25" s="9" t="s">
        <v>233</v>
      </c>
    </row>
    <row r="26" spans="1:6" x14ac:dyDescent="0.25">
      <c r="A26" s="16">
        <v>764</v>
      </c>
      <c r="D26" s="9">
        <v>375</v>
      </c>
      <c r="E26" s="17" t="s">
        <v>233</v>
      </c>
    </row>
    <row r="27" spans="1:6" x14ac:dyDescent="0.25">
      <c r="A27" s="16">
        <v>788</v>
      </c>
      <c r="B27" s="9" t="s">
        <v>122</v>
      </c>
      <c r="C27" s="9" t="s">
        <v>123</v>
      </c>
      <c r="D27" s="9">
        <v>381</v>
      </c>
      <c r="E27" s="9" t="s">
        <v>233</v>
      </c>
    </row>
    <row r="28" spans="1:6" x14ac:dyDescent="0.25">
      <c r="A28" s="16">
        <v>332</v>
      </c>
      <c r="B28" s="9" t="s">
        <v>89</v>
      </c>
      <c r="C28" s="9" t="s">
        <v>90</v>
      </c>
      <c r="D28" s="9">
        <v>406</v>
      </c>
      <c r="E28" s="9" t="s">
        <v>233</v>
      </c>
    </row>
    <row r="29" spans="1:6" x14ac:dyDescent="0.25">
      <c r="A29" s="16">
        <v>787</v>
      </c>
      <c r="D29" s="9">
        <v>420</v>
      </c>
      <c r="E29" s="9" t="s">
        <v>233</v>
      </c>
    </row>
    <row r="30" spans="1:6" x14ac:dyDescent="0.25">
      <c r="A30" s="16">
        <v>789</v>
      </c>
      <c r="B30" s="9" t="s">
        <v>124</v>
      </c>
      <c r="C30" s="9" t="s">
        <v>125</v>
      </c>
      <c r="D30" s="9">
        <v>420</v>
      </c>
      <c r="E30" s="9" t="s">
        <v>233</v>
      </c>
    </row>
    <row r="31" spans="1:6" x14ac:dyDescent="0.25">
      <c r="A31" s="16">
        <v>333</v>
      </c>
      <c r="B31" s="9" t="s">
        <v>91</v>
      </c>
      <c r="C31" s="9" t="s">
        <v>92</v>
      </c>
      <c r="D31" s="9">
        <v>440</v>
      </c>
      <c r="E31" s="9" t="s">
        <v>233</v>
      </c>
    </row>
    <row r="32" spans="1:6" x14ac:dyDescent="0.25">
      <c r="A32" s="16">
        <v>339</v>
      </c>
      <c r="B32" s="9" t="s">
        <v>93</v>
      </c>
      <c r="C32" s="9" t="s">
        <v>94</v>
      </c>
      <c r="D32" s="9">
        <v>440</v>
      </c>
      <c r="E32" s="9" t="s">
        <v>233</v>
      </c>
    </row>
    <row r="33" spans="1:5" x14ac:dyDescent="0.25">
      <c r="A33" s="16">
        <v>343</v>
      </c>
      <c r="B33" s="9" t="s">
        <v>95</v>
      </c>
      <c r="C33" s="9" t="s">
        <v>96</v>
      </c>
      <c r="D33" s="9">
        <v>440</v>
      </c>
      <c r="E33" s="9" t="s">
        <v>233</v>
      </c>
    </row>
    <row r="34" spans="1:5" x14ac:dyDescent="0.25">
      <c r="A34" s="16">
        <v>343</v>
      </c>
      <c r="B34" s="9" t="s">
        <v>95</v>
      </c>
      <c r="C34" s="9" t="s">
        <v>96</v>
      </c>
      <c r="D34" s="9">
        <v>440</v>
      </c>
      <c r="E34" s="9" t="s">
        <v>233</v>
      </c>
    </row>
    <row r="35" spans="1:5" x14ac:dyDescent="0.25">
      <c r="A35" s="16">
        <v>350</v>
      </c>
      <c r="B35" s="9" t="s">
        <v>99</v>
      </c>
      <c r="C35" s="9" t="s">
        <v>99</v>
      </c>
      <c r="D35" s="9">
        <v>440</v>
      </c>
      <c r="E35" s="9" t="s">
        <v>233</v>
      </c>
    </row>
    <row r="36" spans="1:5" x14ac:dyDescent="0.25">
      <c r="A36" s="16">
        <v>351</v>
      </c>
      <c r="B36" s="9" t="s">
        <v>100</v>
      </c>
      <c r="C36" s="9" t="s">
        <v>101</v>
      </c>
      <c r="D36" s="9">
        <v>440</v>
      </c>
      <c r="E36" s="9" t="s">
        <v>233</v>
      </c>
    </row>
    <row r="37" spans="1:5" x14ac:dyDescent="0.25">
      <c r="A37" s="16">
        <v>359</v>
      </c>
      <c r="B37" s="9" t="s">
        <v>102</v>
      </c>
      <c r="C37" s="9" t="s">
        <v>103</v>
      </c>
      <c r="D37" s="9">
        <v>440</v>
      </c>
      <c r="E37" s="9" t="s">
        <v>233</v>
      </c>
    </row>
    <row r="38" spans="1:5" x14ac:dyDescent="0.25">
      <c r="A38" s="16">
        <v>772</v>
      </c>
      <c r="B38" s="9" t="s">
        <v>116</v>
      </c>
      <c r="C38" s="9" t="s">
        <v>117</v>
      </c>
      <c r="D38" s="9">
        <v>440</v>
      </c>
      <c r="E38" s="9" t="s">
        <v>233</v>
      </c>
    </row>
    <row r="39" spans="1:5" x14ac:dyDescent="0.25">
      <c r="A39" s="16">
        <v>781</v>
      </c>
      <c r="B39" s="9" t="s">
        <v>120</v>
      </c>
      <c r="C39" s="9" t="s">
        <v>121</v>
      </c>
      <c r="D39" s="9">
        <v>440</v>
      </c>
      <c r="E39" s="9" t="s">
        <v>233</v>
      </c>
    </row>
    <row r="40" spans="1:5" x14ac:dyDescent="0.25">
      <c r="A40" s="16">
        <v>781</v>
      </c>
      <c r="D40" s="9">
        <v>440</v>
      </c>
      <c r="E40" s="9" t="s">
        <v>233</v>
      </c>
    </row>
    <row r="41" spans="1:5" x14ac:dyDescent="0.25">
      <c r="A41" s="16">
        <v>777</v>
      </c>
      <c r="D41" s="9">
        <v>440</v>
      </c>
      <c r="E41" s="9" t="s">
        <v>233</v>
      </c>
    </row>
    <row r="42" spans="1:5" x14ac:dyDescent="0.25">
      <c r="A42" s="16">
        <v>330</v>
      </c>
      <c r="D42" s="9">
        <v>440</v>
      </c>
      <c r="E42" s="9" t="s">
        <v>233</v>
      </c>
    </row>
    <row r="43" spans="1:5" x14ac:dyDescent="0.25">
      <c r="A43" s="16" t="s">
        <v>234</v>
      </c>
      <c r="D43" s="9">
        <v>440</v>
      </c>
      <c r="E43" s="17" t="s">
        <v>233</v>
      </c>
    </row>
    <row r="44" spans="1:5" x14ac:dyDescent="0.25">
      <c r="A44" s="16">
        <v>346</v>
      </c>
      <c r="B44" s="9" t="s">
        <v>97</v>
      </c>
      <c r="C44" s="9" t="s">
        <v>98</v>
      </c>
      <c r="D44" s="9">
        <v>475</v>
      </c>
      <c r="E44" s="9" t="s">
        <v>233</v>
      </c>
    </row>
    <row r="45" spans="1:5" x14ac:dyDescent="0.25">
      <c r="A45" s="16">
        <v>773</v>
      </c>
      <c r="B45" s="9" t="s">
        <v>118</v>
      </c>
      <c r="C45" s="9" t="s">
        <v>119</v>
      </c>
      <c r="D45" s="9">
        <v>550</v>
      </c>
      <c r="E45" s="9" t="s">
        <v>233</v>
      </c>
    </row>
    <row r="46" spans="1:5" x14ac:dyDescent="0.25">
      <c r="A46" s="16" t="s">
        <v>141</v>
      </c>
      <c r="D46" s="9">
        <v>550</v>
      </c>
      <c r="E46" s="9" t="s">
        <v>233</v>
      </c>
    </row>
    <row r="47" spans="1:5" x14ac:dyDescent="0.25">
      <c r="A47" s="16" t="s">
        <v>235</v>
      </c>
      <c r="D47" s="9">
        <v>605</v>
      </c>
      <c r="E47" s="17" t="s">
        <v>233</v>
      </c>
    </row>
    <row r="48" spans="1:5" x14ac:dyDescent="0.25">
      <c r="A48" s="16">
        <v>744</v>
      </c>
      <c r="B48" s="9" t="s">
        <v>110</v>
      </c>
      <c r="C48" s="9" t="s">
        <v>111</v>
      </c>
      <c r="D48" s="9">
        <v>660</v>
      </c>
      <c r="E48" s="9" t="s">
        <v>233</v>
      </c>
    </row>
    <row r="49" spans="1:5" x14ac:dyDescent="0.25">
      <c r="A49" s="16">
        <v>388</v>
      </c>
      <c r="B49" s="9" t="s">
        <v>104</v>
      </c>
      <c r="C49" s="9" t="s">
        <v>105</v>
      </c>
      <c r="D49" s="9">
        <v>853</v>
      </c>
      <c r="E49" s="9" t="s">
        <v>233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CF2A-185C-435B-826D-740AFD82C38E}">
  <sheetPr codeName="Sheet6"/>
  <dimension ref="A1:B13"/>
  <sheetViews>
    <sheetView workbookViewId="0">
      <selection activeCell="B2" sqref="B2"/>
    </sheetView>
  </sheetViews>
  <sheetFormatPr defaultRowHeight="15" x14ac:dyDescent="0.25"/>
  <cols>
    <col min="1" max="1" width="10.42578125" customWidth="1"/>
    <col min="2" max="2" width="10.7109375" customWidth="1"/>
  </cols>
  <sheetData>
    <row r="1" spans="1:2" x14ac:dyDescent="0.25">
      <c r="A1" t="s">
        <v>161</v>
      </c>
      <c r="B1" t="s">
        <v>162</v>
      </c>
    </row>
    <row r="2" spans="1:2" x14ac:dyDescent="0.25">
      <c r="A2" t="s">
        <v>149</v>
      </c>
      <c r="B2">
        <v>3963</v>
      </c>
    </row>
    <row r="3" spans="1:2" x14ac:dyDescent="0.25">
      <c r="A3" t="s">
        <v>150</v>
      </c>
      <c r="B3">
        <v>4194</v>
      </c>
    </row>
    <row r="4" spans="1:2" x14ac:dyDescent="0.25">
      <c r="A4" t="s">
        <v>155</v>
      </c>
      <c r="B4">
        <v>4446</v>
      </c>
    </row>
    <row r="5" spans="1:2" x14ac:dyDescent="0.25">
      <c r="A5" t="s">
        <v>156</v>
      </c>
      <c r="B5">
        <v>4957</v>
      </c>
    </row>
    <row r="6" spans="1:2" x14ac:dyDescent="0.25">
      <c r="A6" t="s">
        <v>157</v>
      </c>
      <c r="B6">
        <v>4991</v>
      </c>
    </row>
    <row r="7" spans="1:2" x14ac:dyDescent="0.25">
      <c r="A7" t="s">
        <v>158</v>
      </c>
      <c r="B7">
        <v>5400</v>
      </c>
    </row>
    <row r="8" spans="1:2" x14ac:dyDescent="0.25">
      <c r="A8" t="s">
        <v>151</v>
      </c>
      <c r="B8">
        <v>6080</v>
      </c>
    </row>
    <row r="9" spans="1:2" x14ac:dyDescent="0.25">
      <c r="A9" t="s">
        <v>153</v>
      </c>
      <c r="B9">
        <v>6340</v>
      </c>
    </row>
    <row r="10" spans="1:2" x14ac:dyDescent="0.25">
      <c r="A10" t="s">
        <v>152</v>
      </c>
      <c r="B10">
        <v>6362</v>
      </c>
    </row>
    <row r="11" spans="1:2" x14ac:dyDescent="0.25">
      <c r="A11" t="s">
        <v>154</v>
      </c>
      <c r="B11">
        <v>6630</v>
      </c>
    </row>
    <row r="12" spans="1:2" x14ac:dyDescent="0.25">
      <c r="A12" t="s">
        <v>159</v>
      </c>
      <c r="B12">
        <v>7087</v>
      </c>
    </row>
    <row r="13" spans="1:2" x14ac:dyDescent="0.25">
      <c r="A13" t="s">
        <v>160</v>
      </c>
      <c r="B13">
        <v>7379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EC3B-16EE-44B0-AF31-71B9EFBEEE8E}">
  <dimension ref="A2:L39"/>
  <sheetViews>
    <sheetView topLeftCell="A18" zoomScale="136" workbookViewId="0">
      <selection activeCell="B19" sqref="B19:C29"/>
    </sheetView>
  </sheetViews>
  <sheetFormatPr defaultRowHeight="15" x14ac:dyDescent="0.25"/>
  <sheetData>
    <row r="2" spans="1:12" x14ac:dyDescent="0.25">
      <c r="A2" t="s">
        <v>163</v>
      </c>
      <c r="C2" t="s">
        <v>164</v>
      </c>
      <c r="D2" t="s">
        <v>197</v>
      </c>
      <c r="E2" t="s">
        <v>194</v>
      </c>
    </row>
    <row r="3" spans="1:12" x14ac:dyDescent="0.25">
      <c r="C3" t="s">
        <v>165</v>
      </c>
      <c r="D3" t="s">
        <v>186</v>
      </c>
      <c r="E3" t="s">
        <v>194</v>
      </c>
    </row>
    <row r="4" spans="1:12" x14ac:dyDescent="0.25">
      <c r="A4" t="s">
        <v>166</v>
      </c>
      <c r="C4" t="s">
        <v>167</v>
      </c>
      <c r="D4" t="s">
        <v>186</v>
      </c>
      <c r="E4" t="s">
        <v>194</v>
      </c>
    </row>
    <row r="5" spans="1:12" x14ac:dyDescent="0.25">
      <c r="C5" t="s">
        <v>168</v>
      </c>
      <c r="D5" t="s">
        <v>186</v>
      </c>
      <c r="E5" t="s">
        <v>194</v>
      </c>
    </row>
    <row r="6" spans="1:12" x14ac:dyDescent="0.25">
      <c r="B6" t="s">
        <v>170</v>
      </c>
      <c r="C6" t="s">
        <v>171</v>
      </c>
      <c r="D6" t="s">
        <v>187</v>
      </c>
      <c r="E6" t="s">
        <v>196</v>
      </c>
      <c r="K6" s="20" t="s">
        <v>224</v>
      </c>
      <c r="L6" s="21" t="s">
        <v>225</v>
      </c>
    </row>
    <row r="7" spans="1:12" x14ac:dyDescent="0.25">
      <c r="C7" t="s">
        <v>172</v>
      </c>
      <c r="D7" t="s">
        <v>187</v>
      </c>
      <c r="E7" t="s">
        <v>196</v>
      </c>
      <c r="K7" s="20"/>
      <c r="L7" s="21"/>
    </row>
    <row r="8" spans="1:12" ht="15" customHeight="1" x14ac:dyDescent="0.25">
      <c r="B8" t="s">
        <v>173</v>
      </c>
      <c r="C8" t="s">
        <v>174</v>
      </c>
      <c r="D8" t="s">
        <v>187</v>
      </c>
      <c r="E8" t="s">
        <v>196</v>
      </c>
      <c r="K8" s="22" t="s">
        <v>164</v>
      </c>
      <c r="L8" s="21" t="s">
        <v>226</v>
      </c>
    </row>
    <row r="9" spans="1:12" x14ac:dyDescent="0.25">
      <c r="C9" t="s">
        <v>172</v>
      </c>
      <c r="D9" t="s">
        <v>187</v>
      </c>
      <c r="E9" t="s">
        <v>196</v>
      </c>
      <c r="K9" s="22"/>
      <c r="L9" s="21"/>
    </row>
    <row r="10" spans="1:12" ht="15" customHeight="1" x14ac:dyDescent="0.25">
      <c r="A10" t="s">
        <v>175</v>
      </c>
      <c r="C10" t="s">
        <v>176</v>
      </c>
      <c r="D10" t="s">
        <v>188</v>
      </c>
      <c r="K10" s="20" t="s">
        <v>165</v>
      </c>
      <c r="L10" s="21" t="s">
        <v>227</v>
      </c>
    </row>
    <row r="11" spans="1:12" x14ac:dyDescent="0.25">
      <c r="C11" t="s">
        <v>177</v>
      </c>
      <c r="D11" t="s">
        <v>189</v>
      </c>
      <c r="E11" t="s">
        <v>190</v>
      </c>
      <c r="F11" t="s">
        <v>191</v>
      </c>
      <c r="G11" t="s">
        <v>192</v>
      </c>
      <c r="K11" s="20"/>
      <c r="L11" s="21"/>
    </row>
    <row r="12" spans="1:12" ht="15" customHeight="1" x14ac:dyDescent="0.25">
      <c r="A12" t="s">
        <v>178</v>
      </c>
      <c r="C12" t="s">
        <v>179</v>
      </c>
      <c r="D12" t="s">
        <v>186</v>
      </c>
      <c r="E12" t="s">
        <v>195</v>
      </c>
      <c r="K12" s="20" t="s">
        <v>167</v>
      </c>
      <c r="L12" s="21" t="s">
        <v>227</v>
      </c>
    </row>
    <row r="13" spans="1:12" x14ac:dyDescent="0.25">
      <c r="C13" t="s">
        <v>169</v>
      </c>
      <c r="D13" t="s">
        <v>187</v>
      </c>
      <c r="K13" s="20"/>
      <c r="L13" s="21"/>
    </row>
    <row r="14" spans="1:12" ht="15" customHeight="1" x14ac:dyDescent="0.25">
      <c r="A14" t="s">
        <v>180</v>
      </c>
      <c r="C14" t="s">
        <v>181</v>
      </c>
      <c r="D14" t="s">
        <v>187</v>
      </c>
      <c r="K14" s="20" t="s">
        <v>168</v>
      </c>
      <c r="L14" s="21" t="s">
        <v>227</v>
      </c>
    </row>
    <row r="15" spans="1:12" x14ac:dyDescent="0.25">
      <c r="B15" t="s">
        <v>182</v>
      </c>
      <c r="C15" t="s">
        <v>183</v>
      </c>
      <c r="D15" t="s">
        <v>189</v>
      </c>
      <c r="E15" t="s">
        <v>193</v>
      </c>
      <c r="K15" s="20"/>
      <c r="L15" s="21"/>
    </row>
    <row r="16" spans="1:12" ht="15" customHeight="1" x14ac:dyDescent="0.25">
      <c r="C16" t="s">
        <v>184</v>
      </c>
      <c r="D16" t="s">
        <v>189</v>
      </c>
      <c r="K16" s="20" t="s">
        <v>171</v>
      </c>
      <c r="L16" s="21" t="s">
        <v>228</v>
      </c>
    </row>
    <row r="17" spans="2:12" x14ac:dyDescent="0.25">
      <c r="C17" t="s">
        <v>185</v>
      </c>
      <c r="D17" t="s">
        <v>187</v>
      </c>
      <c r="K17" s="20"/>
      <c r="L17" s="21"/>
    </row>
    <row r="18" spans="2:12" ht="15" customHeight="1" x14ac:dyDescent="0.25">
      <c r="K18" s="20" t="s">
        <v>172</v>
      </c>
      <c r="L18" s="21" t="s">
        <v>228</v>
      </c>
    </row>
    <row r="19" spans="2:12" x14ac:dyDescent="0.25">
      <c r="B19" s="19" t="s">
        <v>223</v>
      </c>
      <c r="C19" s="19"/>
      <c r="K19" s="20"/>
      <c r="L19" s="21"/>
    </row>
    <row r="20" spans="2:12" ht="15" customHeight="1" x14ac:dyDescent="0.25">
      <c r="B20" s="13">
        <v>50.94</v>
      </c>
      <c r="C20" t="s">
        <v>0</v>
      </c>
      <c r="K20" s="20" t="s">
        <v>174</v>
      </c>
      <c r="L20" s="21" t="s">
        <v>228</v>
      </c>
    </row>
    <row r="21" spans="2:12" x14ac:dyDescent="0.25">
      <c r="B21" s="13">
        <v>50.01</v>
      </c>
      <c r="C21" t="s">
        <v>222</v>
      </c>
      <c r="K21" s="20"/>
      <c r="L21" s="21"/>
    </row>
    <row r="22" spans="2:12" ht="15" customHeight="1" x14ac:dyDescent="0.25">
      <c r="B22" s="13">
        <v>47.62</v>
      </c>
      <c r="C22" t="s">
        <v>9</v>
      </c>
      <c r="K22" s="20" t="s">
        <v>172</v>
      </c>
      <c r="L22" s="21" t="s">
        <v>228</v>
      </c>
    </row>
    <row r="23" spans="2:12" x14ac:dyDescent="0.25">
      <c r="B23" s="13">
        <v>43.91</v>
      </c>
      <c r="C23" t="s">
        <v>2</v>
      </c>
      <c r="K23" s="20"/>
      <c r="L23" s="21"/>
    </row>
    <row r="24" spans="2:12" ht="15" customHeight="1" x14ac:dyDescent="0.25">
      <c r="B24" s="13">
        <v>41.15</v>
      </c>
      <c r="C24" t="s">
        <v>3</v>
      </c>
      <c r="K24" s="20" t="s">
        <v>176</v>
      </c>
      <c r="L24" s="21" t="s">
        <v>229</v>
      </c>
    </row>
    <row r="25" spans="2:12" x14ac:dyDescent="0.25">
      <c r="B25" s="13">
        <v>36.64</v>
      </c>
      <c r="C25" t="s">
        <v>4</v>
      </c>
      <c r="K25" s="20"/>
      <c r="L25" s="21"/>
    </row>
    <row r="26" spans="2:12" x14ac:dyDescent="0.25">
      <c r="B26" s="13">
        <v>35.56</v>
      </c>
      <c r="C26" t="s">
        <v>5</v>
      </c>
      <c r="K26" s="20" t="s">
        <v>177</v>
      </c>
      <c r="L26" s="21" t="s">
        <v>189</v>
      </c>
    </row>
    <row r="27" spans="2:12" x14ac:dyDescent="0.25">
      <c r="B27" s="13">
        <v>34.74</v>
      </c>
      <c r="C27" t="s">
        <v>6</v>
      </c>
      <c r="K27" s="20"/>
      <c r="L27" s="21"/>
    </row>
    <row r="28" spans="2:12" ht="15.75" customHeight="1" x14ac:dyDescent="0.25">
      <c r="B28" s="13">
        <v>34.28</v>
      </c>
      <c r="C28" t="s">
        <v>7</v>
      </c>
      <c r="K28" s="20" t="s">
        <v>179</v>
      </c>
      <c r="L28" s="21" t="s">
        <v>230</v>
      </c>
    </row>
    <row r="29" spans="2:12" x14ac:dyDescent="0.25">
      <c r="B29" s="13">
        <v>32.700000000000003</v>
      </c>
      <c r="C29" t="s">
        <v>8</v>
      </c>
      <c r="K29" s="20"/>
      <c r="L29" s="21"/>
    </row>
    <row r="30" spans="2:12" ht="15" customHeight="1" x14ac:dyDescent="0.25">
      <c r="K30" s="20" t="s">
        <v>169</v>
      </c>
      <c r="L30" s="21" t="s">
        <v>228</v>
      </c>
    </row>
    <row r="31" spans="2:12" x14ac:dyDescent="0.25">
      <c r="K31" s="20"/>
      <c r="L31" s="21"/>
    </row>
    <row r="32" spans="2:12" ht="15" customHeight="1" x14ac:dyDescent="0.25">
      <c r="K32" s="20" t="s">
        <v>181</v>
      </c>
      <c r="L32" s="21" t="s">
        <v>228</v>
      </c>
    </row>
    <row r="33" spans="11:12" x14ac:dyDescent="0.25">
      <c r="K33" s="20"/>
      <c r="L33" s="21"/>
    </row>
    <row r="34" spans="11:12" x14ac:dyDescent="0.25">
      <c r="K34" s="20" t="s">
        <v>183</v>
      </c>
      <c r="L34" s="21" t="s">
        <v>189</v>
      </c>
    </row>
    <row r="35" spans="11:12" x14ac:dyDescent="0.25">
      <c r="K35" s="20"/>
      <c r="L35" s="21"/>
    </row>
    <row r="36" spans="11:12" x14ac:dyDescent="0.25">
      <c r="K36" s="20" t="s">
        <v>184</v>
      </c>
      <c r="L36" s="21" t="s">
        <v>189</v>
      </c>
    </row>
    <row r="37" spans="11:12" x14ac:dyDescent="0.25">
      <c r="K37" s="20"/>
      <c r="L37" s="21"/>
    </row>
    <row r="38" spans="11:12" ht="15" customHeight="1" x14ac:dyDescent="0.25">
      <c r="K38" s="20" t="s">
        <v>185</v>
      </c>
      <c r="L38" s="21" t="s">
        <v>228</v>
      </c>
    </row>
    <row r="39" spans="11:12" x14ac:dyDescent="0.25">
      <c r="K39" s="20"/>
      <c r="L39" s="21"/>
    </row>
  </sheetData>
  <mergeCells count="35">
    <mergeCell ref="K38:K39"/>
    <mergeCell ref="L38:L39"/>
    <mergeCell ref="K32:K33"/>
    <mergeCell ref="L32:L33"/>
    <mergeCell ref="K34:K35"/>
    <mergeCell ref="L34:L35"/>
    <mergeCell ref="K36:K37"/>
    <mergeCell ref="L36:L37"/>
    <mergeCell ref="K26:K27"/>
    <mergeCell ref="L26:L27"/>
    <mergeCell ref="K28:K29"/>
    <mergeCell ref="L28:L29"/>
    <mergeCell ref="K30:K31"/>
    <mergeCell ref="L30:L31"/>
    <mergeCell ref="K22:K23"/>
    <mergeCell ref="L22:L23"/>
    <mergeCell ref="K24:K25"/>
    <mergeCell ref="L24:L25"/>
    <mergeCell ref="K20:K21"/>
    <mergeCell ref="L20:L21"/>
    <mergeCell ref="B19:C19"/>
    <mergeCell ref="K6:K7"/>
    <mergeCell ref="L6:L7"/>
    <mergeCell ref="K8:K9"/>
    <mergeCell ref="L8:L9"/>
    <mergeCell ref="K10:K11"/>
    <mergeCell ref="L10:L11"/>
    <mergeCell ref="K12:K13"/>
    <mergeCell ref="L12:L13"/>
    <mergeCell ref="K14:K15"/>
    <mergeCell ref="L14:L15"/>
    <mergeCell ref="K16:K17"/>
    <mergeCell ref="L16:L17"/>
    <mergeCell ref="K18:K19"/>
    <mergeCell ref="L18:L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C151-AD41-45B9-BB76-55A4E2A4C302}">
  <dimension ref="A1:H45"/>
  <sheetViews>
    <sheetView topLeftCell="A20" workbookViewId="0">
      <selection activeCell="E13" sqref="E13"/>
    </sheetView>
  </sheetViews>
  <sheetFormatPr defaultRowHeight="15" x14ac:dyDescent="0.25"/>
  <cols>
    <col min="1" max="16384" width="9.140625" style="10"/>
  </cols>
  <sheetData>
    <row r="1" spans="1:8" ht="15" customHeight="1" x14ac:dyDescent="0.25">
      <c r="A1" s="11" t="s">
        <v>198</v>
      </c>
      <c r="B1" s="11" t="s">
        <v>199</v>
      </c>
      <c r="C1" s="11" t="s">
        <v>200</v>
      </c>
      <c r="D1" s="12" t="s">
        <v>201</v>
      </c>
      <c r="E1" s="11" t="s">
        <v>202</v>
      </c>
      <c r="F1" s="12" t="s">
        <v>203</v>
      </c>
      <c r="G1" s="11" t="s">
        <v>204</v>
      </c>
      <c r="H1" s="11" t="s">
        <v>205</v>
      </c>
    </row>
    <row r="2" spans="1:8" ht="15" customHeight="1" x14ac:dyDescent="0.25">
      <c r="A2" s="11">
        <v>1</v>
      </c>
      <c r="B2" s="11" t="s">
        <v>206</v>
      </c>
      <c r="C2" s="11" t="s">
        <v>10</v>
      </c>
      <c r="D2" s="12" t="s">
        <v>51</v>
      </c>
      <c r="E2" s="11" t="s">
        <v>149</v>
      </c>
      <c r="F2" s="12" t="s">
        <v>207</v>
      </c>
      <c r="G2" s="11">
        <v>1460</v>
      </c>
      <c r="H2" s="11">
        <v>1460</v>
      </c>
    </row>
    <row r="3" spans="1:8" ht="15" customHeight="1" x14ac:dyDescent="0.25">
      <c r="A3" s="11">
        <v>2</v>
      </c>
      <c r="B3" s="11"/>
      <c r="C3" s="11" t="s">
        <v>3</v>
      </c>
      <c r="D3" s="12" t="s">
        <v>48</v>
      </c>
      <c r="E3" s="11" t="s">
        <v>149</v>
      </c>
      <c r="F3" s="12" t="s">
        <v>207</v>
      </c>
      <c r="G3" s="11">
        <v>495</v>
      </c>
      <c r="H3" s="11">
        <v>391</v>
      </c>
    </row>
    <row r="4" spans="1:8" x14ac:dyDescent="0.25">
      <c r="A4" s="11">
        <v>3</v>
      </c>
      <c r="B4" s="11"/>
      <c r="C4" s="11" t="s">
        <v>12</v>
      </c>
      <c r="D4" s="12" t="s">
        <v>50</v>
      </c>
      <c r="E4" s="11" t="s">
        <v>149</v>
      </c>
      <c r="F4" s="12" t="s">
        <v>208</v>
      </c>
      <c r="G4" s="11">
        <v>373</v>
      </c>
      <c r="H4" s="11">
        <v>381</v>
      </c>
    </row>
    <row r="5" spans="1:8" x14ac:dyDescent="0.25">
      <c r="A5" s="14"/>
      <c r="B5" s="14"/>
      <c r="C5" s="14"/>
      <c r="D5" s="15"/>
      <c r="E5" s="14"/>
      <c r="F5" s="15"/>
      <c r="G5" s="14"/>
      <c r="H5" s="14"/>
    </row>
    <row r="6" spans="1:8" ht="15" customHeight="1" x14ac:dyDescent="0.25">
      <c r="A6" s="11">
        <v>5</v>
      </c>
      <c r="B6" s="11" t="s">
        <v>209</v>
      </c>
      <c r="C6" s="11" t="s">
        <v>210</v>
      </c>
      <c r="D6" s="12" t="s">
        <v>52</v>
      </c>
      <c r="E6" s="11" t="s">
        <v>150</v>
      </c>
      <c r="F6" s="12" t="s">
        <v>207</v>
      </c>
      <c r="G6" s="11">
        <v>529</v>
      </c>
      <c r="H6" s="11">
        <v>613</v>
      </c>
    </row>
    <row r="7" spans="1:8" ht="15" customHeight="1" x14ac:dyDescent="0.25">
      <c r="A7" s="11">
        <v>6</v>
      </c>
      <c r="B7" s="11"/>
      <c r="C7" s="11" t="s">
        <v>211</v>
      </c>
      <c r="D7" s="12" t="s">
        <v>60</v>
      </c>
      <c r="E7" s="11" t="s">
        <v>150</v>
      </c>
      <c r="F7" s="12" t="s">
        <v>207</v>
      </c>
      <c r="G7" s="11">
        <v>645</v>
      </c>
      <c r="H7" s="11">
        <v>723</v>
      </c>
    </row>
    <row r="8" spans="1:8" x14ac:dyDescent="0.25">
      <c r="A8" s="11">
        <v>7</v>
      </c>
      <c r="B8" s="11"/>
      <c r="C8" s="11" t="s">
        <v>7</v>
      </c>
      <c r="D8" s="12" t="s">
        <v>49</v>
      </c>
      <c r="E8" s="11" t="s">
        <v>150</v>
      </c>
      <c r="F8" s="12" t="s">
        <v>208</v>
      </c>
      <c r="G8" s="11">
        <v>433</v>
      </c>
      <c r="H8" s="11">
        <v>409</v>
      </c>
    </row>
    <row r="9" spans="1:8" x14ac:dyDescent="0.25">
      <c r="A9" s="11"/>
      <c r="B9" s="11"/>
      <c r="C9" s="11"/>
      <c r="D9" s="12"/>
      <c r="E9" s="11"/>
      <c r="F9" s="12"/>
      <c r="G9" s="11"/>
      <c r="H9" s="11"/>
    </row>
    <row r="10" spans="1:8" ht="15" customHeight="1" x14ac:dyDescent="0.25">
      <c r="A10" s="11">
        <v>8</v>
      </c>
      <c r="B10" s="11" t="s">
        <v>151</v>
      </c>
      <c r="C10" s="11" t="s">
        <v>10</v>
      </c>
      <c r="D10" s="12" t="s">
        <v>51</v>
      </c>
      <c r="E10" s="11" t="s">
        <v>151</v>
      </c>
      <c r="F10" s="12" t="s">
        <v>207</v>
      </c>
      <c r="G10" s="11">
        <v>1651</v>
      </c>
      <c r="H10" s="11">
        <v>1694</v>
      </c>
    </row>
    <row r="11" spans="1:8" ht="15" customHeight="1" x14ac:dyDescent="0.25">
      <c r="A11" s="11">
        <v>9</v>
      </c>
      <c r="B11" s="11"/>
      <c r="C11" s="11" t="s">
        <v>3</v>
      </c>
      <c r="D11" s="12" t="s">
        <v>48</v>
      </c>
      <c r="E11" s="11" t="s">
        <v>151</v>
      </c>
      <c r="F11" s="12" t="s">
        <v>207</v>
      </c>
      <c r="G11" s="11">
        <v>657</v>
      </c>
      <c r="H11" s="11">
        <v>708</v>
      </c>
    </row>
    <row r="12" spans="1:8" x14ac:dyDescent="0.25">
      <c r="A12" s="11">
        <v>10</v>
      </c>
      <c r="B12" s="11"/>
      <c r="C12" s="11" t="s">
        <v>12</v>
      </c>
      <c r="D12" s="12" t="s">
        <v>50</v>
      </c>
      <c r="E12" s="11" t="s">
        <v>151</v>
      </c>
      <c r="F12" s="12" t="s">
        <v>208</v>
      </c>
      <c r="G12" s="11">
        <v>295</v>
      </c>
      <c r="H12" s="11">
        <v>395</v>
      </c>
    </row>
    <row r="13" spans="1:8" x14ac:dyDescent="0.25">
      <c r="A13" s="11">
        <v>11</v>
      </c>
      <c r="B13" s="11"/>
      <c r="C13" s="11" t="s">
        <v>14</v>
      </c>
      <c r="D13" s="12" t="s">
        <v>58</v>
      </c>
      <c r="E13" s="11" t="s">
        <v>151</v>
      </c>
      <c r="F13" s="12" t="s">
        <v>207</v>
      </c>
      <c r="G13" s="11">
        <v>365</v>
      </c>
      <c r="H13" s="11">
        <v>365</v>
      </c>
    </row>
    <row r="14" spans="1:8" x14ac:dyDescent="0.25">
      <c r="A14" s="14"/>
      <c r="B14" s="14"/>
      <c r="C14" s="14"/>
      <c r="D14" s="15"/>
      <c r="E14" s="14"/>
      <c r="F14" s="15"/>
      <c r="G14" s="14"/>
      <c r="H14" s="14"/>
    </row>
    <row r="15" spans="1:8" ht="15" customHeight="1" x14ac:dyDescent="0.25">
      <c r="A15" s="11">
        <v>12</v>
      </c>
      <c r="B15" s="11" t="s">
        <v>153</v>
      </c>
      <c r="C15" s="11" t="s">
        <v>10</v>
      </c>
      <c r="D15" s="12" t="s">
        <v>51</v>
      </c>
      <c r="E15" s="11" t="s">
        <v>153</v>
      </c>
      <c r="F15" s="12" t="s">
        <v>207</v>
      </c>
      <c r="G15" s="11">
        <v>1800</v>
      </c>
      <c r="H15" s="11">
        <v>1825</v>
      </c>
    </row>
    <row r="16" spans="1:8" ht="15" customHeight="1" x14ac:dyDescent="0.25">
      <c r="A16" s="11">
        <v>13</v>
      </c>
      <c r="B16" s="11"/>
      <c r="C16" s="11" t="s">
        <v>3</v>
      </c>
      <c r="D16" s="12" t="s">
        <v>48</v>
      </c>
      <c r="E16" s="11" t="s">
        <v>153</v>
      </c>
      <c r="F16" s="12" t="s">
        <v>207</v>
      </c>
      <c r="G16" s="11">
        <v>724</v>
      </c>
      <c r="H16" s="11">
        <v>750</v>
      </c>
    </row>
    <row r="17" spans="1:8" x14ac:dyDescent="0.25">
      <c r="A17" s="11">
        <v>14</v>
      </c>
      <c r="B17" s="11"/>
      <c r="C17" s="11" t="s">
        <v>12</v>
      </c>
      <c r="D17" s="12" t="s">
        <v>50</v>
      </c>
      <c r="E17" s="11" t="s">
        <v>153</v>
      </c>
      <c r="F17" s="12" t="s">
        <v>208</v>
      </c>
      <c r="G17" s="11">
        <v>284</v>
      </c>
      <c r="H17" s="11">
        <v>230</v>
      </c>
    </row>
    <row r="18" spans="1:8" ht="15" customHeight="1" x14ac:dyDescent="0.25">
      <c r="A18" s="11">
        <v>15</v>
      </c>
      <c r="B18" s="11"/>
      <c r="C18" s="11" t="s">
        <v>212</v>
      </c>
      <c r="D18" s="12" t="s">
        <v>54</v>
      </c>
      <c r="E18" s="11" t="s">
        <v>153</v>
      </c>
      <c r="F18" s="12" t="s">
        <v>207</v>
      </c>
      <c r="G18" s="11">
        <v>365</v>
      </c>
      <c r="H18" s="11">
        <v>364</v>
      </c>
    </row>
    <row r="19" spans="1:8" x14ac:dyDescent="0.25">
      <c r="A19" s="11"/>
      <c r="B19" s="11"/>
      <c r="C19" s="11"/>
      <c r="D19" s="12"/>
      <c r="E19" s="11"/>
      <c r="F19" s="12"/>
      <c r="G19" s="11"/>
      <c r="H19" s="11"/>
    </row>
    <row r="20" spans="1:8" ht="15" customHeight="1" x14ac:dyDescent="0.25">
      <c r="A20" s="11">
        <v>16</v>
      </c>
      <c r="B20" s="11" t="s">
        <v>154</v>
      </c>
      <c r="C20" s="11" t="s">
        <v>210</v>
      </c>
      <c r="D20" s="12" t="s">
        <v>52</v>
      </c>
      <c r="E20" s="11" t="s">
        <v>154</v>
      </c>
      <c r="F20" s="12" t="s">
        <v>207</v>
      </c>
      <c r="G20" s="11">
        <v>702</v>
      </c>
      <c r="H20" s="11">
        <v>730</v>
      </c>
    </row>
    <row r="21" spans="1:8" x14ac:dyDescent="0.25">
      <c r="A21" s="11">
        <v>17</v>
      </c>
      <c r="B21" s="11"/>
      <c r="C21" s="11" t="s">
        <v>7</v>
      </c>
      <c r="D21" s="12" t="s">
        <v>49</v>
      </c>
      <c r="E21" s="11" t="s">
        <v>154</v>
      </c>
      <c r="F21" s="12" t="s">
        <v>208</v>
      </c>
      <c r="G21" s="11">
        <v>604</v>
      </c>
      <c r="H21" s="11">
        <v>485</v>
      </c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1">
        <v>18</v>
      </c>
      <c r="B23" s="11" t="s">
        <v>155</v>
      </c>
      <c r="C23" s="11" t="s">
        <v>7</v>
      </c>
      <c r="D23" s="12" t="s">
        <v>49</v>
      </c>
      <c r="E23" s="11" t="s">
        <v>213</v>
      </c>
      <c r="F23" s="12" t="s">
        <v>208</v>
      </c>
      <c r="G23" s="11">
        <v>448</v>
      </c>
      <c r="H23" s="11">
        <v>365</v>
      </c>
    </row>
    <row r="24" spans="1:8" ht="15" customHeight="1" x14ac:dyDescent="0.25">
      <c r="A24" s="11">
        <v>19</v>
      </c>
      <c r="B24" s="11"/>
      <c r="C24" s="11" t="s">
        <v>210</v>
      </c>
      <c r="D24" s="12" t="s">
        <v>52</v>
      </c>
      <c r="E24" s="11" t="s">
        <v>213</v>
      </c>
      <c r="F24" s="12" t="s">
        <v>207</v>
      </c>
      <c r="G24" s="11">
        <v>364</v>
      </c>
      <c r="H24" s="11">
        <v>364</v>
      </c>
    </row>
    <row r="25" spans="1:8" x14ac:dyDescent="0.25">
      <c r="A25" s="11">
        <v>20</v>
      </c>
      <c r="B25" s="11"/>
      <c r="C25" s="11" t="s">
        <v>16</v>
      </c>
      <c r="D25" s="12" t="s">
        <v>56</v>
      </c>
      <c r="E25" s="11" t="s">
        <v>213</v>
      </c>
      <c r="F25" s="12" t="s">
        <v>207</v>
      </c>
      <c r="G25" s="11">
        <v>206</v>
      </c>
      <c r="H25" s="11">
        <v>151</v>
      </c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ht="15" customHeight="1" x14ac:dyDescent="0.25">
      <c r="A27" s="11">
        <v>21</v>
      </c>
      <c r="B27" s="11" t="s">
        <v>156</v>
      </c>
      <c r="C27" s="11" t="s">
        <v>10</v>
      </c>
      <c r="D27" s="12" t="s">
        <v>51</v>
      </c>
      <c r="E27" s="11" t="s">
        <v>214</v>
      </c>
      <c r="F27" s="12" t="s">
        <v>207</v>
      </c>
      <c r="G27" s="11">
        <v>730</v>
      </c>
      <c r="H27" s="11">
        <v>979</v>
      </c>
    </row>
    <row r="28" spans="1:8" x14ac:dyDescent="0.25">
      <c r="A28" s="11">
        <v>22</v>
      </c>
      <c r="B28" s="11"/>
      <c r="C28" s="11" t="s">
        <v>12</v>
      </c>
      <c r="D28" s="12" t="s">
        <v>50</v>
      </c>
      <c r="E28" s="11" t="s">
        <v>214</v>
      </c>
      <c r="F28" s="12" t="s">
        <v>208</v>
      </c>
      <c r="G28" s="11">
        <v>209</v>
      </c>
      <c r="H28" s="11">
        <v>189</v>
      </c>
    </row>
    <row r="29" spans="1:8" x14ac:dyDescent="0.25">
      <c r="A29" s="11"/>
      <c r="B29" s="11"/>
      <c r="C29" s="11"/>
      <c r="D29" s="12"/>
      <c r="E29" s="11"/>
      <c r="F29" s="12"/>
      <c r="G29" s="11"/>
      <c r="H29" s="11"/>
    </row>
    <row r="30" spans="1:8" ht="15" customHeight="1" x14ac:dyDescent="0.25">
      <c r="A30" s="11">
        <v>23</v>
      </c>
      <c r="B30" s="11" t="s">
        <v>157</v>
      </c>
      <c r="C30" s="11" t="s">
        <v>215</v>
      </c>
      <c r="D30" s="12" t="s">
        <v>52</v>
      </c>
      <c r="E30" s="11" t="s">
        <v>216</v>
      </c>
      <c r="F30" s="12" t="s">
        <v>207</v>
      </c>
      <c r="G30" s="11">
        <v>359</v>
      </c>
      <c r="H30" s="11">
        <v>402</v>
      </c>
    </row>
    <row r="31" spans="1:8" x14ac:dyDescent="0.25">
      <c r="A31" s="11">
        <v>24</v>
      </c>
      <c r="B31" s="11"/>
      <c r="C31" s="11" t="s">
        <v>7</v>
      </c>
      <c r="D31" s="12" t="s">
        <v>49</v>
      </c>
      <c r="E31" s="11" t="s">
        <v>216</v>
      </c>
      <c r="F31" s="12" t="s">
        <v>208</v>
      </c>
      <c r="G31" s="11">
        <v>505</v>
      </c>
      <c r="H31" s="11">
        <v>366</v>
      </c>
    </row>
    <row r="32" spans="1:8" x14ac:dyDescent="0.25">
      <c r="A32" s="11"/>
      <c r="B32" s="11"/>
      <c r="C32" s="11"/>
      <c r="D32" s="12"/>
      <c r="E32" s="11"/>
      <c r="F32" s="12"/>
      <c r="G32" s="11"/>
      <c r="H32" s="11"/>
    </row>
    <row r="33" spans="1:8" ht="15" customHeight="1" x14ac:dyDescent="0.25">
      <c r="A33" s="11">
        <v>25</v>
      </c>
      <c r="B33" s="11" t="s">
        <v>158</v>
      </c>
      <c r="C33" s="11" t="s">
        <v>215</v>
      </c>
      <c r="D33" s="12" t="s">
        <v>52</v>
      </c>
      <c r="E33" s="11" t="s">
        <v>217</v>
      </c>
      <c r="F33" s="12" t="s">
        <v>207</v>
      </c>
      <c r="G33" s="11">
        <v>589</v>
      </c>
      <c r="H33" s="11">
        <v>623</v>
      </c>
    </row>
    <row r="34" spans="1:8" ht="30" customHeight="1" x14ac:dyDescent="0.25">
      <c r="A34" s="11">
        <v>26</v>
      </c>
      <c r="B34" s="11"/>
      <c r="C34" s="11" t="s">
        <v>218</v>
      </c>
      <c r="D34" s="12" t="s">
        <v>55</v>
      </c>
      <c r="E34" s="11" t="s">
        <v>219</v>
      </c>
      <c r="F34" s="12" t="s">
        <v>207</v>
      </c>
      <c r="G34" s="11">
        <v>365</v>
      </c>
      <c r="H34" s="11">
        <v>365</v>
      </c>
    </row>
    <row r="35" spans="1:8" ht="30" customHeight="1" x14ac:dyDescent="0.25">
      <c r="A35" s="11">
        <v>27</v>
      </c>
      <c r="B35" s="11"/>
      <c r="C35" s="11" t="s">
        <v>218</v>
      </c>
      <c r="D35" s="12" t="s">
        <v>55</v>
      </c>
      <c r="E35" s="11" t="s">
        <v>217</v>
      </c>
      <c r="F35" s="12" t="s">
        <v>207</v>
      </c>
      <c r="G35" s="11">
        <v>365</v>
      </c>
      <c r="H35" s="11">
        <v>365</v>
      </c>
    </row>
    <row r="36" spans="1:8" ht="15" customHeight="1" x14ac:dyDescent="0.25">
      <c r="A36" s="11">
        <v>28</v>
      </c>
      <c r="B36" s="11"/>
      <c r="C36" s="11" t="s">
        <v>220</v>
      </c>
      <c r="D36" s="12" t="s">
        <v>57</v>
      </c>
      <c r="E36" s="11" t="s">
        <v>217</v>
      </c>
      <c r="F36" s="12" t="s">
        <v>207</v>
      </c>
      <c r="G36" s="11">
        <v>365</v>
      </c>
      <c r="H36" s="11">
        <v>365</v>
      </c>
    </row>
    <row r="37" spans="1:8" x14ac:dyDescent="0.25">
      <c r="A37" s="11">
        <v>29</v>
      </c>
      <c r="B37" s="11"/>
      <c r="C37" s="11" t="s">
        <v>7</v>
      </c>
      <c r="D37" s="12" t="s">
        <v>49</v>
      </c>
      <c r="E37" s="11" t="s">
        <v>217</v>
      </c>
      <c r="F37" s="12" t="s">
        <v>208</v>
      </c>
      <c r="G37" s="11">
        <v>365</v>
      </c>
      <c r="H37" s="11">
        <v>365</v>
      </c>
    </row>
    <row r="38" spans="1:8" x14ac:dyDescent="0.25">
      <c r="A38" s="11"/>
      <c r="B38" s="11"/>
      <c r="C38" s="11"/>
      <c r="D38" s="11"/>
      <c r="E38" s="11"/>
      <c r="F38" s="11"/>
      <c r="G38" s="11"/>
      <c r="H38" s="11"/>
    </row>
    <row r="39" spans="1:8" ht="30" customHeight="1" x14ac:dyDescent="0.25">
      <c r="A39" s="11">
        <v>30</v>
      </c>
      <c r="B39" s="11" t="s">
        <v>159</v>
      </c>
      <c r="C39" s="11" t="s">
        <v>19</v>
      </c>
      <c r="D39" s="12" t="s">
        <v>59</v>
      </c>
      <c r="E39" s="11" t="s">
        <v>159</v>
      </c>
      <c r="F39" s="12" t="s">
        <v>207</v>
      </c>
      <c r="G39" s="11">
        <v>709</v>
      </c>
      <c r="H39" s="11">
        <v>807</v>
      </c>
    </row>
    <row r="40" spans="1:8" ht="15" customHeight="1" x14ac:dyDescent="0.25">
      <c r="A40" s="11">
        <v>31</v>
      </c>
      <c r="B40" s="11"/>
      <c r="C40" s="11" t="s">
        <v>210</v>
      </c>
      <c r="D40" s="12" t="s">
        <v>52</v>
      </c>
      <c r="E40" s="11" t="s">
        <v>159</v>
      </c>
      <c r="F40" s="12" t="s">
        <v>207</v>
      </c>
      <c r="G40" s="11">
        <v>256</v>
      </c>
      <c r="H40" s="11">
        <v>169</v>
      </c>
    </row>
    <row r="41" spans="1:8" x14ac:dyDescent="0.25">
      <c r="A41" s="11">
        <v>32</v>
      </c>
      <c r="B41" s="11"/>
      <c r="C41" s="11" t="s">
        <v>7</v>
      </c>
      <c r="D41" s="12" t="s">
        <v>49</v>
      </c>
      <c r="E41" s="11" t="s">
        <v>159</v>
      </c>
      <c r="F41" s="12" t="s">
        <v>208</v>
      </c>
      <c r="G41" s="11">
        <v>158</v>
      </c>
      <c r="H41" s="11">
        <v>199</v>
      </c>
    </row>
    <row r="42" spans="1:8" x14ac:dyDescent="0.25">
      <c r="A42" s="11"/>
      <c r="B42" s="11"/>
      <c r="C42" s="11"/>
      <c r="D42" s="12"/>
      <c r="E42" s="11"/>
      <c r="F42" s="12"/>
      <c r="G42" s="11"/>
      <c r="H42" s="11"/>
    </row>
    <row r="43" spans="1:8" ht="30" customHeight="1" x14ac:dyDescent="0.25">
      <c r="A43" s="11">
        <v>33</v>
      </c>
      <c r="B43" s="11" t="s">
        <v>160</v>
      </c>
      <c r="C43" s="11" t="s">
        <v>221</v>
      </c>
      <c r="D43" s="12" t="s">
        <v>59</v>
      </c>
      <c r="E43" s="11" t="s">
        <v>160</v>
      </c>
      <c r="F43" s="12" t="s">
        <v>207</v>
      </c>
      <c r="G43" s="11">
        <v>172</v>
      </c>
      <c r="H43" s="11">
        <v>172</v>
      </c>
    </row>
    <row r="44" spans="1:8" x14ac:dyDescent="0.25">
      <c r="A44" s="11">
        <v>34</v>
      </c>
      <c r="B44" s="11"/>
      <c r="C44" s="11" t="s">
        <v>12</v>
      </c>
      <c r="D44" s="12" t="s">
        <v>50</v>
      </c>
      <c r="E44" s="11" t="s">
        <v>160</v>
      </c>
      <c r="F44" s="12" t="s">
        <v>208</v>
      </c>
      <c r="G44" s="11">
        <v>134</v>
      </c>
      <c r="H44" s="11">
        <v>147</v>
      </c>
    </row>
    <row r="45" spans="1:8" x14ac:dyDescent="0.25">
      <c r="A45" s="11"/>
      <c r="B45" s="11"/>
      <c r="C45" s="11"/>
      <c r="D45" s="12"/>
      <c r="E45" s="11"/>
      <c r="F45" s="12"/>
      <c r="G45" s="11"/>
      <c r="H4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5071711CE4A45B42500DFA915E756" ma:contentTypeVersion="13" ma:contentTypeDescription="Create a new document." ma:contentTypeScope="" ma:versionID="c981e62877dccbbf49ac9721a44eb7ad">
  <xsd:schema xmlns:xsd="http://www.w3.org/2001/XMLSchema" xmlns:xs="http://www.w3.org/2001/XMLSchema" xmlns:p="http://schemas.microsoft.com/office/2006/metadata/properties" xmlns:ns3="7ed5784c-4c6f-4d46-97dc-4c26ee444e08" xmlns:ns4="ea1cffe9-b1fc-4d09-be3f-916ceaf407fd" targetNamespace="http://schemas.microsoft.com/office/2006/metadata/properties" ma:root="true" ma:fieldsID="d8a82d3f7c229eadf49eda60e94912ce" ns3:_="" ns4:_="">
    <xsd:import namespace="7ed5784c-4c6f-4d46-97dc-4c26ee444e08"/>
    <xsd:import namespace="ea1cffe9-b1fc-4d09-be3f-916ceaf407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5784c-4c6f-4d46-97dc-4c26ee444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ffe9-b1fc-4d09-be3f-916ceaf407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41516-3696-4EB3-BD23-E7AB55D6F6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5784c-4c6f-4d46-97dc-4c26ee444e08"/>
    <ds:schemaRef ds:uri="ea1cffe9-b1fc-4d09-be3f-916ceaf4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E1BAB5-1B72-4C4B-B489-01B78969D8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5ABDF4-B1E6-4638-9A09-E0BEA30D33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Trial</vt:lpstr>
      <vt:lpstr>A</vt:lpstr>
      <vt:lpstr>T</vt:lpstr>
      <vt:lpstr>T_Sin</vt:lpstr>
      <vt:lpstr>T_Kul</vt:lpstr>
      <vt:lpstr>e</vt:lpstr>
      <vt:lpstr>Distances</vt:lpstr>
      <vt:lpstr>Variables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Sanders</dc:creator>
  <cp:lastModifiedBy>Amr Sanders</cp:lastModifiedBy>
  <dcterms:created xsi:type="dcterms:W3CDTF">2020-09-10T18:31:00Z</dcterms:created>
  <dcterms:modified xsi:type="dcterms:W3CDTF">2021-06-03T19:43:14Z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0x010100E685071711CE4A45B42500DFA915E756</vt:lpwstr>
  </property>
</Properties>
</file>