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as00911_surrey_ac_uk/Documents/PhD/ATM/Frankie/Publication/Code/Data/SIN-SYD/"/>
    </mc:Choice>
  </mc:AlternateContent>
  <xr:revisionPtr revIDLastSave="32" documentId="11_61F4974C1A770F4609367CE584222ED9CE9389CC" xr6:coauthVersionLast="45" xr6:coauthVersionMax="45" xr10:uidLastSave="{5BF633FB-AF1B-41D6-A5D8-AD330B95050B}"/>
  <bookViews>
    <workbookView xWindow="5985" yWindow="2775" windowWidth="28800" windowHeight="15435" activeTab="2" xr2:uid="{00000000-000D-0000-FFFF-FFFF00000000}"/>
  </bookViews>
  <sheets>
    <sheet name="Export" sheetId="1" r:id="rId1"/>
    <sheet name="Sheet3" sheetId="4" r:id="rId2"/>
    <sheet name="Data" sheetId="2" r:id="rId3"/>
    <sheet name="e" sheetId="3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</calcChain>
</file>

<file path=xl/sharedStrings.xml><?xml version="1.0" encoding="utf-8"?>
<sst xmlns="http://schemas.openxmlformats.org/spreadsheetml/2006/main" count="2899" uniqueCount="157">
  <si>
    <t>OAG ANALYSER</t>
  </si>
  <si>
    <t>VERSION: 2.0.1.  Data load date: 13 Sep 2020</t>
  </si>
  <si>
    <t>SEARCH ATTRIBUTES/PARAMETERS:</t>
  </si>
  <si>
    <t>Report Type: Schedules Power Table</t>
  </si>
  <si>
    <t>Dimensions: [Carrier Code, Carrier Name, Elapsed Time, Flying Time, Ground Time, Specific Aircraft Name, Specific Aircraft Code, Seats, Arr Airport Code]</t>
  </si>
  <si>
    <t>Metrics: [Seats (Total), Frequency]</t>
  </si>
  <si>
    <t>Type of Operation: Published carrier, Operating Flights</t>
  </si>
  <si>
    <t>Carrier Category: All</t>
  </si>
  <si>
    <t>Include alliance affiliates: false</t>
  </si>
  <si>
    <t>Origin: Airport(s) Included[SIN]</t>
  </si>
  <si>
    <t>Destination: Airport(s) Included[SYD]</t>
  </si>
  <si>
    <t>Direction: One way</t>
  </si>
  <si>
    <t>Aggregate route: false</t>
  </si>
  <si>
    <t>Flight Type: All</t>
  </si>
  <si>
    <t>Service type: C,G,J,Q,S</t>
  </si>
  <si>
    <t>Include Surface: false</t>
  </si>
  <si>
    <t>Non-stop: true</t>
  </si>
  <si>
    <t>Equipment Group: A,H,J,JN,JW,P,RJ,T,</t>
  </si>
  <si>
    <t>Period: Month 01Jan2019 to 31Dec2019</t>
  </si>
  <si>
    <t>TimeSeries: true</t>
  </si>
  <si>
    <t>MONTHLY DATED AT 9 2020</t>
  </si>
  <si>
    <t>REPORT DATED AT: Sep 15-2020. TIME: 20:57 (BST)</t>
  </si>
  <si>
    <t>Carrier Code</t>
  </si>
  <si>
    <t>Carrier Name</t>
  </si>
  <si>
    <t>Elapsed Time</t>
  </si>
  <si>
    <t>Flying Time</t>
  </si>
  <si>
    <t>Ground Time</t>
  </si>
  <si>
    <t>Specific Aircraft Name</t>
  </si>
  <si>
    <t>Specific Aircraft Code</t>
  </si>
  <si>
    <t>Seats</t>
  </si>
  <si>
    <t>Arr Airport Code</t>
  </si>
  <si>
    <t>Seats (Total)</t>
  </si>
  <si>
    <t>Frequency</t>
  </si>
  <si>
    <t>Time series</t>
  </si>
  <si>
    <t>BA</t>
  </si>
  <si>
    <t>British Airways</t>
  </si>
  <si>
    <t>07:45</t>
  </si>
  <si>
    <t>00:00</t>
  </si>
  <si>
    <t>Boeing 777 Passenger</t>
  </si>
  <si>
    <t>777</t>
  </si>
  <si>
    <t>SYD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</si>
  <si>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</si>
  <si>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</si>
  <si>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</si>
  <si>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</si>
  <si>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</si>
  <si>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</si>
  <si>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</si>
  <si>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</si>
  <si>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</si>
  <si>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</si>
  <si>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</si>
  <si>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</si>
  <si>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QF</t>
  </si>
  <si>
    <t>Qantas Airways</t>
  </si>
  <si>
    <t>07:40</t>
  </si>
  <si>
    <t>Airbus A380-800 Passenger</t>
  </si>
  <si>
    <t>388</t>
  </si>
  <si>
    <t>07:50</t>
  </si>
  <si>
    <t>Airbus A330-200</t>
  </si>
  <si>
    <t>332</t>
  </si>
  <si>
    <t>Airbus A330-300</t>
  </si>
  <si>
    <t>333</t>
  </si>
  <si>
    <t>07:55</t>
  </si>
  <si>
    <t>08:00</t>
  </si>
  <si>
    <t>08:05</t>
  </si>
  <si>
    <t>SQ</t>
  </si>
  <si>
    <t>Singapore Airlines</t>
  </si>
  <si>
    <t>07:35</t>
  </si>
  <si>
    <t>Boeing 777-300 Passenger</t>
  </si>
  <si>
    <t>773</t>
  </si>
  <si>
    <t>Boeing 777-300ER Passenger</t>
  </si>
  <si>
    <t>77W</t>
  </si>
  <si>
    <t>TR</t>
  </si>
  <si>
    <t>Scoot</t>
  </si>
  <si>
    <t>Boeing 787-8</t>
  </si>
  <si>
    <t>788</t>
  </si>
  <si>
    <t>Boeing 787-9</t>
  </si>
  <si>
    <t>789</t>
  </si>
  <si>
    <t>08:20</t>
  </si>
  <si>
    <t>Data copyright 2020. OAG Aviation Worldwide Ltd. All right reserved.</t>
  </si>
  <si>
    <t>USAGE: 169 RECORDS.</t>
  </si>
  <si>
    <t>Months</t>
  </si>
  <si>
    <t>Hours</t>
  </si>
  <si>
    <t>Minutes</t>
  </si>
  <si>
    <t>B</t>
  </si>
  <si>
    <t># of e-seats</t>
  </si>
  <si>
    <t>e</t>
  </si>
  <si>
    <t>E_total</t>
  </si>
  <si>
    <t>Equipment name</t>
  </si>
  <si>
    <t>Equipment Code</t>
  </si>
  <si>
    <t>A310</t>
  </si>
  <si>
    <t>A319</t>
  </si>
  <si>
    <t>A320</t>
  </si>
  <si>
    <t>A321</t>
  </si>
  <si>
    <t>A330-200</t>
  </si>
  <si>
    <t>A332</t>
  </si>
  <si>
    <t>A330-300</t>
  </si>
  <si>
    <t>A333</t>
  </si>
  <si>
    <t>A330-900neo</t>
  </si>
  <si>
    <t>A339</t>
  </si>
  <si>
    <t>A340-300</t>
  </si>
  <si>
    <t>A343</t>
  </si>
  <si>
    <t>A340-600</t>
  </si>
  <si>
    <t>A346</t>
  </si>
  <si>
    <t>A350</t>
  </si>
  <si>
    <t>A350-1000</t>
  </si>
  <si>
    <t>A351</t>
  </si>
  <si>
    <t>A350-900</t>
  </si>
  <si>
    <t>A359</t>
  </si>
  <si>
    <t>A380-800</t>
  </si>
  <si>
    <t>A388</t>
  </si>
  <si>
    <t>B767-400</t>
  </si>
  <si>
    <t>B764</t>
  </si>
  <si>
    <t>B737-800</t>
  </si>
  <si>
    <t>B738</t>
  </si>
  <si>
    <t>B747-400</t>
  </si>
  <si>
    <t>B744</t>
  </si>
  <si>
    <t>B757-300</t>
  </si>
  <si>
    <t>B753</t>
  </si>
  <si>
    <t>B767-300</t>
  </si>
  <si>
    <t>B763</t>
  </si>
  <si>
    <t>B777-200</t>
  </si>
  <si>
    <t>B772</t>
  </si>
  <si>
    <t>B777-300</t>
  </si>
  <si>
    <t>B773</t>
  </si>
  <si>
    <t>B787-10</t>
  </si>
  <si>
    <t>B780</t>
  </si>
  <si>
    <t>B787-8</t>
  </si>
  <si>
    <t>B788</t>
  </si>
  <si>
    <t>B787-9</t>
  </si>
  <si>
    <t>B789</t>
  </si>
  <si>
    <t>32A</t>
  </si>
  <si>
    <t>A320(Sh)</t>
  </si>
  <si>
    <t>32B</t>
  </si>
  <si>
    <t>A321(Sh)</t>
  </si>
  <si>
    <t>32N</t>
  </si>
  <si>
    <t>A320neo</t>
  </si>
  <si>
    <t>32Q</t>
  </si>
  <si>
    <t>A321neo</t>
  </si>
  <si>
    <t>73G</t>
  </si>
  <si>
    <t>B737-700</t>
  </si>
  <si>
    <t>B737</t>
  </si>
  <si>
    <t>75W</t>
  </si>
  <si>
    <t>B757-200</t>
  </si>
  <si>
    <t>B752</t>
  </si>
  <si>
    <t>AB6</t>
  </si>
  <si>
    <t>7M8</t>
  </si>
  <si>
    <t>B737 MAX 8</t>
  </si>
  <si>
    <t>7M7</t>
  </si>
  <si>
    <t>7M9</t>
  </si>
  <si>
    <t>7M1</t>
  </si>
  <si>
    <t>73H</t>
  </si>
  <si>
    <t>737-800(winglets)</t>
  </si>
  <si>
    <t>Sum of Seats (Total)</t>
  </si>
  <si>
    <t>Sum of E_total</t>
  </si>
  <si>
    <t>Average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</si>
</sst>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NumberFormat="1" applyFo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0" xfId="0" applyNumberFormat="1"/>
    <xf numFmtId="0" fontId="1" fillId="0" borderId="0" xfId="1" applyAlignment="1">
      <alignment vertical="center" wrapText="1"/>
    </xf>
    <xf numFmtId="0" fontId="1" fillId="0" borderId="0" xfId="1"/>
    <xf numFmtId="0" fontId="0" fillId="0" borderId="0" xfId="0" pivotButton="1"/>
  </cellXfs>
  <cellStyles count="2">
    <cellStyle name="Normal" xfId="0" builtinId="0"/>
    <cellStyle name="Normal 2" xfId="1" xr:uid="{491E1F80-5092-45AE-A8ED-9297D9213259}"/>
  </cellStyles>
  <dxfs count="22"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numFmt numFmtId="164" formatCode="#,###"/>
    </dxf>
    <dxf>
      <numFmt numFmtId="164" formatCode="#,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 Sanders" refreshedDate="44089.876633796295" createdVersion="6" refreshedVersion="6" minRefreshableVersion="3" recordCount="169" xr:uid="{4144ABF0-EA72-4C3A-8017-1FF3B4365C2C}">
  <cacheSource type="worksheet">
    <worksheetSource name="Table1"/>
  </cacheSource>
  <cacheFields count="19">
    <cacheField name="Carrier Code" numFmtId="0">
      <sharedItems count="4">
        <s v="BA"/>
        <s v="QF"/>
        <s v="SQ"/>
        <s v="TR"/>
      </sharedItems>
    </cacheField>
    <cacheField name="Carrier Name" numFmtId="0">
      <sharedItems/>
    </cacheField>
    <cacheField name="Elapsed Time" numFmtId="0">
      <sharedItems/>
    </cacheField>
    <cacheField name="Flying Time" numFmtId="0">
      <sharedItems/>
    </cacheField>
    <cacheField name="Ground Time" numFmtId="0">
      <sharedItems/>
    </cacheField>
    <cacheField name="Specific Aircraft Name" numFmtId="0">
      <sharedItems/>
    </cacheField>
    <cacheField name="Specific Aircraft Code" numFmtId="0">
      <sharedItems containsMixedTypes="1" containsNumber="1" containsInteger="1" minValue="332" maxValue="789"/>
    </cacheField>
    <cacheField name="Seats" numFmtId="0">
      <sharedItems containsSemiMixedTypes="0" containsString="0" containsNumber="1" containsInteger="1" minValue="235" maxValue="485"/>
    </cacheField>
    <cacheField name="Arr Airport Code" numFmtId="0">
      <sharedItems/>
    </cacheField>
    <cacheField name="Seats (Total)" numFmtId="164">
      <sharedItems containsSemiMixedTypes="0" containsString="0" containsNumber="1" containsInteger="1" minValue="235" maxValue="24552"/>
    </cacheField>
    <cacheField name="Frequency" numFmtId="164">
      <sharedItems containsSemiMixedTypes="0" containsString="0" containsNumber="1" containsInteger="1" minValue="1" maxValue="93"/>
    </cacheField>
    <cacheField name="Time series" numFmtId="0">
      <sharedItems containsSemiMixedTypes="0" containsString="0" containsNumber="1" containsInteger="1" minValue="201901" maxValue="201912"/>
    </cacheField>
    <cacheField name="Month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ours" numFmtId="0">
      <sharedItems/>
    </cacheField>
    <cacheField name="Minutes" numFmtId="0">
      <sharedItems/>
    </cacheField>
    <cacheField name="B" numFmtId="0">
      <sharedItems containsSemiMixedTypes="0" containsString="0" containsNumber="1" minValue="7.583333333333333" maxValue="8.3333333333333339"/>
    </cacheField>
    <cacheField name="# of e-seats" numFmtId="0">
      <sharedItems containsSemiMixedTypes="0" containsString="0" containsNumber="1" containsInteger="1" minValue="381" maxValue="853"/>
    </cacheField>
    <cacheField name="e" numFmtId="0">
      <sharedItems containsSemiMixedTypes="0" containsString="0" containsNumber="1" minValue="1.1200000000000001" maxValue="2.2506596306068603"/>
    </cacheField>
    <cacheField name="E_total" numFmtId="0">
      <sharedItems containsSemiMixedTypes="0" containsString="0" containsNumber="1" minValue="380.99999999999994" maxValue="51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s v="British Airways"/>
    <s v="07:45"/>
    <s v="07:45"/>
    <s v="00:00"/>
    <s v="Boeing 777 Passenger"/>
    <n v="777"/>
    <n v="297"/>
    <s v="SYD"/>
    <n v="9207"/>
    <n v="31"/>
    <n v="201901"/>
    <x v="0"/>
    <s v="07"/>
    <s v="45"/>
    <n v="7.75"/>
    <n v="440"/>
    <n v="1.4814814814814814"/>
    <n v="13640"/>
  </r>
  <r>
    <x v="0"/>
    <s v="British Airways"/>
    <s v="07:45"/>
    <s v="07:45"/>
    <s v="00:00"/>
    <s v="Boeing 777 Passenger"/>
    <n v="777"/>
    <n v="297"/>
    <s v="SYD"/>
    <n v="8316"/>
    <n v="28"/>
    <n v="201902"/>
    <x v="1"/>
    <s v="07"/>
    <s v="45"/>
    <n v="7.75"/>
    <n v="440"/>
    <n v="1.4814814814814814"/>
    <n v="12320"/>
  </r>
  <r>
    <x v="0"/>
    <s v="British Airways"/>
    <s v="07:45"/>
    <s v="07:45"/>
    <s v="00:00"/>
    <s v="Boeing 777 Passenger"/>
    <n v="777"/>
    <n v="297"/>
    <s v="SYD"/>
    <n v="9207"/>
    <n v="31"/>
    <n v="201903"/>
    <x v="2"/>
    <s v="07"/>
    <s v="45"/>
    <n v="7.75"/>
    <n v="440"/>
    <n v="1.4814814814814814"/>
    <n v="13640"/>
  </r>
  <r>
    <x v="0"/>
    <s v="British Airways"/>
    <s v="07:45"/>
    <s v="07:45"/>
    <s v="00:00"/>
    <s v="Boeing 777 Passenger"/>
    <n v="777"/>
    <n v="297"/>
    <s v="SYD"/>
    <n v="8910"/>
    <n v="30"/>
    <n v="201904"/>
    <x v="3"/>
    <s v="07"/>
    <s v="45"/>
    <n v="7.75"/>
    <n v="440"/>
    <n v="1.4814814814814814"/>
    <n v="13200"/>
  </r>
  <r>
    <x v="0"/>
    <s v="British Airways"/>
    <s v="07:45"/>
    <s v="07:45"/>
    <s v="00:00"/>
    <s v="Boeing 777 Passenger"/>
    <n v="777"/>
    <n v="297"/>
    <s v="SYD"/>
    <n v="9207"/>
    <n v="31"/>
    <n v="201905"/>
    <x v="4"/>
    <s v="07"/>
    <s v="45"/>
    <n v="7.75"/>
    <n v="440"/>
    <n v="1.4814814814814814"/>
    <n v="13640"/>
  </r>
  <r>
    <x v="0"/>
    <s v="British Airways"/>
    <s v="07:45"/>
    <s v="07:45"/>
    <s v="00:00"/>
    <s v="Boeing 777 Passenger"/>
    <n v="777"/>
    <n v="297"/>
    <s v="SYD"/>
    <n v="8910"/>
    <n v="30"/>
    <n v="201906"/>
    <x v="5"/>
    <s v="07"/>
    <s v="45"/>
    <n v="7.75"/>
    <n v="440"/>
    <n v="1.4814814814814814"/>
    <n v="13200"/>
  </r>
  <r>
    <x v="0"/>
    <s v="British Airways"/>
    <s v="07:45"/>
    <s v="07:45"/>
    <s v="00:00"/>
    <s v="Boeing 777 Passenger"/>
    <n v="777"/>
    <n v="297"/>
    <s v="SYD"/>
    <n v="9207"/>
    <n v="31"/>
    <n v="201907"/>
    <x v="6"/>
    <s v="07"/>
    <s v="45"/>
    <n v="7.75"/>
    <n v="440"/>
    <n v="1.4814814814814814"/>
    <n v="13640"/>
  </r>
  <r>
    <x v="0"/>
    <s v="British Airways"/>
    <s v="07:45"/>
    <s v="07:45"/>
    <s v="00:00"/>
    <s v="Boeing 777 Passenger"/>
    <n v="777"/>
    <n v="297"/>
    <s v="SYD"/>
    <n v="9207"/>
    <n v="31"/>
    <n v="201908"/>
    <x v="7"/>
    <s v="07"/>
    <s v="45"/>
    <n v="7.75"/>
    <n v="440"/>
    <n v="1.4814814814814814"/>
    <n v="13640"/>
  </r>
  <r>
    <x v="0"/>
    <s v="British Airways"/>
    <s v="07:45"/>
    <s v="07:45"/>
    <s v="00:00"/>
    <s v="Boeing 777 Passenger"/>
    <n v="777"/>
    <n v="297"/>
    <s v="SYD"/>
    <n v="8910"/>
    <n v="30"/>
    <n v="201909"/>
    <x v="8"/>
    <s v="07"/>
    <s v="45"/>
    <n v="7.75"/>
    <n v="440"/>
    <n v="1.4814814814814814"/>
    <n v="13200"/>
  </r>
  <r>
    <x v="0"/>
    <s v="British Airways"/>
    <s v="07:45"/>
    <s v="07:45"/>
    <s v="00:00"/>
    <s v="Boeing 777 Passenger"/>
    <n v="777"/>
    <n v="297"/>
    <s v="SYD"/>
    <n v="8910"/>
    <n v="30"/>
    <n v="201910"/>
    <x v="9"/>
    <s v="07"/>
    <s v="45"/>
    <n v="7.75"/>
    <n v="440"/>
    <n v="1.4814814814814814"/>
    <n v="13200"/>
  </r>
  <r>
    <x v="0"/>
    <s v="British Airways"/>
    <s v="07:45"/>
    <s v="07:45"/>
    <s v="00:00"/>
    <s v="Boeing 777 Passenger"/>
    <n v="777"/>
    <n v="297"/>
    <s v="SYD"/>
    <n v="8910"/>
    <n v="30"/>
    <n v="201911"/>
    <x v="10"/>
    <s v="07"/>
    <s v="45"/>
    <n v="7.75"/>
    <n v="440"/>
    <n v="1.4814814814814814"/>
    <n v="13200"/>
  </r>
  <r>
    <x v="0"/>
    <s v="British Airways"/>
    <s v="07:45"/>
    <s v="07:45"/>
    <s v="00:00"/>
    <s v="Boeing 777 Passenger"/>
    <n v="777"/>
    <n v="297"/>
    <s v="SYD"/>
    <n v="9207"/>
    <n v="31"/>
    <n v="201912"/>
    <x v="11"/>
    <s v="07"/>
    <s v="45"/>
    <n v="7.75"/>
    <n v="440"/>
    <n v="1.4814814814814814"/>
    <n v="13640"/>
  </r>
  <r>
    <x v="1"/>
    <s v="Qantas Airways"/>
    <s v="07:40"/>
    <s v="07:40"/>
    <s v="00:00"/>
    <s v="Airbus A380-800 Passenger"/>
    <n v="388"/>
    <n v="484"/>
    <s v="SYD"/>
    <n v="14036"/>
    <n v="29"/>
    <n v="201904"/>
    <x v="3"/>
    <s v="07"/>
    <s v="40"/>
    <n v="7.666666666666667"/>
    <n v="853"/>
    <n v="1.7623966942148761"/>
    <n v="24737"/>
  </r>
  <r>
    <x v="1"/>
    <s v="Qantas Airways"/>
    <s v="07:40"/>
    <s v="07:40"/>
    <s v="00:00"/>
    <s v="Airbus A380-800 Passenger"/>
    <n v="388"/>
    <n v="484"/>
    <s v="SYD"/>
    <n v="15004"/>
    <n v="31"/>
    <n v="201905"/>
    <x v="4"/>
    <s v="07"/>
    <s v="40"/>
    <n v="7.666666666666667"/>
    <n v="853"/>
    <n v="1.7623966942148761"/>
    <n v="26443"/>
  </r>
  <r>
    <x v="1"/>
    <s v="Qantas Airways"/>
    <s v="07:40"/>
    <s v="07:40"/>
    <s v="00:00"/>
    <s v="Airbus A380-800 Passenger"/>
    <n v="388"/>
    <n v="484"/>
    <s v="SYD"/>
    <n v="14520"/>
    <n v="30"/>
    <n v="201906"/>
    <x v="5"/>
    <s v="07"/>
    <s v="40"/>
    <n v="7.666666666666667"/>
    <n v="853"/>
    <n v="1.7623966942148761"/>
    <n v="25590"/>
  </r>
  <r>
    <x v="1"/>
    <s v="Qantas Airways"/>
    <s v="07:40"/>
    <s v="07:40"/>
    <s v="00:00"/>
    <s v="Airbus A380-800 Passenger"/>
    <n v="388"/>
    <n v="484"/>
    <s v="SYD"/>
    <n v="15004"/>
    <n v="31"/>
    <n v="201907"/>
    <x v="6"/>
    <s v="07"/>
    <s v="40"/>
    <n v="7.666666666666667"/>
    <n v="853"/>
    <n v="1.7623966942148761"/>
    <n v="26443"/>
  </r>
  <r>
    <x v="1"/>
    <s v="Qantas Airways"/>
    <s v="07:40"/>
    <s v="07:40"/>
    <s v="00:00"/>
    <s v="Airbus A380-800 Passenger"/>
    <n v="388"/>
    <n v="484"/>
    <s v="SYD"/>
    <n v="15004"/>
    <n v="31"/>
    <n v="201908"/>
    <x v="7"/>
    <s v="07"/>
    <s v="40"/>
    <n v="7.666666666666667"/>
    <n v="853"/>
    <n v="1.7623966942148761"/>
    <n v="26443"/>
  </r>
  <r>
    <x v="1"/>
    <s v="Qantas Airways"/>
    <s v="07:40"/>
    <s v="07:40"/>
    <s v="00:00"/>
    <s v="Airbus A380-800 Passenger"/>
    <n v="388"/>
    <n v="484"/>
    <s v="SYD"/>
    <n v="14036"/>
    <n v="29"/>
    <n v="201909"/>
    <x v="8"/>
    <s v="07"/>
    <s v="40"/>
    <n v="7.666666666666667"/>
    <n v="853"/>
    <n v="1.7623966942148761"/>
    <n v="24737"/>
  </r>
  <r>
    <x v="1"/>
    <s v="Qantas Airways"/>
    <s v="07:40"/>
    <s v="07:40"/>
    <s v="00:00"/>
    <s v="Airbus A380-800 Passenger"/>
    <n v="388"/>
    <n v="484"/>
    <s v="SYD"/>
    <n v="8712"/>
    <n v="18"/>
    <n v="201910"/>
    <x v="9"/>
    <s v="07"/>
    <s v="40"/>
    <n v="7.666666666666667"/>
    <n v="853"/>
    <n v="1.7623966942148761"/>
    <n v="15354"/>
  </r>
  <r>
    <x v="1"/>
    <s v="Qantas Airways"/>
    <s v="07:40"/>
    <s v="07:40"/>
    <s v="00:00"/>
    <s v="Airbus A380-800 Passenger"/>
    <n v="388"/>
    <n v="485"/>
    <s v="SYD"/>
    <n v="2910"/>
    <n v="6"/>
    <n v="201910"/>
    <x v="9"/>
    <s v="07"/>
    <s v="40"/>
    <n v="7.666666666666667"/>
    <n v="853"/>
    <n v="1.7587628865979381"/>
    <n v="5118"/>
  </r>
  <r>
    <x v="1"/>
    <s v="Qantas Airways"/>
    <s v="07:50"/>
    <s v="07:50"/>
    <s v="00:00"/>
    <s v="Airbus A330-200"/>
    <n v="332"/>
    <n v="235"/>
    <s v="SYD"/>
    <n v="235"/>
    <n v="1"/>
    <n v="201905"/>
    <x v="4"/>
    <s v="07"/>
    <s v="50"/>
    <n v="7.833333333333333"/>
    <n v="406"/>
    <n v="1.7276595744680852"/>
    <n v="406"/>
  </r>
  <r>
    <x v="1"/>
    <s v="Qantas Airways"/>
    <s v="07:50"/>
    <s v="07:50"/>
    <s v="00:00"/>
    <s v="Airbus A330-200"/>
    <n v="332"/>
    <n v="251"/>
    <s v="SYD"/>
    <n v="251"/>
    <n v="1"/>
    <n v="201903"/>
    <x v="2"/>
    <s v="07"/>
    <s v="50"/>
    <n v="7.833333333333333"/>
    <n v="406"/>
    <n v="1.6175298804780875"/>
    <n v="406"/>
  </r>
  <r>
    <x v="1"/>
    <s v="Qantas Airways"/>
    <s v="07:50"/>
    <s v="07:50"/>
    <s v="00:00"/>
    <s v="Airbus A330-200"/>
    <n v="332"/>
    <n v="251"/>
    <s v="SYD"/>
    <n v="1757"/>
    <n v="7"/>
    <n v="201904"/>
    <x v="3"/>
    <s v="07"/>
    <s v="50"/>
    <n v="7.833333333333333"/>
    <n v="406"/>
    <n v="1.6175298804780875"/>
    <n v="2842"/>
  </r>
  <r>
    <x v="1"/>
    <s v="Qantas Airways"/>
    <s v="07:50"/>
    <s v="07:50"/>
    <s v="00:00"/>
    <s v="Airbus A330-200"/>
    <n v="332"/>
    <n v="251"/>
    <s v="SYD"/>
    <n v="2008"/>
    <n v="8"/>
    <n v="201905"/>
    <x v="4"/>
    <s v="07"/>
    <s v="50"/>
    <n v="7.833333333333333"/>
    <n v="406"/>
    <n v="1.6175298804780875"/>
    <n v="3248"/>
  </r>
  <r>
    <x v="1"/>
    <s v="Qantas Airways"/>
    <s v="07:50"/>
    <s v="07:50"/>
    <s v="00:00"/>
    <s v="Airbus A330-200"/>
    <n v="332"/>
    <n v="251"/>
    <s v="SYD"/>
    <n v="2510"/>
    <n v="10"/>
    <n v="201906"/>
    <x v="5"/>
    <s v="07"/>
    <s v="50"/>
    <n v="7.833333333333333"/>
    <n v="406"/>
    <n v="1.6175298804780875"/>
    <n v="4059.9999999999995"/>
  </r>
  <r>
    <x v="1"/>
    <s v="Qantas Airways"/>
    <s v="07:50"/>
    <s v="07:50"/>
    <s v="00:00"/>
    <s v="Airbus A330-200"/>
    <n v="332"/>
    <n v="251"/>
    <s v="SYD"/>
    <n v="2008"/>
    <n v="8"/>
    <n v="201907"/>
    <x v="6"/>
    <s v="07"/>
    <s v="50"/>
    <n v="7.833333333333333"/>
    <n v="406"/>
    <n v="1.6175298804780875"/>
    <n v="3248"/>
  </r>
  <r>
    <x v="1"/>
    <s v="Qantas Airways"/>
    <s v="07:50"/>
    <s v="07:50"/>
    <s v="00:00"/>
    <s v="Airbus A330-200"/>
    <n v="332"/>
    <n v="251"/>
    <s v="SYD"/>
    <n v="2761"/>
    <n v="11"/>
    <n v="201908"/>
    <x v="7"/>
    <s v="07"/>
    <s v="50"/>
    <n v="7.833333333333333"/>
    <n v="406"/>
    <n v="1.6175298804780875"/>
    <n v="4466"/>
  </r>
  <r>
    <x v="1"/>
    <s v="Qantas Airways"/>
    <s v="07:50"/>
    <s v="07:50"/>
    <s v="00:00"/>
    <s v="Airbus A330-200"/>
    <n v="332"/>
    <n v="251"/>
    <s v="SYD"/>
    <n v="1255"/>
    <n v="5"/>
    <n v="201909"/>
    <x v="8"/>
    <s v="07"/>
    <s v="50"/>
    <n v="7.833333333333333"/>
    <n v="406"/>
    <n v="1.6175298804780875"/>
    <n v="2029.9999999999998"/>
  </r>
  <r>
    <x v="1"/>
    <s v="Qantas Airways"/>
    <s v="07:50"/>
    <s v="07:50"/>
    <s v="00:00"/>
    <s v="Airbus A330-200"/>
    <n v="332"/>
    <n v="251"/>
    <s v="SYD"/>
    <n v="1757"/>
    <n v="7"/>
    <n v="201910"/>
    <x v="9"/>
    <s v="07"/>
    <s v="50"/>
    <n v="7.833333333333333"/>
    <n v="406"/>
    <n v="1.6175298804780875"/>
    <n v="2842"/>
  </r>
  <r>
    <x v="1"/>
    <s v="Qantas Airways"/>
    <s v="07:50"/>
    <s v="07:50"/>
    <s v="00:00"/>
    <s v="Airbus A330-200"/>
    <n v="332"/>
    <n v="264"/>
    <s v="SYD"/>
    <n v="1584"/>
    <n v="6"/>
    <n v="201904"/>
    <x v="3"/>
    <s v="07"/>
    <s v="50"/>
    <n v="7.833333333333333"/>
    <n v="406"/>
    <n v="1.5378787878787878"/>
    <n v="2436"/>
  </r>
  <r>
    <x v="1"/>
    <s v="Qantas Airways"/>
    <s v="07:50"/>
    <s v="07:50"/>
    <s v="00:00"/>
    <s v="Airbus A330-200"/>
    <n v="332"/>
    <n v="266"/>
    <s v="SYD"/>
    <n v="266"/>
    <n v="1"/>
    <n v="201909"/>
    <x v="8"/>
    <s v="07"/>
    <s v="50"/>
    <n v="7.833333333333333"/>
    <n v="406"/>
    <n v="1.5263157894736843"/>
    <n v="406"/>
  </r>
  <r>
    <x v="1"/>
    <s v="Qantas Airways"/>
    <s v="07:50"/>
    <s v="07:50"/>
    <s v="00:00"/>
    <s v="Airbus A330-200"/>
    <n v="332"/>
    <n v="271"/>
    <s v="SYD"/>
    <n v="271"/>
    <n v="1"/>
    <n v="201904"/>
    <x v="3"/>
    <s v="07"/>
    <s v="50"/>
    <n v="7.833333333333333"/>
    <n v="406"/>
    <n v="1.4981549815498154"/>
    <n v="406"/>
  </r>
  <r>
    <x v="1"/>
    <s v="Qantas Airways"/>
    <s v="07:50"/>
    <s v="07:50"/>
    <s v="00:00"/>
    <s v="Airbus A330-200"/>
    <n v="332"/>
    <n v="271"/>
    <s v="SYD"/>
    <n v="813"/>
    <n v="3"/>
    <n v="201907"/>
    <x v="6"/>
    <s v="07"/>
    <s v="50"/>
    <n v="7.833333333333333"/>
    <n v="406"/>
    <n v="1.4981549815498154"/>
    <n v="1218"/>
  </r>
  <r>
    <x v="1"/>
    <s v="Qantas Airways"/>
    <s v="07:50"/>
    <s v="07:50"/>
    <s v="00:00"/>
    <s v="Airbus A330-200"/>
    <n v="332"/>
    <n v="271"/>
    <s v="SYD"/>
    <n v="271"/>
    <n v="1"/>
    <n v="201908"/>
    <x v="7"/>
    <s v="07"/>
    <s v="50"/>
    <n v="7.833333333333333"/>
    <n v="406"/>
    <n v="1.4981549815498154"/>
    <n v="406"/>
  </r>
  <r>
    <x v="1"/>
    <s v="Qantas Airways"/>
    <s v="07:50"/>
    <s v="07:50"/>
    <s v="00:00"/>
    <s v="Airbus A330-300"/>
    <n v="333"/>
    <n v="297"/>
    <s v="SYD"/>
    <n v="4752"/>
    <n v="16"/>
    <n v="201904"/>
    <x v="3"/>
    <s v="07"/>
    <s v="50"/>
    <n v="7.833333333333333"/>
    <n v="440"/>
    <n v="1.4814814814814814"/>
    <n v="7040"/>
  </r>
  <r>
    <x v="1"/>
    <s v="Qantas Airways"/>
    <s v="07:50"/>
    <s v="07:50"/>
    <s v="00:00"/>
    <s v="Airbus A330-300"/>
    <n v="333"/>
    <n v="297"/>
    <s v="SYD"/>
    <n v="6534"/>
    <n v="22"/>
    <n v="201905"/>
    <x v="4"/>
    <s v="07"/>
    <s v="50"/>
    <n v="7.833333333333333"/>
    <n v="440"/>
    <n v="1.4814814814814814"/>
    <n v="9680"/>
  </r>
  <r>
    <x v="1"/>
    <s v="Qantas Airways"/>
    <s v="07:50"/>
    <s v="07:50"/>
    <s v="00:00"/>
    <s v="Airbus A330-300"/>
    <n v="333"/>
    <n v="297"/>
    <s v="SYD"/>
    <n v="5940"/>
    <n v="20"/>
    <n v="201906"/>
    <x v="5"/>
    <s v="07"/>
    <s v="50"/>
    <n v="7.833333333333333"/>
    <n v="440"/>
    <n v="1.4814814814814814"/>
    <n v="8800"/>
  </r>
  <r>
    <x v="1"/>
    <s v="Qantas Airways"/>
    <s v="07:50"/>
    <s v="07:50"/>
    <s v="00:00"/>
    <s v="Airbus A330-300"/>
    <n v="333"/>
    <n v="297"/>
    <s v="SYD"/>
    <n v="5940"/>
    <n v="20"/>
    <n v="201907"/>
    <x v="6"/>
    <s v="07"/>
    <s v="50"/>
    <n v="7.833333333333333"/>
    <n v="440"/>
    <n v="1.4814814814814814"/>
    <n v="8800"/>
  </r>
  <r>
    <x v="1"/>
    <s v="Qantas Airways"/>
    <s v="07:50"/>
    <s v="07:50"/>
    <s v="00:00"/>
    <s v="Airbus A330-300"/>
    <n v="333"/>
    <n v="297"/>
    <s v="SYD"/>
    <n v="5643"/>
    <n v="19"/>
    <n v="201908"/>
    <x v="7"/>
    <s v="07"/>
    <s v="50"/>
    <n v="7.833333333333333"/>
    <n v="440"/>
    <n v="1.4814814814814814"/>
    <n v="8360"/>
  </r>
  <r>
    <x v="1"/>
    <s v="Qantas Airways"/>
    <s v="07:50"/>
    <s v="07:50"/>
    <s v="00:00"/>
    <s v="Airbus A330-300"/>
    <n v="333"/>
    <n v="297"/>
    <s v="SYD"/>
    <n v="7128"/>
    <n v="24"/>
    <n v="201909"/>
    <x v="8"/>
    <s v="07"/>
    <s v="50"/>
    <n v="7.833333333333333"/>
    <n v="440"/>
    <n v="1.4814814814814814"/>
    <n v="10560"/>
  </r>
  <r>
    <x v="1"/>
    <s v="Qantas Airways"/>
    <s v="07:50"/>
    <s v="07:50"/>
    <s v="00:00"/>
    <s v="Airbus A330-300"/>
    <n v="333"/>
    <n v="297"/>
    <s v="SYD"/>
    <n v="5643"/>
    <n v="19"/>
    <n v="201910"/>
    <x v="9"/>
    <s v="07"/>
    <s v="50"/>
    <n v="7.833333333333333"/>
    <n v="440"/>
    <n v="1.4814814814814814"/>
    <n v="8360"/>
  </r>
  <r>
    <x v="1"/>
    <s v="Qantas Airways"/>
    <s v="07:55"/>
    <s v="07:55"/>
    <s v="00:00"/>
    <s v="Airbus A380-800 Passenger"/>
    <n v="388"/>
    <n v="484"/>
    <s v="SYD"/>
    <n v="1452"/>
    <n v="3"/>
    <n v="201910"/>
    <x v="9"/>
    <s v="07"/>
    <s v="55"/>
    <n v="7.916666666666667"/>
    <n v="853"/>
    <n v="1.7623966942148761"/>
    <n v="2559"/>
  </r>
  <r>
    <x v="1"/>
    <s v="Qantas Airways"/>
    <s v="07:55"/>
    <s v="07:55"/>
    <s v="00:00"/>
    <s v="Airbus A380-800 Passenger"/>
    <n v="388"/>
    <n v="484"/>
    <s v="SYD"/>
    <n v="12584"/>
    <n v="26"/>
    <n v="201911"/>
    <x v="10"/>
    <s v="07"/>
    <s v="55"/>
    <n v="7.916666666666667"/>
    <n v="853"/>
    <n v="1.7623966942148761"/>
    <n v="22178"/>
  </r>
  <r>
    <x v="1"/>
    <s v="Qantas Airways"/>
    <s v="07:55"/>
    <s v="07:55"/>
    <s v="00:00"/>
    <s v="Airbus A380-800 Passenger"/>
    <n v="388"/>
    <n v="484"/>
    <s v="SYD"/>
    <n v="11616"/>
    <n v="24"/>
    <n v="201912"/>
    <x v="11"/>
    <s v="07"/>
    <s v="55"/>
    <n v="7.916666666666667"/>
    <n v="853"/>
    <n v="1.7623966942148761"/>
    <n v="20472"/>
  </r>
  <r>
    <x v="1"/>
    <s v="Qantas Airways"/>
    <s v="07:55"/>
    <s v="07:55"/>
    <s v="00:00"/>
    <s v="Airbus A380-800 Passenger"/>
    <n v="388"/>
    <n v="485"/>
    <s v="SYD"/>
    <n v="970"/>
    <n v="2"/>
    <n v="201910"/>
    <x v="9"/>
    <s v="07"/>
    <s v="55"/>
    <n v="7.916666666666667"/>
    <n v="853"/>
    <n v="1.7587628865979381"/>
    <n v="1706"/>
  </r>
  <r>
    <x v="1"/>
    <s v="Qantas Airways"/>
    <s v="07:55"/>
    <s v="07:55"/>
    <s v="00:00"/>
    <s v="Airbus A380-800 Passenger"/>
    <n v="388"/>
    <n v="485"/>
    <s v="SYD"/>
    <n v="970"/>
    <n v="2"/>
    <n v="201911"/>
    <x v="10"/>
    <s v="07"/>
    <s v="55"/>
    <n v="7.916666666666667"/>
    <n v="853"/>
    <n v="1.7587628865979381"/>
    <n v="1706"/>
  </r>
  <r>
    <x v="1"/>
    <s v="Qantas Airways"/>
    <s v="07:55"/>
    <s v="07:55"/>
    <s v="00:00"/>
    <s v="Airbus A380-800 Passenger"/>
    <n v="388"/>
    <n v="485"/>
    <s v="SYD"/>
    <n v="1455"/>
    <n v="3"/>
    <n v="201912"/>
    <x v="11"/>
    <s v="07"/>
    <s v="55"/>
    <n v="7.916666666666667"/>
    <n v="853"/>
    <n v="1.7587628865979381"/>
    <n v="2559"/>
  </r>
  <r>
    <x v="1"/>
    <s v="Qantas Airways"/>
    <s v="08:00"/>
    <s v="08:00"/>
    <s v="00:00"/>
    <s v="Airbus A380-800 Passenger"/>
    <n v="388"/>
    <n v="484"/>
    <s v="SYD"/>
    <n v="15004"/>
    <n v="31"/>
    <n v="201901"/>
    <x v="0"/>
    <s v="08"/>
    <s v="00"/>
    <n v="8"/>
    <n v="853"/>
    <n v="1.7623966942148761"/>
    <n v="26443"/>
  </r>
  <r>
    <x v="1"/>
    <s v="Qantas Airways"/>
    <s v="08:00"/>
    <s v="08:00"/>
    <s v="00:00"/>
    <s v="Airbus A380-800 Passenger"/>
    <n v="388"/>
    <n v="484"/>
    <s v="SYD"/>
    <n v="13552"/>
    <n v="28"/>
    <n v="201902"/>
    <x v="1"/>
    <s v="08"/>
    <s v="00"/>
    <n v="8"/>
    <n v="853"/>
    <n v="1.7623966942148761"/>
    <n v="23884"/>
  </r>
  <r>
    <x v="1"/>
    <s v="Qantas Airways"/>
    <s v="08:00"/>
    <s v="08:00"/>
    <s v="00:00"/>
    <s v="Airbus A380-800 Passenger"/>
    <n v="388"/>
    <n v="484"/>
    <s v="SYD"/>
    <n v="14520"/>
    <n v="30"/>
    <n v="201903"/>
    <x v="2"/>
    <s v="08"/>
    <s v="00"/>
    <n v="8"/>
    <n v="853"/>
    <n v="1.7623966942148761"/>
    <n v="25590"/>
  </r>
  <r>
    <x v="1"/>
    <s v="Qantas Airways"/>
    <s v="08:05"/>
    <s v="08:05"/>
    <s v="00:00"/>
    <s v="Airbus A330-200"/>
    <n v="332"/>
    <n v="235"/>
    <s v="SYD"/>
    <n v="235"/>
    <n v="1"/>
    <n v="201902"/>
    <x v="1"/>
    <s v="08"/>
    <s v="05"/>
    <n v="8.0833333333333339"/>
    <n v="406"/>
    <n v="1.7276595744680852"/>
    <n v="406"/>
  </r>
  <r>
    <x v="1"/>
    <s v="Qantas Airways"/>
    <s v="08:05"/>
    <s v="08:05"/>
    <s v="00:00"/>
    <s v="Airbus A330-200"/>
    <n v="332"/>
    <n v="235"/>
    <s v="SYD"/>
    <n v="235"/>
    <n v="1"/>
    <n v="201903"/>
    <x v="2"/>
    <s v="08"/>
    <s v="05"/>
    <n v="8.0833333333333339"/>
    <n v="406"/>
    <n v="1.7276595744680852"/>
    <n v="406"/>
  </r>
  <r>
    <x v="1"/>
    <s v="Qantas Airways"/>
    <s v="08:05"/>
    <s v="08:05"/>
    <s v="00:00"/>
    <s v="Airbus A330-200"/>
    <n v="332"/>
    <n v="251"/>
    <s v="SYD"/>
    <n v="3765"/>
    <n v="15"/>
    <n v="201901"/>
    <x v="0"/>
    <s v="08"/>
    <s v="05"/>
    <n v="8.0833333333333339"/>
    <n v="406"/>
    <n v="1.6175298804780875"/>
    <n v="6090"/>
  </r>
  <r>
    <x v="1"/>
    <s v="Qantas Airways"/>
    <s v="08:05"/>
    <s v="08:05"/>
    <s v="00:00"/>
    <s v="Airbus A330-200"/>
    <n v="332"/>
    <n v="251"/>
    <s v="SYD"/>
    <n v="5773"/>
    <n v="23"/>
    <n v="201902"/>
    <x v="1"/>
    <s v="08"/>
    <s v="05"/>
    <n v="8.0833333333333339"/>
    <n v="406"/>
    <n v="1.6175298804780875"/>
    <n v="9338"/>
  </r>
  <r>
    <x v="1"/>
    <s v="Qantas Airways"/>
    <s v="08:05"/>
    <s v="08:05"/>
    <s v="00:00"/>
    <s v="Airbus A330-200"/>
    <n v="332"/>
    <n v="251"/>
    <s v="SYD"/>
    <n v="3514"/>
    <n v="14"/>
    <n v="201903"/>
    <x v="2"/>
    <s v="08"/>
    <s v="05"/>
    <n v="8.0833333333333339"/>
    <n v="406"/>
    <n v="1.6175298804780875"/>
    <n v="5684"/>
  </r>
  <r>
    <x v="1"/>
    <s v="Qantas Airways"/>
    <s v="08:05"/>
    <s v="08:05"/>
    <s v="00:00"/>
    <s v="Airbus A330-200"/>
    <n v="332"/>
    <n v="251"/>
    <s v="SYD"/>
    <n v="753"/>
    <n v="3"/>
    <n v="201910"/>
    <x v="9"/>
    <s v="08"/>
    <s v="05"/>
    <n v="8.0833333333333339"/>
    <n v="406"/>
    <n v="1.6175298804780875"/>
    <n v="1218"/>
  </r>
  <r>
    <x v="1"/>
    <s v="Qantas Airways"/>
    <s v="08:05"/>
    <s v="08:05"/>
    <s v="00:00"/>
    <s v="Airbus A330-200"/>
    <n v="332"/>
    <n v="251"/>
    <s v="SYD"/>
    <n v="4267"/>
    <n v="17"/>
    <n v="201911"/>
    <x v="10"/>
    <s v="08"/>
    <s v="05"/>
    <n v="8.0833333333333339"/>
    <n v="406"/>
    <n v="1.6175298804780875"/>
    <n v="6902"/>
  </r>
  <r>
    <x v="1"/>
    <s v="Qantas Airways"/>
    <s v="08:05"/>
    <s v="08:05"/>
    <s v="00:00"/>
    <s v="Airbus A330-200"/>
    <n v="332"/>
    <n v="251"/>
    <s v="SYD"/>
    <n v="3012"/>
    <n v="12"/>
    <n v="201912"/>
    <x v="11"/>
    <s v="08"/>
    <s v="05"/>
    <n v="8.0833333333333339"/>
    <n v="406"/>
    <n v="1.6175298804780875"/>
    <n v="4872"/>
  </r>
  <r>
    <x v="1"/>
    <s v="Qantas Airways"/>
    <s v="08:05"/>
    <s v="08:05"/>
    <s v="00:00"/>
    <s v="Airbus A330-200"/>
    <n v="332"/>
    <n v="264"/>
    <s v="SYD"/>
    <n v="264"/>
    <n v="1"/>
    <n v="201901"/>
    <x v="0"/>
    <s v="08"/>
    <s v="05"/>
    <n v="8.0833333333333339"/>
    <n v="406"/>
    <n v="1.5378787878787878"/>
    <n v="406"/>
  </r>
  <r>
    <x v="1"/>
    <s v="Qantas Airways"/>
    <s v="08:05"/>
    <s v="08:05"/>
    <s v="00:00"/>
    <s v="Airbus A330-200"/>
    <n v="332"/>
    <n v="264"/>
    <s v="SYD"/>
    <n v="792"/>
    <n v="3"/>
    <n v="201902"/>
    <x v="1"/>
    <s v="08"/>
    <s v="05"/>
    <n v="8.0833333333333339"/>
    <n v="406"/>
    <n v="1.5378787878787878"/>
    <n v="1218"/>
  </r>
  <r>
    <x v="1"/>
    <s v="Qantas Airways"/>
    <s v="08:05"/>
    <s v="08:05"/>
    <s v="00:00"/>
    <s v="Airbus A330-200"/>
    <n v="332"/>
    <n v="264"/>
    <s v="SYD"/>
    <n v="792"/>
    <n v="3"/>
    <n v="201903"/>
    <x v="2"/>
    <s v="08"/>
    <s v="05"/>
    <n v="8.0833333333333339"/>
    <n v="406"/>
    <n v="1.5378787878787878"/>
    <n v="1218"/>
  </r>
  <r>
    <x v="1"/>
    <s v="Qantas Airways"/>
    <s v="08:05"/>
    <s v="08:05"/>
    <s v="00:00"/>
    <s v="Airbus A330-200"/>
    <n v="332"/>
    <n v="271"/>
    <s v="SYD"/>
    <n v="271"/>
    <n v="1"/>
    <n v="201902"/>
    <x v="1"/>
    <s v="08"/>
    <s v="05"/>
    <n v="8.0833333333333339"/>
    <n v="406"/>
    <n v="1.4981549815498154"/>
    <n v="406"/>
  </r>
  <r>
    <x v="1"/>
    <s v="Qantas Airways"/>
    <s v="08:05"/>
    <s v="08:05"/>
    <s v="00:00"/>
    <s v="Airbus A330-200"/>
    <n v="332"/>
    <n v="271"/>
    <s v="SYD"/>
    <n v="271"/>
    <n v="1"/>
    <n v="201903"/>
    <x v="2"/>
    <s v="08"/>
    <s v="05"/>
    <n v="8.0833333333333339"/>
    <n v="406"/>
    <n v="1.4981549815498154"/>
    <n v="406"/>
  </r>
  <r>
    <x v="1"/>
    <s v="Qantas Airways"/>
    <s v="08:05"/>
    <s v="08:05"/>
    <s v="00:00"/>
    <s v="Airbus A330-300"/>
    <n v="333"/>
    <n v="297"/>
    <s v="SYD"/>
    <n v="8316"/>
    <n v="28"/>
    <n v="201901"/>
    <x v="0"/>
    <s v="08"/>
    <s v="05"/>
    <n v="8.0833333333333339"/>
    <n v="440"/>
    <n v="1.4814814814814814"/>
    <n v="12320"/>
  </r>
  <r>
    <x v="1"/>
    <s v="Qantas Airways"/>
    <s v="08:05"/>
    <s v="08:05"/>
    <s v="00:00"/>
    <s v="Airbus A330-300"/>
    <n v="333"/>
    <n v="297"/>
    <s v="SYD"/>
    <n v="3564"/>
    <n v="12"/>
    <n v="201902"/>
    <x v="1"/>
    <s v="08"/>
    <s v="05"/>
    <n v="8.0833333333333339"/>
    <n v="440"/>
    <n v="1.4814814814814814"/>
    <n v="5280"/>
  </r>
  <r>
    <x v="1"/>
    <s v="Qantas Airways"/>
    <s v="08:05"/>
    <s v="08:05"/>
    <s v="00:00"/>
    <s v="Airbus A330-300"/>
    <n v="333"/>
    <n v="297"/>
    <s v="SYD"/>
    <n v="5049"/>
    <n v="17"/>
    <n v="201903"/>
    <x v="2"/>
    <s v="08"/>
    <s v="05"/>
    <n v="8.0833333333333339"/>
    <n v="440"/>
    <n v="1.4814814814814814"/>
    <n v="7480"/>
  </r>
  <r>
    <x v="1"/>
    <s v="Qantas Airways"/>
    <s v="08:05"/>
    <s v="08:05"/>
    <s v="00:00"/>
    <s v="Airbus A330-300"/>
    <n v="333"/>
    <n v="297"/>
    <s v="SYD"/>
    <n v="594"/>
    <n v="2"/>
    <n v="201910"/>
    <x v="9"/>
    <s v="08"/>
    <s v="05"/>
    <n v="8.0833333333333339"/>
    <n v="440"/>
    <n v="1.4814814814814814"/>
    <n v="880"/>
  </r>
  <r>
    <x v="1"/>
    <s v="Qantas Airways"/>
    <s v="08:05"/>
    <s v="08:05"/>
    <s v="00:00"/>
    <s v="Airbus A330-300"/>
    <n v="333"/>
    <n v="297"/>
    <s v="SYD"/>
    <n v="3861"/>
    <n v="13"/>
    <n v="201911"/>
    <x v="10"/>
    <s v="08"/>
    <s v="05"/>
    <n v="8.0833333333333339"/>
    <n v="440"/>
    <n v="1.4814814814814814"/>
    <n v="5720"/>
  </r>
  <r>
    <x v="1"/>
    <s v="Qantas Airways"/>
    <s v="08:05"/>
    <s v="08:05"/>
    <s v="00:00"/>
    <s v="Airbus A330-300"/>
    <n v="333"/>
    <n v="297"/>
    <s v="SYD"/>
    <n v="5643"/>
    <n v="19"/>
    <n v="201912"/>
    <x v="11"/>
    <s v="08"/>
    <s v="05"/>
    <n v="8.0833333333333339"/>
    <n v="440"/>
    <n v="1.4814814814814814"/>
    <n v="8360"/>
  </r>
  <r>
    <x v="2"/>
    <s v="Singapore Airlines"/>
    <s v="07:35"/>
    <s v="07:35"/>
    <s v="00:00"/>
    <s v="Airbus A380-800 Passenger"/>
    <n v="388"/>
    <n v="379"/>
    <s v="SYD"/>
    <n v="758"/>
    <n v="2"/>
    <n v="201909"/>
    <x v="8"/>
    <s v="07"/>
    <s v="35"/>
    <n v="7.583333333333333"/>
    <n v="853"/>
    <n v="2.2506596306068603"/>
    <n v="1706"/>
  </r>
  <r>
    <x v="2"/>
    <s v="Singapore Airlines"/>
    <s v="07:35"/>
    <s v="07:35"/>
    <s v="00:00"/>
    <s v="Airbus A380-800 Passenger"/>
    <n v="388"/>
    <n v="471"/>
    <s v="SYD"/>
    <n v="471"/>
    <n v="1"/>
    <n v="201903"/>
    <x v="2"/>
    <s v="07"/>
    <s v="35"/>
    <n v="7.583333333333333"/>
    <n v="853"/>
    <n v="1.8110403397027601"/>
    <n v="853"/>
  </r>
  <r>
    <x v="2"/>
    <s v="Singapore Airlines"/>
    <s v="07:35"/>
    <s v="07:35"/>
    <s v="00:00"/>
    <s v="Airbus A380-800 Passenger"/>
    <n v="388"/>
    <n v="471"/>
    <s v="SYD"/>
    <n v="14130"/>
    <n v="30"/>
    <n v="201904"/>
    <x v="3"/>
    <s v="07"/>
    <s v="35"/>
    <n v="7.583333333333333"/>
    <n v="853"/>
    <n v="1.8110403397027601"/>
    <n v="25590"/>
  </r>
  <r>
    <x v="2"/>
    <s v="Singapore Airlines"/>
    <s v="07:35"/>
    <s v="07:35"/>
    <s v="00:00"/>
    <s v="Airbus A380-800 Passenger"/>
    <n v="388"/>
    <n v="471"/>
    <s v="SYD"/>
    <n v="14601"/>
    <n v="31"/>
    <n v="201905"/>
    <x v="4"/>
    <s v="07"/>
    <s v="35"/>
    <n v="7.583333333333333"/>
    <n v="853"/>
    <n v="1.8110403397027601"/>
    <n v="26443"/>
  </r>
  <r>
    <x v="2"/>
    <s v="Singapore Airlines"/>
    <s v="07:35"/>
    <s v="07:35"/>
    <s v="00:00"/>
    <s v="Airbus A380-800 Passenger"/>
    <n v="388"/>
    <n v="471"/>
    <s v="SYD"/>
    <n v="14130"/>
    <n v="30"/>
    <n v="201906"/>
    <x v="5"/>
    <s v="07"/>
    <s v="35"/>
    <n v="7.583333333333333"/>
    <n v="853"/>
    <n v="1.8110403397027601"/>
    <n v="25590"/>
  </r>
  <r>
    <x v="2"/>
    <s v="Singapore Airlines"/>
    <s v="07:35"/>
    <s v="07:35"/>
    <s v="00:00"/>
    <s v="Airbus A380-800 Passenger"/>
    <n v="388"/>
    <n v="471"/>
    <s v="SYD"/>
    <n v="14601"/>
    <n v="31"/>
    <n v="201907"/>
    <x v="6"/>
    <s v="07"/>
    <s v="35"/>
    <n v="7.583333333333333"/>
    <n v="853"/>
    <n v="1.8110403397027601"/>
    <n v="26443"/>
  </r>
  <r>
    <x v="2"/>
    <s v="Singapore Airlines"/>
    <s v="07:35"/>
    <s v="07:35"/>
    <s v="00:00"/>
    <s v="Airbus A380-800 Passenger"/>
    <n v="388"/>
    <n v="471"/>
    <s v="SYD"/>
    <n v="14601"/>
    <n v="31"/>
    <n v="201908"/>
    <x v="7"/>
    <s v="07"/>
    <s v="35"/>
    <n v="7.583333333333333"/>
    <n v="853"/>
    <n v="1.8110403397027601"/>
    <n v="26443"/>
  </r>
  <r>
    <x v="2"/>
    <s v="Singapore Airlines"/>
    <s v="07:35"/>
    <s v="07:35"/>
    <s v="00:00"/>
    <s v="Airbus A380-800 Passenger"/>
    <n v="388"/>
    <n v="471"/>
    <s v="SYD"/>
    <n v="13188"/>
    <n v="28"/>
    <n v="201909"/>
    <x v="8"/>
    <s v="07"/>
    <s v="35"/>
    <n v="7.583333333333333"/>
    <n v="853"/>
    <n v="1.8110403397027601"/>
    <n v="23884"/>
  </r>
  <r>
    <x v="2"/>
    <s v="Singapore Airlines"/>
    <s v="07:35"/>
    <s v="07:35"/>
    <s v="00:00"/>
    <s v="Airbus A380-800 Passenger"/>
    <n v="388"/>
    <n v="471"/>
    <s v="SYD"/>
    <n v="12246"/>
    <n v="26"/>
    <n v="201910"/>
    <x v="9"/>
    <s v="07"/>
    <s v="35"/>
    <n v="7.583333333333333"/>
    <n v="853"/>
    <n v="1.8110403397027601"/>
    <n v="22178"/>
  </r>
  <r>
    <x v="2"/>
    <s v="Singapore Airlines"/>
    <s v="07:40"/>
    <s v="07:40"/>
    <s v="00:00"/>
    <s v="Airbus A380-800 Passenger"/>
    <n v="388"/>
    <n v="379"/>
    <s v="SYD"/>
    <n v="379"/>
    <n v="1"/>
    <n v="201903"/>
    <x v="2"/>
    <s v="07"/>
    <s v="40"/>
    <n v="7.666666666666667"/>
    <n v="853"/>
    <n v="2.2506596306068603"/>
    <n v="853"/>
  </r>
  <r>
    <x v="2"/>
    <s v="Singapore Airlines"/>
    <s v="07:40"/>
    <s v="07:40"/>
    <s v="00:00"/>
    <s v="Airbus A380-800 Passenger"/>
    <n v="388"/>
    <n v="379"/>
    <s v="SYD"/>
    <n v="11370"/>
    <n v="30"/>
    <n v="201908"/>
    <x v="7"/>
    <s v="07"/>
    <s v="40"/>
    <n v="7.666666666666667"/>
    <n v="853"/>
    <n v="2.2506596306068603"/>
    <n v="25590"/>
  </r>
  <r>
    <x v="2"/>
    <s v="Singapore Airlines"/>
    <s v="07:40"/>
    <s v="07:40"/>
    <s v="00:00"/>
    <s v="Airbus A380-800 Passenger"/>
    <n v="388"/>
    <n v="441"/>
    <s v="SYD"/>
    <n v="13230"/>
    <n v="30"/>
    <n v="201904"/>
    <x v="3"/>
    <s v="07"/>
    <s v="40"/>
    <n v="7.666666666666667"/>
    <n v="853"/>
    <n v="1.9342403628117915"/>
    <n v="25590"/>
  </r>
  <r>
    <x v="2"/>
    <s v="Singapore Airlines"/>
    <s v="07:40"/>
    <s v="07:40"/>
    <s v="00:00"/>
    <s v="Airbus A380-800 Passenger"/>
    <n v="388"/>
    <n v="441"/>
    <s v="SYD"/>
    <n v="13671"/>
    <n v="31"/>
    <n v="201905"/>
    <x v="4"/>
    <s v="07"/>
    <s v="40"/>
    <n v="7.666666666666667"/>
    <n v="853"/>
    <n v="1.9342403628117915"/>
    <n v="26443"/>
  </r>
  <r>
    <x v="2"/>
    <s v="Singapore Airlines"/>
    <s v="07:40"/>
    <s v="07:40"/>
    <s v="00:00"/>
    <s v="Airbus A380-800 Passenger"/>
    <n v="388"/>
    <n v="441"/>
    <s v="SYD"/>
    <n v="7056"/>
    <n v="16"/>
    <n v="201906"/>
    <x v="5"/>
    <s v="07"/>
    <s v="40"/>
    <n v="7.666666666666667"/>
    <n v="853"/>
    <n v="1.9342403628117915"/>
    <n v="13648"/>
  </r>
  <r>
    <x v="2"/>
    <s v="Singapore Airlines"/>
    <s v="07:40"/>
    <s v="07:40"/>
    <s v="00:00"/>
    <s v="Airbus A380-800 Passenger"/>
    <n v="388"/>
    <n v="441"/>
    <s v="SYD"/>
    <n v="13230"/>
    <n v="30"/>
    <n v="201909"/>
    <x v="8"/>
    <s v="07"/>
    <s v="40"/>
    <n v="7.666666666666667"/>
    <n v="853"/>
    <n v="1.9342403628117915"/>
    <n v="25590"/>
  </r>
  <r>
    <x v="2"/>
    <s v="Singapore Airlines"/>
    <s v="07:40"/>
    <s v="07:40"/>
    <s v="00:00"/>
    <s v="Airbus A380-800 Passenger"/>
    <n v="388"/>
    <n v="441"/>
    <s v="SYD"/>
    <n v="11466"/>
    <n v="26"/>
    <n v="201910"/>
    <x v="9"/>
    <s v="07"/>
    <s v="40"/>
    <n v="7.666666666666667"/>
    <n v="853"/>
    <n v="1.9342403628117915"/>
    <n v="22178"/>
  </r>
  <r>
    <x v="2"/>
    <s v="Singapore Airlines"/>
    <s v="07:40"/>
    <s v="07:40"/>
    <s v="00:00"/>
    <s v="Airbus A380-800 Passenger"/>
    <n v="388"/>
    <n v="471"/>
    <s v="SYD"/>
    <n v="6594"/>
    <n v="14"/>
    <n v="201906"/>
    <x v="5"/>
    <s v="07"/>
    <s v="40"/>
    <n v="7.666666666666667"/>
    <n v="853"/>
    <n v="1.8110403397027601"/>
    <n v="11942"/>
  </r>
  <r>
    <x v="2"/>
    <s v="Singapore Airlines"/>
    <s v="07:40"/>
    <s v="07:40"/>
    <s v="00:00"/>
    <s v="Airbus A380-800 Passenger"/>
    <n v="388"/>
    <n v="471"/>
    <s v="SYD"/>
    <n v="14601"/>
    <n v="31"/>
    <n v="201907"/>
    <x v="6"/>
    <s v="07"/>
    <s v="40"/>
    <n v="7.666666666666667"/>
    <n v="853"/>
    <n v="1.8110403397027601"/>
    <n v="26443"/>
  </r>
  <r>
    <x v="2"/>
    <s v="Singapore Airlines"/>
    <s v="07:40"/>
    <s v="07:40"/>
    <s v="00:00"/>
    <s v="Airbus A380-800 Passenger"/>
    <n v="388"/>
    <n v="471"/>
    <s v="SYD"/>
    <n v="471"/>
    <n v="1"/>
    <n v="201908"/>
    <x v="7"/>
    <s v="07"/>
    <s v="40"/>
    <n v="7.666666666666667"/>
    <n v="853"/>
    <n v="1.8110403397027601"/>
    <n v="853"/>
  </r>
  <r>
    <x v="2"/>
    <s v="Singapore Airlines"/>
    <s v="07:40"/>
    <s v="07:40"/>
    <s v="00:00"/>
    <s v="Boeing 777-300 Passenger"/>
    <n v="773"/>
    <n v="284"/>
    <s v="SYD"/>
    <n v="284"/>
    <n v="1"/>
    <n v="201905"/>
    <x v="4"/>
    <s v="07"/>
    <s v="40"/>
    <n v="7.666666666666667"/>
    <n v="550"/>
    <n v="1.9366197183098592"/>
    <n v="550"/>
  </r>
  <r>
    <x v="2"/>
    <s v="Singapore Airlines"/>
    <s v="07:40"/>
    <s v="07:40"/>
    <s v="00:00"/>
    <s v="Boeing 777-300ER Passenger"/>
    <s v="77W"/>
    <n v="264"/>
    <s v="SYD"/>
    <n v="792"/>
    <n v="3"/>
    <n v="201903"/>
    <x v="2"/>
    <s v="07"/>
    <s v="40"/>
    <n v="7.666666666666667"/>
    <n v="550"/>
    <n v="2.0833333333333335"/>
    <n v="1650.0000000000002"/>
  </r>
  <r>
    <x v="2"/>
    <s v="Singapore Airlines"/>
    <s v="07:40"/>
    <s v="07:40"/>
    <s v="00:00"/>
    <s v="Boeing 777-300ER Passenger"/>
    <s v="77W"/>
    <n v="264"/>
    <s v="SYD"/>
    <n v="23760"/>
    <n v="90"/>
    <n v="201904"/>
    <x v="3"/>
    <s v="07"/>
    <s v="40"/>
    <n v="7.666666666666667"/>
    <n v="550"/>
    <n v="2.0833333333333335"/>
    <n v="49500"/>
  </r>
  <r>
    <x v="2"/>
    <s v="Singapore Airlines"/>
    <s v="07:40"/>
    <s v="07:40"/>
    <s v="00:00"/>
    <s v="Boeing 777-300ER Passenger"/>
    <s v="77W"/>
    <n v="264"/>
    <s v="SYD"/>
    <n v="24288"/>
    <n v="92"/>
    <n v="201905"/>
    <x v="4"/>
    <s v="07"/>
    <s v="40"/>
    <n v="7.666666666666667"/>
    <n v="550"/>
    <n v="2.0833333333333335"/>
    <n v="50600"/>
  </r>
  <r>
    <x v="2"/>
    <s v="Singapore Airlines"/>
    <s v="07:40"/>
    <s v="07:40"/>
    <s v="00:00"/>
    <s v="Boeing 777-300ER Passenger"/>
    <s v="77W"/>
    <n v="264"/>
    <s v="SYD"/>
    <n v="23760"/>
    <n v="90"/>
    <n v="201906"/>
    <x v="5"/>
    <s v="07"/>
    <s v="40"/>
    <n v="7.666666666666667"/>
    <n v="550"/>
    <n v="2.0833333333333335"/>
    <n v="49500"/>
  </r>
  <r>
    <x v="2"/>
    <s v="Singapore Airlines"/>
    <s v="07:40"/>
    <s v="07:40"/>
    <s v="00:00"/>
    <s v="Boeing 777-300ER Passenger"/>
    <s v="77W"/>
    <n v="264"/>
    <s v="SYD"/>
    <n v="24552"/>
    <n v="93"/>
    <n v="201907"/>
    <x v="6"/>
    <s v="07"/>
    <s v="40"/>
    <n v="7.666666666666667"/>
    <n v="550"/>
    <n v="2.0833333333333335"/>
    <n v="51150"/>
  </r>
  <r>
    <x v="2"/>
    <s v="Singapore Airlines"/>
    <s v="07:40"/>
    <s v="07:40"/>
    <s v="00:00"/>
    <s v="Boeing 777-300ER Passenger"/>
    <s v="77W"/>
    <n v="264"/>
    <s v="SYD"/>
    <n v="24552"/>
    <n v="93"/>
    <n v="201908"/>
    <x v="7"/>
    <s v="07"/>
    <s v="40"/>
    <n v="7.666666666666667"/>
    <n v="550"/>
    <n v="2.0833333333333335"/>
    <n v="51150"/>
  </r>
  <r>
    <x v="2"/>
    <s v="Singapore Airlines"/>
    <s v="07:40"/>
    <s v="07:40"/>
    <s v="00:00"/>
    <s v="Boeing 777-300ER Passenger"/>
    <s v="77W"/>
    <n v="264"/>
    <s v="SYD"/>
    <n v="23760"/>
    <n v="90"/>
    <n v="201909"/>
    <x v="8"/>
    <s v="07"/>
    <s v="40"/>
    <n v="7.666666666666667"/>
    <n v="550"/>
    <n v="2.0833333333333335"/>
    <n v="49500"/>
  </r>
  <r>
    <x v="2"/>
    <s v="Singapore Airlines"/>
    <s v="07:40"/>
    <s v="07:40"/>
    <s v="00:00"/>
    <s v="Boeing 777-300ER Passenger"/>
    <s v="77W"/>
    <n v="264"/>
    <s v="SYD"/>
    <n v="20592"/>
    <n v="78"/>
    <n v="201910"/>
    <x v="9"/>
    <s v="07"/>
    <s v="40"/>
    <n v="7.666666666666667"/>
    <n v="550"/>
    <n v="2.0833333333333335"/>
    <n v="42900"/>
  </r>
  <r>
    <x v="2"/>
    <s v="Singapore Airlines"/>
    <s v="07:50"/>
    <s v="07:50"/>
    <s v="00:00"/>
    <s v="Boeing 777-300ER Passenger"/>
    <s v="77W"/>
    <n v="264"/>
    <s v="SYD"/>
    <n v="24552"/>
    <n v="93"/>
    <n v="201901"/>
    <x v="0"/>
    <s v="07"/>
    <s v="50"/>
    <n v="7.833333333333333"/>
    <n v="550"/>
    <n v="2.0833333333333335"/>
    <n v="51150"/>
  </r>
  <r>
    <x v="2"/>
    <s v="Singapore Airlines"/>
    <s v="07:50"/>
    <s v="07:50"/>
    <s v="00:00"/>
    <s v="Boeing 777-300ER Passenger"/>
    <s v="77W"/>
    <n v="264"/>
    <s v="SYD"/>
    <n v="22176"/>
    <n v="84"/>
    <n v="201902"/>
    <x v="1"/>
    <s v="07"/>
    <s v="50"/>
    <n v="7.833333333333333"/>
    <n v="550"/>
    <n v="2.0833333333333335"/>
    <n v="46200"/>
  </r>
  <r>
    <x v="2"/>
    <s v="Singapore Airlines"/>
    <s v="07:50"/>
    <s v="07:50"/>
    <s v="00:00"/>
    <s v="Boeing 777-300ER Passenger"/>
    <s v="77W"/>
    <n v="264"/>
    <s v="SYD"/>
    <n v="23760"/>
    <n v="90"/>
    <n v="201903"/>
    <x v="2"/>
    <s v="07"/>
    <s v="50"/>
    <n v="7.833333333333333"/>
    <n v="550"/>
    <n v="2.0833333333333335"/>
    <n v="49500"/>
  </r>
  <r>
    <x v="2"/>
    <s v="Singapore Airlines"/>
    <s v="07:50"/>
    <s v="07:50"/>
    <s v="00:00"/>
    <s v="Boeing 777-300ER Passenger"/>
    <s v="77W"/>
    <n v="264"/>
    <s v="SYD"/>
    <n v="3960"/>
    <n v="15"/>
    <n v="201910"/>
    <x v="9"/>
    <s v="07"/>
    <s v="50"/>
    <n v="7.833333333333333"/>
    <n v="550"/>
    <n v="2.0833333333333335"/>
    <n v="8250"/>
  </r>
  <r>
    <x v="2"/>
    <s v="Singapore Airlines"/>
    <s v="07:50"/>
    <s v="07:50"/>
    <s v="00:00"/>
    <s v="Boeing 777-300ER Passenger"/>
    <s v="77W"/>
    <n v="264"/>
    <s v="SYD"/>
    <n v="23760"/>
    <n v="90"/>
    <n v="201911"/>
    <x v="10"/>
    <s v="07"/>
    <s v="50"/>
    <n v="7.833333333333333"/>
    <n v="550"/>
    <n v="2.0833333333333335"/>
    <n v="49500"/>
  </r>
  <r>
    <x v="2"/>
    <s v="Singapore Airlines"/>
    <s v="07:50"/>
    <s v="07:50"/>
    <s v="00:00"/>
    <s v="Boeing 777-300ER Passenger"/>
    <s v="77W"/>
    <n v="264"/>
    <s v="SYD"/>
    <n v="24552"/>
    <n v="93"/>
    <n v="201912"/>
    <x v="11"/>
    <s v="07"/>
    <s v="50"/>
    <n v="7.833333333333333"/>
    <n v="550"/>
    <n v="2.0833333333333335"/>
    <n v="51150"/>
  </r>
  <r>
    <x v="2"/>
    <s v="Singapore Airlines"/>
    <s v="08:00"/>
    <s v="08:00"/>
    <s v="00:00"/>
    <s v="Airbus A380-800 Passenger"/>
    <n v="388"/>
    <n v="379"/>
    <s v="SYD"/>
    <n v="379"/>
    <n v="1"/>
    <n v="201903"/>
    <x v="2"/>
    <s v="08"/>
    <s v="00"/>
    <n v="8"/>
    <n v="853"/>
    <n v="2.2506596306068603"/>
    <n v="853"/>
  </r>
  <r>
    <x v="2"/>
    <s v="Singapore Airlines"/>
    <s v="08:00"/>
    <s v="08:00"/>
    <s v="00:00"/>
    <s v="Airbus A380-800 Passenger"/>
    <n v="388"/>
    <n v="441"/>
    <s v="SYD"/>
    <n v="882"/>
    <n v="2"/>
    <n v="201902"/>
    <x v="1"/>
    <s v="08"/>
    <s v="00"/>
    <n v="8"/>
    <n v="853"/>
    <n v="1.9342403628117915"/>
    <n v="1706"/>
  </r>
  <r>
    <x v="2"/>
    <s v="Singapore Airlines"/>
    <s v="08:00"/>
    <s v="08:00"/>
    <s v="00:00"/>
    <s v="Airbus A380-800 Passenger"/>
    <n v="388"/>
    <n v="471"/>
    <s v="SYD"/>
    <n v="14601"/>
    <n v="31"/>
    <n v="201901"/>
    <x v="0"/>
    <s v="08"/>
    <s v="00"/>
    <n v="8"/>
    <n v="853"/>
    <n v="1.8110403397027601"/>
    <n v="26443"/>
  </r>
  <r>
    <x v="2"/>
    <s v="Singapore Airlines"/>
    <s v="08:00"/>
    <s v="08:00"/>
    <s v="00:00"/>
    <s v="Airbus A380-800 Passenger"/>
    <n v="388"/>
    <n v="471"/>
    <s v="SYD"/>
    <n v="12246"/>
    <n v="26"/>
    <n v="201902"/>
    <x v="1"/>
    <s v="08"/>
    <s v="00"/>
    <n v="8"/>
    <n v="853"/>
    <n v="1.8110403397027601"/>
    <n v="22178"/>
  </r>
  <r>
    <x v="2"/>
    <s v="Singapore Airlines"/>
    <s v="08:00"/>
    <s v="08:00"/>
    <s v="00:00"/>
    <s v="Airbus A380-800 Passenger"/>
    <n v="388"/>
    <n v="471"/>
    <s v="SYD"/>
    <n v="13659"/>
    <n v="29"/>
    <n v="201903"/>
    <x v="2"/>
    <s v="08"/>
    <s v="00"/>
    <n v="8"/>
    <n v="853"/>
    <n v="1.8110403397027601"/>
    <n v="24737"/>
  </r>
  <r>
    <x v="2"/>
    <s v="Singapore Airlines"/>
    <s v="08:00"/>
    <s v="08:00"/>
    <s v="00:00"/>
    <s v="Airbus A380-800 Passenger"/>
    <n v="388"/>
    <n v="471"/>
    <s v="SYD"/>
    <n v="2355"/>
    <n v="5"/>
    <n v="201910"/>
    <x v="9"/>
    <s v="08"/>
    <s v="00"/>
    <n v="8"/>
    <n v="853"/>
    <n v="1.8110403397027601"/>
    <n v="4265"/>
  </r>
  <r>
    <x v="2"/>
    <s v="Singapore Airlines"/>
    <s v="08:00"/>
    <s v="08:00"/>
    <s v="00:00"/>
    <s v="Airbus A380-800 Passenger"/>
    <n v="388"/>
    <n v="471"/>
    <s v="SYD"/>
    <n v="14130"/>
    <n v="30"/>
    <n v="201911"/>
    <x v="10"/>
    <s v="08"/>
    <s v="00"/>
    <n v="8"/>
    <n v="853"/>
    <n v="1.8110403397027601"/>
    <n v="25590"/>
  </r>
  <r>
    <x v="2"/>
    <s v="Singapore Airlines"/>
    <s v="08:00"/>
    <s v="08:00"/>
    <s v="00:00"/>
    <s v="Airbus A380-800 Passenger"/>
    <n v="388"/>
    <n v="471"/>
    <s v="SYD"/>
    <n v="14601"/>
    <n v="31"/>
    <n v="201912"/>
    <x v="11"/>
    <s v="08"/>
    <s v="00"/>
    <n v="8"/>
    <n v="853"/>
    <n v="1.8110403397027601"/>
    <n v="26443"/>
  </r>
  <r>
    <x v="2"/>
    <s v="Singapore Airlines"/>
    <s v="08:05"/>
    <s v="08:05"/>
    <s v="00:00"/>
    <s v="Airbus A380-800 Passenger"/>
    <n v="388"/>
    <n v="379"/>
    <s v="SYD"/>
    <n v="10991"/>
    <n v="29"/>
    <n v="201901"/>
    <x v="0"/>
    <s v="08"/>
    <s v="05"/>
    <n v="8.0833333333333339"/>
    <n v="853"/>
    <n v="2.2506596306068603"/>
    <n v="24737"/>
  </r>
  <r>
    <x v="2"/>
    <s v="Singapore Airlines"/>
    <s v="08:05"/>
    <s v="08:05"/>
    <s v="00:00"/>
    <s v="Airbus A380-800 Passenger"/>
    <n v="388"/>
    <n v="379"/>
    <s v="SYD"/>
    <n v="10612"/>
    <n v="28"/>
    <n v="201902"/>
    <x v="1"/>
    <s v="08"/>
    <s v="05"/>
    <n v="8.0833333333333339"/>
    <n v="853"/>
    <n v="2.2506596306068603"/>
    <n v="23884"/>
  </r>
  <r>
    <x v="2"/>
    <s v="Singapore Airlines"/>
    <s v="08:05"/>
    <s v="08:05"/>
    <s v="00:00"/>
    <s v="Airbus A380-800 Passenger"/>
    <n v="388"/>
    <n v="379"/>
    <s v="SYD"/>
    <n v="11370"/>
    <n v="30"/>
    <n v="201903"/>
    <x v="2"/>
    <s v="08"/>
    <s v="05"/>
    <n v="8.0833333333333339"/>
    <n v="853"/>
    <n v="2.2506596306068603"/>
    <n v="25590"/>
  </r>
  <r>
    <x v="2"/>
    <s v="Singapore Airlines"/>
    <s v="08:05"/>
    <s v="08:05"/>
    <s v="00:00"/>
    <s v="Airbus A380-800 Passenger"/>
    <n v="388"/>
    <n v="379"/>
    <s v="SYD"/>
    <n v="1895"/>
    <n v="5"/>
    <n v="201910"/>
    <x v="9"/>
    <s v="08"/>
    <s v="05"/>
    <n v="8.0833333333333339"/>
    <n v="853"/>
    <n v="2.2506596306068603"/>
    <n v="4265"/>
  </r>
  <r>
    <x v="2"/>
    <s v="Singapore Airlines"/>
    <s v="08:05"/>
    <s v="08:05"/>
    <s v="00:00"/>
    <s v="Airbus A380-800 Passenger"/>
    <n v="388"/>
    <n v="379"/>
    <s v="SYD"/>
    <n v="11370"/>
    <n v="30"/>
    <n v="201911"/>
    <x v="10"/>
    <s v="08"/>
    <s v="05"/>
    <n v="8.0833333333333339"/>
    <n v="853"/>
    <n v="2.2506596306068603"/>
    <n v="25590"/>
  </r>
  <r>
    <x v="2"/>
    <s v="Singapore Airlines"/>
    <s v="08:05"/>
    <s v="08:05"/>
    <s v="00:00"/>
    <s v="Airbus A380-800 Passenger"/>
    <n v="388"/>
    <n v="379"/>
    <s v="SYD"/>
    <n v="11749"/>
    <n v="31"/>
    <n v="201912"/>
    <x v="11"/>
    <s v="08"/>
    <s v="05"/>
    <n v="8.0833333333333339"/>
    <n v="853"/>
    <n v="2.2506596306068603"/>
    <n v="26443"/>
  </r>
  <r>
    <x v="2"/>
    <s v="Singapore Airlines"/>
    <s v="08:05"/>
    <s v="08:05"/>
    <s v="00:00"/>
    <s v="Airbus A380-800 Passenger"/>
    <n v="388"/>
    <n v="441"/>
    <s v="SYD"/>
    <n v="882"/>
    <n v="2"/>
    <n v="201901"/>
    <x v="0"/>
    <s v="08"/>
    <s v="05"/>
    <n v="8.0833333333333339"/>
    <n v="853"/>
    <n v="1.9342403628117915"/>
    <n v="1706"/>
  </r>
  <r>
    <x v="3"/>
    <s v="Scoot"/>
    <s v="07:40"/>
    <s v="07:40"/>
    <s v="00:00"/>
    <s v="Boeing 787-8"/>
    <n v="788"/>
    <n v="329"/>
    <s v="SYD"/>
    <n v="329"/>
    <n v="1"/>
    <n v="201906"/>
    <x v="5"/>
    <s v="07"/>
    <s v="40"/>
    <n v="7.666666666666667"/>
    <n v="381"/>
    <n v="1.1580547112462005"/>
    <n v="380.99999999999994"/>
  </r>
  <r>
    <x v="3"/>
    <s v="Scoot"/>
    <s v="07:40"/>
    <s v="07:40"/>
    <s v="00:00"/>
    <s v="Boeing 787-8"/>
    <n v="788"/>
    <n v="329"/>
    <s v="SYD"/>
    <n v="329"/>
    <n v="1"/>
    <n v="201910"/>
    <x v="9"/>
    <s v="07"/>
    <s v="40"/>
    <n v="7.666666666666667"/>
    <n v="381"/>
    <n v="1.1580547112462005"/>
    <n v="380.99999999999994"/>
  </r>
  <r>
    <x v="3"/>
    <s v="Scoot"/>
    <s v="07:40"/>
    <s v="07:40"/>
    <s v="00:00"/>
    <s v="Boeing 787-8"/>
    <n v="788"/>
    <n v="335"/>
    <s v="SYD"/>
    <n v="1675"/>
    <n v="5"/>
    <n v="201910"/>
    <x v="9"/>
    <s v="07"/>
    <s v="40"/>
    <n v="7.666666666666667"/>
    <n v="381"/>
    <n v="1.137313432835821"/>
    <n v="1905.0000000000002"/>
  </r>
  <r>
    <x v="3"/>
    <s v="Scoot"/>
    <s v="07:40"/>
    <s v="07:40"/>
    <s v="00:00"/>
    <s v="Boeing 787-9"/>
    <n v="789"/>
    <n v="375"/>
    <s v="SYD"/>
    <n v="1875"/>
    <n v="5"/>
    <n v="201906"/>
    <x v="5"/>
    <s v="07"/>
    <s v="40"/>
    <n v="7.666666666666667"/>
    <n v="420"/>
    <n v="1.1200000000000001"/>
    <n v="2100"/>
  </r>
  <r>
    <x v="3"/>
    <s v="Scoot"/>
    <s v="07:40"/>
    <s v="07:40"/>
    <s v="00:00"/>
    <s v="Boeing 787-9"/>
    <n v="789"/>
    <n v="375"/>
    <s v="SYD"/>
    <n v="1125"/>
    <n v="3"/>
    <n v="201910"/>
    <x v="9"/>
    <s v="07"/>
    <s v="40"/>
    <n v="7.666666666666667"/>
    <n v="420"/>
    <n v="1.1200000000000001"/>
    <n v="1260.0000000000002"/>
  </r>
  <r>
    <x v="3"/>
    <s v="Scoot"/>
    <s v="07:45"/>
    <s v="07:45"/>
    <s v="00:00"/>
    <s v="Boeing 787-8"/>
    <n v="788"/>
    <n v="329"/>
    <s v="SYD"/>
    <n v="329"/>
    <n v="1"/>
    <n v="201904"/>
    <x v="3"/>
    <s v="07"/>
    <s v="45"/>
    <n v="7.75"/>
    <n v="381"/>
    <n v="1.1580547112462005"/>
    <n v="380.99999999999994"/>
  </r>
  <r>
    <x v="3"/>
    <s v="Scoot"/>
    <s v="07:45"/>
    <s v="07:45"/>
    <s v="00:00"/>
    <s v="Boeing 787-8"/>
    <n v="788"/>
    <n v="329"/>
    <s v="SYD"/>
    <n v="658"/>
    <n v="2"/>
    <n v="201905"/>
    <x v="4"/>
    <s v="07"/>
    <s v="45"/>
    <n v="7.75"/>
    <n v="381"/>
    <n v="1.1580547112462005"/>
    <n v="761.99999999999989"/>
  </r>
  <r>
    <x v="3"/>
    <s v="Scoot"/>
    <s v="07:45"/>
    <s v="07:45"/>
    <s v="00:00"/>
    <s v="Boeing 787-8"/>
    <n v="788"/>
    <n v="329"/>
    <s v="SYD"/>
    <n v="1316"/>
    <n v="4"/>
    <n v="201906"/>
    <x v="5"/>
    <s v="07"/>
    <s v="45"/>
    <n v="7.75"/>
    <n v="381"/>
    <n v="1.1580547112462005"/>
    <n v="1523.9999999999998"/>
  </r>
  <r>
    <x v="3"/>
    <s v="Scoot"/>
    <s v="07:45"/>
    <s v="07:45"/>
    <s v="00:00"/>
    <s v="Boeing 787-8"/>
    <n v="788"/>
    <n v="329"/>
    <s v="SYD"/>
    <n v="1645"/>
    <n v="5"/>
    <n v="201907"/>
    <x v="6"/>
    <s v="07"/>
    <s v="45"/>
    <n v="7.75"/>
    <n v="381"/>
    <n v="1.1580547112462005"/>
    <n v="1904.9999999999998"/>
  </r>
  <r>
    <x v="3"/>
    <s v="Scoot"/>
    <s v="07:45"/>
    <s v="07:45"/>
    <s v="00:00"/>
    <s v="Boeing 787-8"/>
    <n v="788"/>
    <n v="329"/>
    <s v="SYD"/>
    <n v="658"/>
    <n v="2"/>
    <n v="201908"/>
    <x v="7"/>
    <s v="07"/>
    <s v="45"/>
    <n v="7.75"/>
    <n v="381"/>
    <n v="1.1580547112462005"/>
    <n v="761.99999999999989"/>
  </r>
  <r>
    <x v="3"/>
    <s v="Scoot"/>
    <s v="07:45"/>
    <s v="07:45"/>
    <s v="00:00"/>
    <s v="Boeing 787-8"/>
    <n v="788"/>
    <n v="329"/>
    <s v="SYD"/>
    <n v="1316"/>
    <n v="4"/>
    <n v="201909"/>
    <x v="8"/>
    <s v="07"/>
    <s v="45"/>
    <n v="7.75"/>
    <n v="381"/>
    <n v="1.1580547112462005"/>
    <n v="1523.9999999999998"/>
  </r>
  <r>
    <x v="3"/>
    <s v="Scoot"/>
    <s v="07:45"/>
    <s v="07:45"/>
    <s v="00:00"/>
    <s v="Boeing 787-8"/>
    <n v="788"/>
    <n v="329"/>
    <s v="SYD"/>
    <n v="1316"/>
    <n v="4"/>
    <n v="201910"/>
    <x v="9"/>
    <s v="07"/>
    <s v="45"/>
    <n v="7.75"/>
    <n v="381"/>
    <n v="1.1580547112462005"/>
    <n v="1523.9999999999998"/>
  </r>
  <r>
    <x v="3"/>
    <s v="Scoot"/>
    <s v="07:45"/>
    <s v="07:45"/>
    <s v="00:00"/>
    <s v="Boeing 787-8"/>
    <n v="788"/>
    <n v="335"/>
    <s v="SYD"/>
    <n v="1675"/>
    <n v="5"/>
    <n v="201904"/>
    <x v="3"/>
    <s v="07"/>
    <s v="45"/>
    <n v="7.75"/>
    <n v="381"/>
    <n v="1.137313432835821"/>
    <n v="1905.0000000000002"/>
  </r>
  <r>
    <x v="3"/>
    <s v="Scoot"/>
    <s v="07:45"/>
    <s v="07:45"/>
    <s v="00:00"/>
    <s v="Boeing 787-8"/>
    <n v="788"/>
    <n v="335"/>
    <s v="SYD"/>
    <n v="1340"/>
    <n v="4"/>
    <n v="201905"/>
    <x v="4"/>
    <s v="07"/>
    <s v="45"/>
    <n v="7.75"/>
    <n v="381"/>
    <n v="1.137313432835821"/>
    <n v="1524.0000000000002"/>
  </r>
  <r>
    <x v="3"/>
    <s v="Scoot"/>
    <s v="07:45"/>
    <s v="07:45"/>
    <s v="00:00"/>
    <s v="Boeing 787-8"/>
    <n v="788"/>
    <n v="335"/>
    <s v="SYD"/>
    <n v="1005"/>
    <n v="3"/>
    <n v="201906"/>
    <x v="5"/>
    <s v="07"/>
    <s v="45"/>
    <n v="7.75"/>
    <n v="381"/>
    <n v="1.137313432835821"/>
    <n v="1143"/>
  </r>
  <r>
    <x v="3"/>
    <s v="Scoot"/>
    <s v="07:45"/>
    <s v="07:45"/>
    <s v="00:00"/>
    <s v="Boeing 787-8"/>
    <n v="788"/>
    <n v="335"/>
    <s v="SYD"/>
    <n v="1005"/>
    <n v="3"/>
    <n v="201907"/>
    <x v="6"/>
    <s v="07"/>
    <s v="45"/>
    <n v="7.75"/>
    <n v="381"/>
    <n v="1.137313432835821"/>
    <n v="1143"/>
  </r>
  <r>
    <x v="3"/>
    <s v="Scoot"/>
    <s v="07:45"/>
    <s v="07:45"/>
    <s v="00:00"/>
    <s v="Boeing 787-8"/>
    <n v="788"/>
    <n v="335"/>
    <s v="SYD"/>
    <n v="1340"/>
    <n v="4"/>
    <n v="201908"/>
    <x v="7"/>
    <s v="07"/>
    <s v="45"/>
    <n v="7.75"/>
    <n v="381"/>
    <n v="1.137313432835821"/>
    <n v="1524.0000000000002"/>
  </r>
  <r>
    <x v="3"/>
    <s v="Scoot"/>
    <s v="07:45"/>
    <s v="07:45"/>
    <s v="00:00"/>
    <s v="Boeing 787-8"/>
    <n v="788"/>
    <n v="335"/>
    <s v="SYD"/>
    <n v="1340"/>
    <n v="4"/>
    <n v="201909"/>
    <x v="8"/>
    <s v="07"/>
    <s v="45"/>
    <n v="7.75"/>
    <n v="381"/>
    <n v="1.137313432835821"/>
    <n v="1524.0000000000002"/>
  </r>
  <r>
    <x v="3"/>
    <s v="Scoot"/>
    <s v="07:45"/>
    <s v="07:45"/>
    <s v="00:00"/>
    <s v="Boeing 787-8"/>
    <n v="788"/>
    <n v="335"/>
    <s v="SYD"/>
    <n v="1005"/>
    <n v="3"/>
    <n v="201910"/>
    <x v="9"/>
    <s v="07"/>
    <s v="45"/>
    <n v="7.75"/>
    <n v="381"/>
    <n v="1.137313432835821"/>
    <n v="1143"/>
  </r>
  <r>
    <x v="3"/>
    <s v="Scoot"/>
    <s v="07:45"/>
    <s v="07:45"/>
    <s v="00:00"/>
    <s v="Boeing 787-9"/>
    <n v="789"/>
    <n v="375"/>
    <s v="SYD"/>
    <n v="2625"/>
    <n v="7"/>
    <n v="201904"/>
    <x v="3"/>
    <s v="07"/>
    <s v="45"/>
    <n v="7.75"/>
    <n v="420"/>
    <n v="1.1200000000000001"/>
    <n v="2940.0000000000005"/>
  </r>
  <r>
    <x v="3"/>
    <s v="Scoot"/>
    <s v="07:45"/>
    <s v="07:45"/>
    <s v="00:00"/>
    <s v="Boeing 787-9"/>
    <n v="789"/>
    <n v="375"/>
    <s v="SYD"/>
    <n v="1125"/>
    <n v="3"/>
    <n v="201905"/>
    <x v="4"/>
    <s v="07"/>
    <s v="45"/>
    <n v="7.75"/>
    <n v="420"/>
    <n v="1.1200000000000001"/>
    <n v="1260.0000000000002"/>
  </r>
  <r>
    <x v="3"/>
    <s v="Scoot"/>
    <s v="07:45"/>
    <s v="07:45"/>
    <s v="00:00"/>
    <s v="Boeing 787-9"/>
    <n v="789"/>
    <n v="375"/>
    <s v="SYD"/>
    <n v="3750"/>
    <n v="10"/>
    <n v="201906"/>
    <x v="5"/>
    <s v="07"/>
    <s v="45"/>
    <n v="7.75"/>
    <n v="420"/>
    <n v="1.1200000000000001"/>
    <n v="4200"/>
  </r>
  <r>
    <x v="3"/>
    <s v="Scoot"/>
    <s v="07:45"/>
    <s v="07:45"/>
    <s v="00:00"/>
    <s v="Boeing 787-9"/>
    <n v="789"/>
    <n v="375"/>
    <s v="SYD"/>
    <n v="3375"/>
    <n v="9"/>
    <n v="201907"/>
    <x v="6"/>
    <s v="07"/>
    <s v="45"/>
    <n v="7.75"/>
    <n v="420"/>
    <n v="1.1200000000000001"/>
    <n v="3780.0000000000005"/>
  </r>
  <r>
    <x v="3"/>
    <s v="Scoot"/>
    <s v="07:45"/>
    <s v="07:45"/>
    <s v="00:00"/>
    <s v="Boeing 787-9"/>
    <n v="789"/>
    <n v="375"/>
    <s v="SYD"/>
    <n v="3375"/>
    <n v="9"/>
    <n v="201908"/>
    <x v="7"/>
    <s v="07"/>
    <s v="45"/>
    <n v="7.75"/>
    <n v="420"/>
    <n v="1.1200000000000001"/>
    <n v="3780.0000000000005"/>
  </r>
  <r>
    <x v="3"/>
    <s v="Scoot"/>
    <s v="07:45"/>
    <s v="07:45"/>
    <s v="00:00"/>
    <s v="Boeing 787-9"/>
    <n v="789"/>
    <n v="375"/>
    <s v="SYD"/>
    <n v="3375"/>
    <n v="9"/>
    <n v="201909"/>
    <x v="8"/>
    <s v="07"/>
    <s v="45"/>
    <n v="7.75"/>
    <n v="420"/>
    <n v="1.1200000000000001"/>
    <n v="3780.0000000000005"/>
  </r>
  <r>
    <x v="3"/>
    <s v="Scoot"/>
    <s v="07:45"/>
    <s v="07:45"/>
    <s v="00:00"/>
    <s v="Boeing 787-9"/>
    <n v="789"/>
    <n v="375"/>
    <s v="SYD"/>
    <n v="1500"/>
    <n v="4"/>
    <n v="201910"/>
    <x v="9"/>
    <s v="07"/>
    <s v="45"/>
    <n v="7.75"/>
    <n v="420"/>
    <n v="1.1200000000000001"/>
    <n v="1680.0000000000002"/>
  </r>
  <r>
    <x v="3"/>
    <s v="Scoot"/>
    <s v="07:50"/>
    <s v="07:50"/>
    <s v="00:00"/>
    <s v="Boeing 787-8"/>
    <n v="788"/>
    <n v="329"/>
    <s v="SYD"/>
    <n v="987"/>
    <n v="3"/>
    <n v="201901"/>
    <x v="0"/>
    <s v="07"/>
    <s v="50"/>
    <n v="7.833333333333333"/>
    <n v="381"/>
    <n v="1.1580547112462005"/>
    <n v="1143"/>
  </r>
  <r>
    <x v="3"/>
    <s v="Scoot"/>
    <s v="07:50"/>
    <s v="07:50"/>
    <s v="00:00"/>
    <s v="Boeing 787-8"/>
    <n v="788"/>
    <n v="329"/>
    <s v="SYD"/>
    <n v="1316"/>
    <n v="4"/>
    <n v="201902"/>
    <x v="1"/>
    <s v="07"/>
    <s v="50"/>
    <n v="7.833333333333333"/>
    <n v="381"/>
    <n v="1.1580547112462005"/>
    <n v="1523.9999999999998"/>
  </r>
  <r>
    <x v="3"/>
    <s v="Scoot"/>
    <s v="07:50"/>
    <s v="07:50"/>
    <s v="00:00"/>
    <s v="Boeing 787-8"/>
    <n v="788"/>
    <n v="329"/>
    <s v="SYD"/>
    <n v="987"/>
    <n v="3"/>
    <n v="201903"/>
    <x v="2"/>
    <s v="07"/>
    <s v="50"/>
    <n v="7.833333333333333"/>
    <n v="381"/>
    <n v="1.1580547112462005"/>
    <n v="1143"/>
  </r>
  <r>
    <x v="3"/>
    <s v="Scoot"/>
    <s v="07:50"/>
    <s v="07:50"/>
    <s v="00:00"/>
    <s v="Boeing 787-8"/>
    <n v="788"/>
    <n v="335"/>
    <s v="SYD"/>
    <n v="335"/>
    <n v="1"/>
    <n v="201910"/>
    <x v="9"/>
    <s v="07"/>
    <s v="50"/>
    <n v="7.833333333333333"/>
    <n v="381"/>
    <n v="1.137313432835821"/>
    <n v="381.00000000000006"/>
  </r>
  <r>
    <x v="3"/>
    <s v="Scoot"/>
    <s v="07:50"/>
    <s v="07:50"/>
    <s v="00:00"/>
    <s v="Boeing 787-8"/>
    <n v="788"/>
    <n v="335"/>
    <s v="SYD"/>
    <n v="1675"/>
    <n v="5"/>
    <n v="201911"/>
    <x v="10"/>
    <s v="07"/>
    <s v="50"/>
    <n v="7.833333333333333"/>
    <n v="381"/>
    <n v="1.137313432835821"/>
    <n v="1905.0000000000002"/>
  </r>
  <r>
    <x v="3"/>
    <s v="Scoot"/>
    <s v="07:50"/>
    <s v="07:50"/>
    <s v="00:00"/>
    <s v="Boeing 787-9"/>
    <n v="789"/>
    <n v="375"/>
    <s v="SYD"/>
    <n v="4125"/>
    <n v="11"/>
    <n v="201901"/>
    <x v="0"/>
    <s v="07"/>
    <s v="50"/>
    <n v="7.833333333333333"/>
    <n v="420"/>
    <n v="1.1200000000000001"/>
    <n v="4620"/>
  </r>
  <r>
    <x v="3"/>
    <s v="Scoot"/>
    <s v="07:50"/>
    <s v="07:50"/>
    <s v="00:00"/>
    <s v="Boeing 787-9"/>
    <n v="789"/>
    <n v="375"/>
    <s v="SYD"/>
    <n v="3000"/>
    <n v="8"/>
    <n v="201902"/>
    <x v="1"/>
    <s v="07"/>
    <s v="50"/>
    <n v="7.833333333333333"/>
    <n v="420"/>
    <n v="1.1200000000000001"/>
    <n v="3360.0000000000005"/>
  </r>
  <r>
    <x v="3"/>
    <s v="Scoot"/>
    <s v="07:50"/>
    <s v="07:50"/>
    <s v="00:00"/>
    <s v="Boeing 787-9"/>
    <n v="789"/>
    <n v="375"/>
    <s v="SYD"/>
    <n v="3000"/>
    <n v="8"/>
    <n v="201903"/>
    <x v="2"/>
    <s v="07"/>
    <s v="50"/>
    <n v="7.833333333333333"/>
    <n v="420"/>
    <n v="1.1200000000000001"/>
    <n v="3360.0000000000005"/>
  </r>
  <r>
    <x v="3"/>
    <s v="Scoot"/>
    <s v="07:50"/>
    <s v="07:50"/>
    <s v="00:00"/>
    <s v="Boeing 787-9"/>
    <n v="789"/>
    <n v="375"/>
    <s v="SYD"/>
    <n v="1500"/>
    <n v="4"/>
    <n v="201911"/>
    <x v="10"/>
    <s v="07"/>
    <s v="50"/>
    <n v="7.833333333333333"/>
    <n v="420"/>
    <n v="1.1200000000000001"/>
    <n v="1680.0000000000002"/>
  </r>
  <r>
    <x v="3"/>
    <s v="Scoot"/>
    <s v="07:50"/>
    <s v="07:50"/>
    <s v="00:00"/>
    <s v="Boeing 787-9"/>
    <n v="789"/>
    <n v="375"/>
    <s v="SYD"/>
    <n v="3375"/>
    <n v="9"/>
    <n v="201912"/>
    <x v="11"/>
    <s v="07"/>
    <s v="50"/>
    <n v="7.833333333333333"/>
    <n v="420"/>
    <n v="1.1200000000000001"/>
    <n v="3780.0000000000005"/>
  </r>
  <r>
    <x v="3"/>
    <s v="Scoot"/>
    <s v="07:55"/>
    <s v="07:55"/>
    <s v="00:00"/>
    <s v="Boeing 787-8"/>
    <n v="788"/>
    <n v="329"/>
    <s v="SYD"/>
    <n v="329"/>
    <n v="1"/>
    <n v="201910"/>
    <x v="9"/>
    <s v="07"/>
    <s v="55"/>
    <n v="7.916666666666667"/>
    <n v="381"/>
    <n v="1.1580547112462005"/>
    <n v="380.99999999999994"/>
  </r>
  <r>
    <x v="3"/>
    <s v="Scoot"/>
    <s v="07:55"/>
    <s v="07:55"/>
    <s v="00:00"/>
    <s v="Boeing 787-8"/>
    <n v="788"/>
    <n v="329"/>
    <s v="SYD"/>
    <n v="1316"/>
    <n v="4"/>
    <n v="201911"/>
    <x v="10"/>
    <s v="07"/>
    <s v="55"/>
    <n v="7.916666666666667"/>
    <n v="381"/>
    <n v="1.1580547112462005"/>
    <n v="1523.9999999999998"/>
  </r>
  <r>
    <x v="3"/>
    <s v="Scoot"/>
    <s v="07:55"/>
    <s v="07:55"/>
    <s v="00:00"/>
    <s v="Boeing 787-8"/>
    <n v="788"/>
    <n v="329"/>
    <s v="SYD"/>
    <n v="1316"/>
    <n v="4"/>
    <n v="201912"/>
    <x v="11"/>
    <s v="07"/>
    <s v="55"/>
    <n v="7.916666666666667"/>
    <n v="381"/>
    <n v="1.1580547112462005"/>
    <n v="1523.9999999999998"/>
  </r>
  <r>
    <x v="3"/>
    <s v="Scoot"/>
    <s v="07:55"/>
    <s v="07:55"/>
    <s v="00:00"/>
    <s v="Boeing 787-9"/>
    <n v="789"/>
    <n v="375"/>
    <s v="SYD"/>
    <n v="375"/>
    <n v="1"/>
    <n v="201910"/>
    <x v="9"/>
    <s v="07"/>
    <s v="55"/>
    <n v="7.916666666666667"/>
    <n v="420"/>
    <n v="1.1200000000000001"/>
    <n v="420.00000000000006"/>
  </r>
  <r>
    <x v="3"/>
    <s v="Scoot"/>
    <s v="07:55"/>
    <s v="07:55"/>
    <s v="00:00"/>
    <s v="Boeing 787-9"/>
    <n v="789"/>
    <n v="375"/>
    <s v="SYD"/>
    <n v="1875"/>
    <n v="5"/>
    <n v="201911"/>
    <x v="10"/>
    <s v="07"/>
    <s v="55"/>
    <n v="7.916666666666667"/>
    <n v="420"/>
    <n v="1.1200000000000001"/>
    <n v="2100"/>
  </r>
  <r>
    <x v="3"/>
    <s v="Scoot"/>
    <s v="07:55"/>
    <s v="07:55"/>
    <s v="00:00"/>
    <s v="Boeing 787-9"/>
    <n v="789"/>
    <n v="375"/>
    <s v="SYD"/>
    <n v="3750"/>
    <n v="10"/>
    <n v="201912"/>
    <x v="11"/>
    <s v="07"/>
    <s v="55"/>
    <n v="7.916666666666667"/>
    <n v="420"/>
    <n v="1.1200000000000001"/>
    <n v="4200"/>
  </r>
  <r>
    <x v="3"/>
    <s v="Scoot"/>
    <s v="08:00"/>
    <s v="08:00"/>
    <s v="00:00"/>
    <s v="Boeing 787-8"/>
    <n v="788"/>
    <n v="335"/>
    <s v="SYD"/>
    <n v="335"/>
    <n v="1"/>
    <n v="201910"/>
    <x v="9"/>
    <s v="08"/>
    <s v="00"/>
    <n v="8"/>
    <n v="381"/>
    <n v="1.137313432835821"/>
    <n v="381.00000000000006"/>
  </r>
  <r>
    <x v="3"/>
    <s v="Scoot"/>
    <s v="08:00"/>
    <s v="08:00"/>
    <s v="00:00"/>
    <s v="Boeing 787-8"/>
    <n v="788"/>
    <n v="335"/>
    <s v="SYD"/>
    <n v="1005"/>
    <n v="3"/>
    <n v="201911"/>
    <x v="10"/>
    <s v="08"/>
    <s v="00"/>
    <n v="8"/>
    <n v="381"/>
    <n v="1.137313432835821"/>
    <n v="1143"/>
  </r>
  <r>
    <x v="3"/>
    <s v="Scoot"/>
    <s v="08:00"/>
    <s v="08:00"/>
    <s v="00:00"/>
    <s v="Boeing 787-8"/>
    <n v="788"/>
    <n v="335"/>
    <s v="SYD"/>
    <n v="1675"/>
    <n v="5"/>
    <n v="201912"/>
    <x v="11"/>
    <s v="08"/>
    <s v="00"/>
    <n v="8"/>
    <n v="381"/>
    <n v="1.137313432835821"/>
    <n v="1905.0000000000002"/>
  </r>
  <r>
    <x v="3"/>
    <s v="Scoot"/>
    <s v="08:00"/>
    <s v="08:00"/>
    <s v="00:00"/>
    <s v="Boeing 787-9"/>
    <n v="789"/>
    <n v="375"/>
    <s v="SYD"/>
    <n v="375"/>
    <n v="1"/>
    <n v="201903"/>
    <x v="2"/>
    <s v="08"/>
    <s v="00"/>
    <n v="8"/>
    <n v="420"/>
    <n v="1.1200000000000001"/>
    <n v="420.00000000000006"/>
  </r>
  <r>
    <x v="3"/>
    <s v="Scoot"/>
    <s v="08:00"/>
    <s v="08:00"/>
    <s v="00:00"/>
    <s v="Boeing 787-9"/>
    <n v="789"/>
    <n v="375"/>
    <s v="SYD"/>
    <n v="375"/>
    <n v="1"/>
    <n v="201910"/>
    <x v="9"/>
    <s v="08"/>
    <s v="00"/>
    <n v="8"/>
    <n v="420"/>
    <n v="1.1200000000000001"/>
    <n v="420.00000000000006"/>
  </r>
  <r>
    <x v="3"/>
    <s v="Scoot"/>
    <s v="08:00"/>
    <s v="08:00"/>
    <s v="00:00"/>
    <s v="Boeing 787-9"/>
    <n v="789"/>
    <n v="375"/>
    <s v="SYD"/>
    <n v="2625"/>
    <n v="7"/>
    <n v="201911"/>
    <x v="10"/>
    <s v="08"/>
    <s v="00"/>
    <n v="8"/>
    <n v="420"/>
    <n v="1.1200000000000001"/>
    <n v="2940.0000000000005"/>
  </r>
  <r>
    <x v="3"/>
    <s v="Scoot"/>
    <s v="08:00"/>
    <s v="08:00"/>
    <s v="00:00"/>
    <s v="Boeing 787-9"/>
    <n v="789"/>
    <n v="375"/>
    <s v="SYD"/>
    <n v="4500"/>
    <n v="12"/>
    <n v="201912"/>
    <x v="11"/>
    <s v="08"/>
    <s v="00"/>
    <n v="8"/>
    <n v="420"/>
    <n v="1.1200000000000001"/>
    <n v="5040.0000000000009"/>
  </r>
  <r>
    <x v="3"/>
    <s v="Scoot"/>
    <s v="08:20"/>
    <s v="08:20"/>
    <s v="00:00"/>
    <s v="Boeing 787-9"/>
    <n v="789"/>
    <n v="375"/>
    <s v="SYD"/>
    <n v="375"/>
    <n v="1"/>
    <n v="201911"/>
    <x v="10"/>
    <s v="08"/>
    <s v="20"/>
    <n v="8.3333333333333339"/>
    <n v="420"/>
    <n v="1.1200000000000001"/>
    <n v="420.00000000000006"/>
  </r>
  <r>
    <x v="3"/>
    <s v="Scoot"/>
    <s v="08:20"/>
    <s v="08:20"/>
    <s v="00:00"/>
    <s v="Boeing 787-9"/>
    <n v="789"/>
    <n v="375"/>
    <s v="SYD"/>
    <n v="1500"/>
    <n v="4"/>
    <n v="201912"/>
    <x v="11"/>
    <s v="08"/>
    <s v="20"/>
    <n v="8.3333333333333339"/>
    <n v="420"/>
    <n v="1.1200000000000001"/>
    <n v="1680.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9897-18CD-4B1B-88D6-B51756F6BF82}" name="PivotTable3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51" firstHeaderRow="0" firstDataRow="1" firstDataCol="2"/>
  <pivotFields count="19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0"/>
  </rowFields>
  <rowItems count="4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ats (Total)" fld="9" baseField="0" baseItem="0"/>
    <dataField name="Average of B" fld="15" subtotal="average" baseField="0" baseItem="0"/>
    <dataField name="Sum of E_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01B42-8028-4AAB-82C3-16CDE10AD562}" name="Table1" displayName="Table1" ref="A1:S170" totalsRowShown="0" headerRowDxfId="21">
  <autoFilter ref="A1:S170" xr:uid="{006C41C1-8D2C-484A-B6E0-73C0F6C29CB5}"/>
  <tableColumns count="19">
    <tableColumn id="1" xr3:uid="{C3E32A6D-DDC2-4B92-AB9A-3EFEA4EA798A}" name="Carrier Code" dataDxfId="20"/>
    <tableColumn id="2" xr3:uid="{0A3BA2C7-B63F-4FD5-984C-FD6F74BA8B64}" name="Carrier Name" dataDxfId="19"/>
    <tableColumn id="3" xr3:uid="{FCCB7616-E3F7-4EFA-8C4F-F531C6FA801D}" name="Elapsed Time" dataDxfId="18"/>
    <tableColumn id="4" xr3:uid="{02D1A408-F63B-4200-B39A-318E3E3D3A14}" name="Flying Time" dataDxfId="17"/>
    <tableColumn id="5" xr3:uid="{12BEAB27-3FD0-44DD-B129-40DFF18C05CC}" name="Ground Time" dataDxfId="16"/>
    <tableColumn id="6" xr3:uid="{05B55EBF-2E18-4E31-98AD-37463B4D87F9}" name="Specific Aircraft Name" dataDxfId="15"/>
    <tableColumn id="7" xr3:uid="{A890ADDD-BEE7-40EA-94AD-A1F6B40BBF51}" name="Specific Aircraft Code" dataDxfId="14"/>
    <tableColumn id="8" xr3:uid="{94EDAAD0-41BB-473B-8B4E-49C5BDA5281D}" name="Seats" dataDxfId="13"/>
    <tableColumn id="9" xr3:uid="{A9DEF444-C036-47BF-A680-99A5AAFE6C58}" name="Arr Airport Code" dataDxfId="12"/>
    <tableColumn id="10" xr3:uid="{EB3185CC-5974-49CB-BBA2-5EBA3AAC0973}" name="Seats (Total)" dataDxfId="11"/>
    <tableColumn id="11" xr3:uid="{B5567927-25F1-4424-8727-DAB7F8145679}" name="Frequency" dataDxfId="10"/>
    <tableColumn id="12" xr3:uid="{4B9D5DD6-06D0-4371-A8AF-D93357BDFF20}" name="Time series" dataDxfId="9"/>
    <tableColumn id="13" xr3:uid="{B19AF9AD-E394-4D4D-AF87-E6BBF1DCDF78}" name="Months" dataDxfId="8"/>
    <tableColumn id="14" xr3:uid="{655A8358-3DCC-4ADA-8DAF-833EB83F1021}" name="Hours" dataDxfId="7">
      <calculatedColumnFormula>LEFT(Table1[[#This Row],[Elapsed Time]],2)</calculatedColumnFormula>
    </tableColumn>
    <tableColumn id="15" xr3:uid="{8E671C0D-416E-4A04-A3D7-3A0EEC5F87A7}" name="Minutes" dataDxfId="6">
      <calculatedColumnFormula>RIGHT(Table1[[#This Row],[Elapsed Time]],2)</calculatedColumnFormula>
    </tableColumn>
    <tableColumn id="16" xr3:uid="{2D4784C3-2F7D-4E02-8B6B-5AE334BD1773}" name="B" dataDxfId="5">
      <calculatedColumnFormula>Table1[[#This Row],[Hours]]+Table1[[#This Row],[Minutes]]/60</calculatedColumnFormula>
    </tableColumn>
    <tableColumn id="17" xr3:uid="{37D9A288-ACE5-41E1-AC4A-1A49B8FBA162}" name="# of e-seats" dataDxfId="4">
      <calculatedColumnFormula>VLOOKUP(Table1[[#This Row],[Specific Aircraft Code]],e[],4,0)</calculatedColumnFormula>
    </tableColumn>
    <tableColumn id="18" xr3:uid="{8F09FAF5-6C73-4579-A79E-8D75548C40B3}" name="e" dataDxfId="3">
      <calculatedColumnFormula>Table1[[#This Row],['# of e-seats]]/Table1[[#This Row],[Seats]]</calculatedColumnFormula>
    </tableColumn>
    <tableColumn id="19" xr3:uid="{81122FEB-54F7-463C-9B90-DD66A6884B1D}" name="E_total" dataDxfId="2">
      <calculatedColumnFormula>Table1[[#This Row],[e]]*Table1[[#This Row],[Seats (Total)]]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05011-5CBA-4A34-97BA-14DE1212E1C3}" name="e" displayName="e" ref="A1:D42" totalsRowShown="0" headerRowDxfId="1">
  <autoFilter ref="A1:D42" xr:uid="{1FF1DE0B-33EE-4BFC-8BFB-EC26F9F12F71}"/>
  <sortState xmlns:xlrd2="http://schemas.microsoft.com/office/spreadsheetml/2017/richdata2" ref="A2:D34">
    <sortCondition ref="A1:A34"/>
  </sortState>
  <tableColumns count="4">
    <tableColumn id="3" xr3:uid="{60372DCA-81C2-4F7E-8E67-C4078FF02A09}" name="Specific Aircraft Name" dataDxfId="0"/>
    <tableColumn id="5" xr3:uid="{A1CA3774-5F8B-4231-9167-2E42B020E51F}" name="Equipment name"/>
    <tableColumn id="1" xr3:uid="{4BADFC53-B43C-485E-8E16-105D1BFCBD68}" name="Equipment Code"/>
    <tableColumn id="2" xr3:uid="{6A3544F0-2F19-47DE-B1B0-40A2E91566E8}" name="# of e-se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2" x14ac:dyDescent="0.25">
      <c r="A17" t="s">
        <v>15</v>
      </c>
    </row>
    <row r="18" spans="1:12" x14ac:dyDescent="0.25">
      <c r="A18" t="s">
        <v>16</v>
      </c>
    </row>
    <row r="19" spans="1:12" x14ac:dyDescent="0.25">
      <c r="A19" t="s">
        <v>17</v>
      </c>
    </row>
    <row r="20" spans="1:12" x14ac:dyDescent="0.25">
      <c r="A20" t="s">
        <v>18</v>
      </c>
    </row>
    <row r="21" spans="1:12" x14ac:dyDescent="0.25">
      <c r="A21" t="s">
        <v>19</v>
      </c>
    </row>
    <row r="23" spans="1:12" x14ac:dyDescent="0.25">
      <c r="A23" s="1" t="s">
        <v>20</v>
      </c>
    </row>
    <row r="24" spans="1:12" x14ac:dyDescent="0.25">
      <c r="A24" s="1" t="s">
        <v>21</v>
      </c>
    </row>
    <row r="26" spans="1:12" x14ac:dyDescent="0.25">
      <c r="A26" s="1" t="s">
        <v>22</v>
      </c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27</v>
      </c>
      <c r="G26" s="1" t="s">
        <v>28</v>
      </c>
      <c r="H26" s="1" t="s">
        <v>29</v>
      </c>
      <c r="I26" s="1" t="s">
        <v>30</v>
      </c>
      <c r="J26" s="1" t="s">
        <v>31</v>
      </c>
      <c r="K26" s="1" t="s">
        <v>32</v>
      </c>
      <c r="L26" s="1" t="s">
        <v>33</v>
      </c>
    </row>
    <row r="27" spans="1:12" x14ac:dyDescent="0.25">
      <c r="A27" s="1" t="s">
        <v>34</v>
      </c>
      <c r="B27" s="1" t="s">
        <v>35</v>
      </c>
      <c r="C27" s="1" t="s">
        <v>36</v>
      </c>
      <c r="D27" s="1" t="s">
        <v>36</v>
      </c>
      <c r="E27" s="1" t="s">
        <v>37</v>
      </c>
      <c r="F27" s="1" t="s">
        <v>38</v>
      </c>
      <c r="G27" s="1" t="s">
        <v>39</v>
      </c>
      <c r="H27" s="1">
        <v>297</v>
      </c>
      <c r="I27" s="1" t="s">
        <v>40</v>
      </c>
      <c r="J27" s="2">
        <v>9207</v>
      </c>
      <c r="K27" s="2">
        <v>31</v>
      </c>
      <c r="L27" s="1" t="s">
        <v>41</v>
      </c>
    </row>
    <row r="28" spans="1:12" x14ac:dyDescent="0.25">
      <c r="A28" s="1" t="s">
        <v>34</v>
      </c>
      <c r="B28" s="1" t="s">
        <v>35</v>
      </c>
      <c r="C28" s="1" t="s">
        <v>36</v>
      </c>
      <c r="D28" s="1" t="s">
        <v>36</v>
      </c>
      <c r="E28" s="1" t="s">
        <v>37</v>
      </c>
      <c r="F28" s="1" t="s">
        <v>38</v>
      </c>
      <c r="G28" s="1" t="s">
        <v>39</v>
      </c>
      <c r="H28" s="1">
        <v>297</v>
      </c>
      <c r="I28" s="1" t="s">
        <v>40</v>
      </c>
      <c r="J28" s="2">
        <v>8316</v>
      </c>
      <c r="K28" s="2">
        <v>28</v>
      </c>
      <c r="L28" s="1" t="s">
        <v>42</v>
      </c>
    </row>
    <row r="29" spans="1:12" x14ac:dyDescent="0.25">
      <c r="A29" s="1" t="s">
        <v>34</v>
      </c>
      <c r="B29" s="1" t="s">
        <v>35</v>
      </c>
      <c r="C29" s="1" t="s">
        <v>36</v>
      </c>
      <c r="D29" s="1" t="s">
        <v>36</v>
      </c>
      <c r="E29" s="1" t="s">
        <v>37</v>
      </c>
      <c r="F29" s="1" t="s">
        <v>38</v>
      </c>
      <c r="G29" s="1" t="s">
        <v>39</v>
      </c>
      <c r="H29" s="1">
        <v>297</v>
      </c>
      <c r="I29" s="1" t="s">
        <v>40</v>
      </c>
      <c r="J29" s="2">
        <v>9207</v>
      </c>
      <c r="K29" s="2">
        <v>31</v>
      </c>
      <c r="L29" s="1" t="s">
        <v>43</v>
      </c>
    </row>
    <row r="30" spans="1:12" x14ac:dyDescent="0.25">
      <c r="A30" s="1" t="s">
        <v>34</v>
      </c>
      <c r="B30" s="1" t="s">
        <v>35</v>
      </c>
      <c r="C30" s="1" t="s">
        <v>36</v>
      </c>
      <c r="D30" s="1" t="s">
        <v>36</v>
      </c>
      <c r="E30" s="1" t="s">
        <v>37</v>
      </c>
      <c r="F30" s="1" t="s">
        <v>38</v>
      </c>
      <c r="G30" s="1" t="s">
        <v>39</v>
      </c>
      <c r="H30" s="1">
        <v>297</v>
      </c>
      <c r="I30" s="1" t="s">
        <v>40</v>
      </c>
      <c r="J30" s="2">
        <v>8910</v>
      </c>
      <c r="K30" s="2">
        <v>30</v>
      </c>
      <c r="L30" s="1" t="s">
        <v>44</v>
      </c>
    </row>
    <row r="31" spans="1:12" x14ac:dyDescent="0.25">
      <c r="A31" s="1" t="s">
        <v>34</v>
      </c>
      <c r="B31" s="1" t="s">
        <v>35</v>
      </c>
      <c r="C31" s="1" t="s">
        <v>36</v>
      </c>
      <c r="D31" s="1" t="s">
        <v>36</v>
      </c>
      <c r="E31" s="1" t="s">
        <v>37</v>
      </c>
      <c r="F31" s="1" t="s">
        <v>38</v>
      </c>
      <c r="G31" s="1" t="s">
        <v>39</v>
      </c>
      <c r="H31" s="1">
        <v>297</v>
      </c>
      <c r="I31" s="1" t="s">
        <v>40</v>
      </c>
      <c r="J31" s="2">
        <v>9207</v>
      </c>
      <c r="K31" s="2">
        <v>31</v>
      </c>
      <c r="L31" s="1" t="s">
        <v>45</v>
      </c>
    </row>
    <row r="32" spans="1:12" x14ac:dyDescent="0.25">
      <c r="A32" s="1" t="s">
        <v>34</v>
      </c>
      <c r="B32" s="1" t="s">
        <v>35</v>
      </c>
      <c r="C32" s="1" t="s">
        <v>36</v>
      </c>
      <c r="D32" s="1" t="s">
        <v>36</v>
      </c>
      <c r="E32" s="1" t="s">
        <v>37</v>
      </c>
      <c r="F32" s="1" t="s">
        <v>38</v>
      </c>
      <c r="G32" s="1" t="s">
        <v>39</v>
      </c>
      <c r="H32" s="1">
        <v>297</v>
      </c>
      <c r="I32" s="1" t="s">
        <v>40</v>
      </c>
      <c r="J32" s="2">
        <v>8910</v>
      </c>
      <c r="K32" s="2">
        <v>30</v>
      </c>
      <c r="L32" s="1" t="s">
        <v>46</v>
      </c>
    </row>
    <row r="33" spans="1:12" x14ac:dyDescent="0.25">
      <c r="A33" s="1" t="s">
        <v>34</v>
      </c>
      <c r="B33" s="1" t="s">
        <v>35</v>
      </c>
      <c r="C33" s="1" t="s">
        <v>36</v>
      </c>
      <c r="D33" s="1" t="s">
        <v>36</v>
      </c>
      <c r="E33" s="1" t="s">
        <v>37</v>
      </c>
      <c r="F33" s="1" t="s">
        <v>38</v>
      </c>
      <c r="G33" s="1" t="s">
        <v>39</v>
      </c>
      <c r="H33" s="1">
        <v>297</v>
      </c>
      <c r="I33" s="1" t="s">
        <v>40</v>
      </c>
      <c r="J33" s="2">
        <v>9207</v>
      </c>
      <c r="K33" s="2">
        <v>31</v>
      </c>
      <c r="L33" s="1" t="s">
        <v>47</v>
      </c>
    </row>
    <row r="34" spans="1:12" x14ac:dyDescent="0.25">
      <c r="A34" s="1" t="s">
        <v>34</v>
      </c>
      <c r="B34" s="1" t="s">
        <v>35</v>
      </c>
      <c r="C34" s="1" t="s">
        <v>36</v>
      </c>
      <c r="D34" s="1" t="s">
        <v>36</v>
      </c>
      <c r="E34" s="1" t="s">
        <v>37</v>
      </c>
      <c r="F34" s="1" t="s">
        <v>38</v>
      </c>
      <c r="G34" s="1" t="s">
        <v>39</v>
      </c>
      <c r="H34" s="1">
        <v>297</v>
      </c>
      <c r="I34" s="1" t="s">
        <v>40</v>
      </c>
      <c r="J34" s="2">
        <v>9207</v>
      </c>
      <c r="K34" s="2">
        <v>31</v>
      </c>
      <c r="L34" s="1" t="s">
        <v>48</v>
      </c>
    </row>
    <row r="35" spans="1:12" x14ac:dyDescent="0.25">
      <c r="A35" s="1" t="s">
        <v>34</v>
      </c>
      <c r="B35" s="1" t="s">
        <v>35</v>
      </c>
      <c r="C35" s="1" t="s">
        <v>36</v>
      </c>
      <c r="D35" s="1" t="s">
        <v>36</v>
      </c>
      <c r="E35" s="1" t="s">
        <v>37</v>
      </c>
      <c r="F35" s="1" t="s">
        <v>38</v>
      </c>
      <c r="G35" s="1" t="s">
        <v>39</v>
      </c>
      <c r="H35" s="1">
        <v>297</v>
      </c>
      <c r="I35" s="1" t="s">
        <v>40</v>
      </c>
      <c r="J35" s="2">
        <v>8910</v>
      </c>
      <c r="K35" s="2">
        <v>30</v>
      </c>
      <c r="L35" s="1" t="s">
        <v>49</v>
      </c>
    </row>
    <row r="36" spans="1:12" x14ac:dyDescent="0.25">
      <c r="A36" s="1" t="s">
        <v>34</v>
      </c>
      <c r="B36" s="1" t="s">
        <v>35</v>
      </c>
      <c r="C36" s="1" t="s">
        <v>36</v>
      </c>
      <c r="D36" s="1" t="s">
        <v>36</v>
      </c>
      <c r="E36" s="1" t="s">
        <v>37</v>
      </c>
      <c r="F36" s="1" t="s">
        <v>38</v>
      </c>
      <c r="G36" s="1" t="s">
        <v>39</v>
      </c>
      <c r="H36" s="1">
        <v>297</v>
      </c>
      <c r="I36" s="1" t="s">
        <v>40</v>
      </c>
      <c r="J36" s="2">
        <v>8910</v>
      </c>
      <c r="K36" s="2">
        <v>30</v>
      </c>
      <c r="L36" s="1" t="s">
        <v>50</v>
      </c>
    </row>
    <row r="37" spans="1:12" x14ac:dyDescent="0.25">
      <c r="A37" s="1" t="s">
        <v>34</v>
      </c>
      <c r="B37" s="1" t="s">
        <v>35</v>
      </c>
      <c r="C37" s="1" t="s">
        <v>36</v>
      </c>
      <c r="D37" s="1" t="s">
        <v>36</v>
      </c>
      <c r="E37" s="1" t="s">
        <v>37</v>
      </c>
      <c r="F37" s="1" t="s">
        <v>38</v>
      </c>
      <c r="G37" s="1" t="s">
        <v>39</v>
      </c>
      <c r="H37" s="1">
        <v>297</v>
      </c>
      <c r="I37" s="1" t="s">
        <v>40</v>
      </c>
      <c r="J37" s="2">
        <v>8910</v>
      </c>
      <c r="K37" s="2">
        <v>30</v>
      </c>
      <c r="L37" s="1" t="s">
        <v>51</v>
      </c>
    </row>
    <row r="38" spans="1:12" x14ac:dyDescent="0.25">
      <c r="A38" s="1" t="s">
        <v>34</v>
      </c>
      <c r="B38" s="1" t="s">
        <v>35</v>
      </c>
      <c r="C38" s="1" t="s">
        <v>36</v>
      </c>
      <c r="D38" s="1" t="s">
        <v>36</v>
      </c>
      <c r="E38" s="1" t="s">
        <v>37</v>
      </c>
      <c r="F38" s="1" t="s">
        <v>38</v>
      </c>
      <c r="G38" s="1" t="s">
        <v>39</v>
      </c>
      <c r="H38" s="1">
        <v>297</v>
      </c>
      <c r="I38" s="1" t="s">
        <v>40</v>
      </c>
      <c r="J38" s="2">
        <v>9207</v>
      </c>
      <c r="K38" s="2">
        <v>31</v>
      </c>
      <c r="L38" s="1" t="s">
        <v>52</v>
      </c>
    </row>
    <row r="39" spans="1:12" x14ac:dyDescent="0.25">
      <c r="A39" s="1" t="s">
        <v>53</v>
      </c>
      <c r="B39" s="1" t="s">
        <v>54</v>
      </c>
      <c r="C39" s="1" t="s">
        <v>55</v>
      </c>
      <c r="D39" s="1" t="s">
        <v>55</v>
      </c>
      <c r="E39" s="1" t="s">
        <v>37</v>
      </c>
      <c r="F39" s="1" t="s">
        <v>56</v>
      </c>
      <c r="G39" s="1" t="s">
        <v>57</v>
      </c>
      <c r="H39" s="1">
        <v>484</v>
      </c>
      <c r="I39" s="1" t="s">
        <v>40</v>
      </c>
      <c r="J39" s="2">
        <v>14036</v>
      </c>
      <c r="K39" s="2">
        <v>29</v>
      </c>
      <c r="L39" s="1" t="s">
        <v>44</v>
      </c>
    </row>
    <row r="40" spans="1:12" x14ac:dyDescent="0.25">
      <c r="A40" s="1" t="s">
        <v>53</v>
      </c>
      <c r="B40" s="1" t="s">
        <v>54</v>
      </c>
      <c r="C40" s="1" t="s">
        <v>55</v>
      </c>
      <c r="D40" s="1" t="s">
        <v>55</v>
      </c>
      <c r="E40" s="1" t="s">
        <v>37</v>
      </c>
      <c r="F40" s="1" t="s">
        <v>56</v>
      </c>
      <c r="G40" s="1" t="s">
        <v>57</v>
      </c>
      <c r="H40" s="1">
        <v>484</v>
      </c>
      <c r="I40" s="1" t="s">
        <v>40</v>
      </c>
      <c r="J40" s="2">
        <v>15004</v>
      </c>
      <c r="K40" s="2">
        <v>31</v>
      </c>
      <c r="L40" s="1" t="s">
        <v>45</v>
      </c>
    </row>
    <row r="41" spans="1:12" x14ac:dyDescent="0.25">
      <c r="A41" s="1" t="s">
        <v>53</v>
      </c>
      <c r="B41" s="1" t="s">
        <v>54</v>
      </c>
      <c r="C41" s="1" t="s">
        <v>55</v>
      </c>
      <c r="D41" s="1" t="s">
        <v>55</v>
      </c>
      <c r="E41" s="1" t="s">
        <v>37</v>
      </c>
      <c r="F41" s="1" t="s">
        <v>56</v>
      </c>
      <c r="G41" s="1" t="s">
        <v>57</v>
      </c>
      <c r="H41" s="1">
        <v>484</v>
      </c>
      <c r="I41" s="1" t="s">
        <v>40</v>
      </c>
      <c r="J41" s="2">
        <v>14520</v>
      </c>
      <c r="K41" s="2">
        <v>30</v>
      </c>
      <c r="L41" s="1" t="s">
        <v>46</v>
      </c>
    </row>
    <row r="42" spans="1:12" x14ac:dyDescent="0.25">
      <c r="A42" s="1" t="s">
        <v>53</v>
      </c>
      <c r="B42" s="1" t="s">
        <v>54</v>
      </c>
      <c r="C42" s="1" t="s">
        <v>55</v>
      </c>
      <c r="D42" s="1" t="s">
        <v>55</v>
      </c>
      <c r="E42" s="1" t="s">
        <v>37</v>
      </c>
      <c r="F42" s="1" t="s">
        <v>56</v>
      </c>
      <c r="G42" s="1" t="s">
        <v>57</v>
      </c>
      <c r="H42" s="1">
        <v>484</v>
      </c>
      <c r="I42" s="1" t="s">
        <v>40</v>
      </c>
      <c r="J42" s="2">
        <v>15004</v>
      </c>
      <c r="K42" s="2">
        <v>31</v>
      </c>
      <c r="L42" s="1" t="s">
        <v>47</v>
      </c>
    </row>
    <row r="43" spans="1:12" x14ac:dyDescent="0.25">
      <c r="A43" s="1" t="s">
        <v>53</v>
      </c>
      <c r="B43" s="1" t="s">
        <v>54</v>
      </c>
      <c r="C43" s="1" t="s">
        <v>55</v>
      </c>
      <c r="D43" s="1" t="s">
        <v>55</v>
      </c>
      <c r="E43" s="1" t="s">
        <v>37</v>
      </c>
      <c r="F43" s="1" t="s">
        <v>56</v>
      </c>
      <c r="G43" s="1" t="s">
        <v>57</v>
      </c>
      <c r="H43" s="1">
        <v>484</v>
      </c>
      <c r="I43" s="1" t="s">
        <v>40</v>
      </c>
      <c r="J43" s="2">
        <v>15004</v>
      </c>
      <c r="K43" s="2">
        <v>31</v>
      </c>
      <c r="L43" s="1" t="s">
        <v>48</v>
      </c>
    </row>
    <row r="44" spans="1:12" x14ac:dyDescent="0.25">
      <c r="A44" s="1" t="s">
        <v>53</v>
      </c>
      <c r="B44" s="1" t="s">
        <v>54</v>
      </c>
      <c r="C44" s="1" t="s">
        <v>55</v>
      </c>
      <c r="D44" s="1" t="s">
        <v>55</v>
      </c>
      <c r="E44" s="1" t="s">
        <v>37</v>
      </c>
      <c r="F44" s="1" t="s">
        <v>56</v>
      </c>
      <c r="G44" s="1" t="s">
        <v>57</v>
      </c>
      <c r="H44" s="1">
        <v>484</v>
      </c>
      <c r="I44" s="1" t="s">
        <v>40</v>
      </c>
      <c r="J44" s="2">
        <v>14036</v>
      </c>
      <c r="K44" s="2">
        <v>29</v>
      </c>
      <c r="L44" s="1" t="s">
        <v>49</v>
      </c>
    </row>
    <row r="45" spans="1:12" x14ac:dyDescent="0.25">
      <c r="A45" s="1" t="s">
        <v>53</v>
      </c>
      <c r="B45" s="1" t="s">
        <v>54</v>
      </c>
      <c r="C45" s="1" t="s">
        <v>55</v>
      </c>
      <c r="D45" s="1" t="s">
        <v>55</v>
      </c>
      <c r="E45" s="1" t="s">
        <v>37</v>
      </c>
      <c r="F45" s="1" t="s">
        <v>56</v>
      </c>
      <c r="G45" s="1" t="s">
        <v>57</v>
      </c>
      <c r="H45" s="1">
        <v>484</v>
      </c>
      <c r="I45" s="1" t="s">
        <v>40</v>
      </c>
      <c r="J45" s="2">
        <v>8712</v>
      </c>
      <c r="K45" s="2">
        <v>18</v>
      </c>
      <c r="L45" s="1" t="s">
        <v>50</v>
      </c>
    </row>
    <row r="46" spans="1:12" x14ac:dyDescent="0.25">
      <c r="A46" s="1" t="s">
        <v>53</v>
      </c>
      <c r="B46" s="1" t="s">
        <v>54</v>
      </c>
      <c r="C46" s="1" t="s">
        <v>55</v>
      </c>
      <c r="D46" s="1" t="s">
        <v>55</v>
      </c>
      <c r="E46" s="1" t="s">
        <v>37</v>
      </c>
      <c r="F46" s="1" t="s">
        <v>56</v>
      </c>
      <c r="G46" s="1" t="s">
        <v>57</v>
      </c>
      <c r="H46" s="1">
        <v>485</v>
      </c>
      <c r="I46" s="1" t="s">
        <v>40</v>
      </c>
      <c r="J46" s="2">
        <v>2910</v>
      </c>
      <c r="K46" s="2">
        <v>6</v>
      </c>
      <c r="L46" s="1" t="s">
        <v>50</v>
      </c>
    </row>
    <row r="47" spans="1:12" x14ac:dyDescent="0.25">
      <c r="A47" s="1" t="s">
        <v>53</v>
      </c>
      <c r="B47" s="1" t="s">
        <v>54</v>
      </c>
      <c r="C47" s="1" t="s">
        <v>58</v>
      </c>
      <c r="D47" s="1" t="s">
        <v>58</v>
      </c>
      <c r="E47" s="1" t="s">
        <v>37</v>
      </c>
      <c r="F47" s="1" t="s">
        <v>59</v>
      </c>
      <c r="G47" s="1" t="s">
        <v>60</v>
      </c>
      <c r="H47" s="1">
        <v>235</v>
      </c>
      <c r="I47" s="1" t="s">
        <v>40</v>
      </c>
      <c r="J47" s="2">
        <v>235</v>
      </c>
      <c r="K47" s="2">
        <v>1</v>
      </c>
      <c r="L47" s="1" t="s">
        <v>45</v>
      </c>
    </row>
    <row r="48" spans="1:12" x14ac:dyDescent="0.25">
      <c r="A48" s="1" t="s">
        <v>53</v>
      </c>
      <c r="B48" s="1" t="s">
        <v>54</v>
      </c>
      <c r="C48" s="1" t="s">
        <v>58</v>
      </c>
      <c r="D48" s="1" t="s">
        <v>58</v>
      </c>
      <c r="E48" s="1" t="s">
        <v>37</v>
      </c>
      <c r="F48" s="1" t="s">
        <v>59</v>
      </c>
      <c r="G48" s="1" t="s">
        <v>60</v>
      </c>
      <c r="H48" s="1">
        <v>251</v>
      </c>
      <c r="I48" s="1" t="s">
        <v>40</v>
      </c>
      <c r="J48" s="2">
        <v>251</v>
      </c>
      <c r="K48" s="2">
        <v>1</v>
      </c>
      <c r="L48" s="1" t="s">
        <v>43</v>
      </c>
    </row>
    <row r="49" spans="1:12" x14ac:dyDescent="0.25">
      <c r="A49" s="1" t="s">
        <v>53</v>
      </c>
      <c r="B49" s="1" t="s">
        <v>54</v>
      </c>
      <c r="C49" s="1" t="s">
        <v>58</v>
      </c>
      <c r="D49" s="1" t="s">
        <v>58</v>
      </c>
      <c r="E49" s="1" t="s">
        <v>37</v>
      </c>
      <c r="F49" s="1" t="s">
        <v>59</v>
      </c>
      <c r="G49" s="1" t="s">
        <v>60</v>
      </c>
      <c r="H49" s="1">
        <v>251</v>
      </c>
      <c r="I49" s="1" t="s">
        <v>40</v>
      </c>
      <c r="J49" s="2">
        <v>1757</v>
      </c>
      <c r="K49" s="2">
        <v>7</v>
      </c>
      <c r="L49" s="1" t="s">
        <v>44</v>
      </c>
    </row>
    <row r="50" spans="1:12" x14ac:dyDescent="0.25">
      <c r="A50" s="1" t="s">
        <v>53</v>
      </c>
      <c r="B50" s="1" t="s">
        <v>54</v>
      </c>
      <c r="C50" s="1" t="s">
        <v>58</v>
      </c>
      <c r="D50" s="1" t="s">
        <v>58</v>
      </c>
      <c r="E50" s="1" t="s">
        <v>37</v>
      </c>
      <c r="F50" s="1" t="s">
        <v>59</v>
      </c>
      <c r="G50" s="1" t="s">
        <v>60</v>
      </c>
      <c r="H50" s="1">
        <v>251</v>
      </c>
      <c r="I50" s="1" t="s">
        <v>40</v>
      </c>
      <c r="J50" s="2">
        <v>2008</v>
      </c>
      <c r="K50" s="2">
        <v>8</v>
      </c>
      <c r="L50" s="1" t="s">
        <v>45</v>
      </c>
    </row>
    <row r="51" spans="1:12" x14ac:dyDescent="0.25">
      <c r="A51" s="1" t="s">
        <v>53</v>
      </c>
      <c r="B51" s="1" t="s">
        <v>54</v>
      </c>
      <c r="C51" s="1" t="s">
        <v>58</v>
      </c>
      <c r="D51" s="1" t="s">
        <v>58</v>
      </c>
      <c r="E51" s="1" t="s">
        <v>37</v>
      </c>
      <c r="F51" s="1" t="s">
        <v>59</v>
      </c>
      <c r="G51" s="1" t="s">
        <v>60</v>
      </c>
      <c r="H51" s="1">
        <v>251</v>
      </c>
      <c r="I51" s="1" t="s">
        <v>40</v>
      </c>
      <c r="J51" s="2">
        <v>2510</v>
      </c>
      <c r="K51" s="2">
        <v>10</v>
      </c>
      <c r="L51" s="1" t="s">
        <v>46</v>
      </c>
    </row>
    <row r="52" spans="1:12" x14ac:dyDescent="0.25">
      <c r="A52" s="1" t="s">
        <v>53</v>
      </c>
      <c r="B52" s="1" t="s">
        <v>54</v>
      </c>
      <c r="C52" s="1" t="s">
        <v>58</v>
      </c>
      <c r="D52" s="1" t="s">
        <v>58</v>
      </c>
      <c r="E52" s="1" t="s">
        <v>37</v>
      </c>
      <c r="F52" s="1" t="s">
        <v>59</v>
      </c>
      <c r="G52" s="1" t="s">
        <v>60</v>
      </c>
      <c r="H52" s="1">
        <v>251</v>
      </c>
      <c r="I52" s="1" t="s">
        <v>40</v>
      </c>
      <c r="J52" s="2">
        <v>2008</v>
      </c>
      <c r="K52" s="2">
        <v>8</v>
      </c>
      <c r="L52" s="1" t="s">
        <v>47</v>
      </c>
    </row>
    <row r="53" spans="1:12" x14ac:dyDescent="0.25">
      <c r="A53" s="1" t="s">
        <v>53</v>
      </c>
      <c r="B53" s="1" t="s">
        <v>54</v>
      </c>
      <c r="C53" s="1" t="s">
        <v>58</v>
      </c>
      <c r="D53" s="1" t="s">
        <v>58</v>
      </c>
      <c r="E53" s="1" t="s">
        <v>37</v>
      </c>
      <c r="F53" s="1" t="s">
        <v>59</v>
      </c>
      <c r="G53" s="1" t="s">
        <v>60</v>
      </c>
      <c r="H53" s="1">
        <v>251</v>
      </c>
      <c r="I53" s="1" t="s">
        <v>40</v>
      </c>
      <c r="J53" s="2">
        <v>2761</v>
      </c>
      <c r="K53" s="2">
        <v>11</v>
      </c>
      <c r="L53" s="1" t="s">
        <v>48</v>
      </c>
    </row>
    <row r="54" spans="1:12" x14ac:dyDescent="0.25">
      <c r="A54" s="1" t="s">
        <v>53</v>
      </c>
      <c r="B54" s="1" t="s">
        <v>54</v>
      </c>
      <c r="C54" s="1" t="s">
        <v>58</v>
      </c>
      <c r="D54" s="1" t="s">
        <v>58</v>
      </c>
      <c r="E54" s="1" t="s">
        <v>37</v>
      </c>
      <c r="F54" s="1" t="s">
        <v>59</v>
      </c>
      <c r="G54" s="1" t="s">
        <v>60</v>
      </c>
      <c r="H54" s="1">
        <v>251</v>
      </c>
      <c r="I54" s="1" t="s">
        <v>40</v>
      </c>
      <c r="J54" s="2">
        <v>1255</v>
      </c>
      <c r="K54" s="2">
        <v>5</v>
      </c>
      <c r="L54" s="1" t="s">
        <v>49</v>
      </c>
    </row>
    <row r="55" spans="1:12" x14ac:dyDescent="0.25">
      <c r="A55" s="1" t="s">
        <v>53</v>
      </c>
      <c r="B55" s="1" t="s">
        <v>54</v>
      </c>
      <c r="C55" s="1" t="s">
        <v>58</v>
      </c>
      <c r="D55" s="1" t="s">
        <v>58</v>
      </c>
      <c r="E55" s="1" t="s">
        <v>37</v>
      </c>
      <c r="F55" s="1" t="s">
        <v>59</v>
      </c>
      <c r="G55" s="1" t="s">
        <v>60</v>
      </c>
      <c r="H55" s="1">
        <v>251</v>
      </c>
      <c r="I55" s="1" t="s">
        <v>40</v>
      </c>
      <c r="J55" s="2">
        <v>1757</v>
      </c>
      <c r="K55" s="2">
        <v>7</v>
      </c>
      <c r="L55" s="1" t="s">
        <v>50</v>
      </c>
    </row>
    <row r="56" spans="1:12" x14ac:dyDescent="0.25">
      <c r="A56" s="1" t="s">
        <v>53</v>
      </c>
      <c r="B56" s="1" t="s">
        <v>54</v>
      </c>
      <c r="C56" s="1" t="s">
        <v>58</v>
      </c>
      <c r="D56" s="1" t="s">
        <v>58</v>
      </c>
      <c r="E56" s="1" t="s">
        <v>37</v>
      </c>
      <c r="F56" s="1" t="s">
        <v>59</v>
      </c>
      <c r="G56" s="1" t="s">
        <v>60</v>
      </c>
      <c r="H56" s="1">
        <v>264</v>
      </c>
      <c r="I56" s="1" t="s">
        <v>40</v>
      </c>
      <c r="J56" s="2">
        <v>1584</v>
      </c>
      <c r="K56" s="2">
        <v>6</v>
      </c>
      <c r="L56" s="1" t="s">
        <v>44</v>
      </c>
    </row>
    <row r="57" spans="1:12" x14ac:dyDescent="0.25">
      <c r="A57" s="1" t="s">
        <v>53</v>
      </c>
      <c r="B57" s="1" t="s">
        <v>54</v>
      </c>
      <c r="C57" s="1" t="s">
        <v>58</v>
      </c>
      <c r="D57" s="1" t="s">
        <v>58</v>
      </c>
      <c r="E57" s="1" t="s">
        <v>37</v>
      </c>
      <c r="F57" s="1" t="s">
        <v>59</v>
      </c>
      <c r="G57" s="1" t="s">
        <v>60</v>
      </c>
      <c r="H57" s="1">
        <v>266</v>
      </c>
      <c r="I57" s="1" t="s">
        <v>40</v>
      </c>
      <c r="J57" s="2">
        <v>266</v>
      </c>
      <c r="K57" s="2">
        <v>1</v>
      </c>
      <c r="L57" s="1" t="s">
        <v>49</v>
      </c>
    </row>
    <row r="58" spans="1:12" x14ac:dyDescent="0.25">
      <c r="A58" s="1" t="s">
        <v>53</v>
      </c>
      <c r="B58" s="1" t="s">
        <v>54</v>
      </c>
      <c r="C58" s="1" t="s">
        <v>58</v>
      </c>
      <c r="D58" s="1" t="s">
        <v>58</v>
      </c>
      <c r="E58" s="1" t="s">
        <v>37</v>
      </c>
      <c r="F58" s="1" t="s">
        <v>59</v>
      </c>
      <c r="G58" s="1" t="s">
        <v>60</v>
      </c>
      <c r="H58" s="1">
        <v>271</v>
      </c>
      <c r="I58" s="1" t="s">
        <v>40</v>
      </c>
      <c r="J58" s="2">
        <v>271</v>
      </c>
      <c r="K58" s="2">
        <v>1</v>
      </c>
      <c r="L58" s="1" t="s">
        <v>44</v>
      </c>
    </row>
    <row r="59" spans="1:12" x14ac:dyDescent="0.25">
      <c r="A59" s="1" t="s">
        <v>53</v>
      </c>
      <c r="B59" s="1" t="s">
        <v>54</v>
      </c>
      <c r="C59" s="1" t="s">
        <v>58</v>
      </c>
      <c r="D59" s="1" t="s">
        <v>58</v>
      </c>
      <c r="E59" s="1" t="s">
        <v>37</v>
      </c>
      <c r="F59" s="1" t="s">
        <v>59</v>
      </c>
      <c r="G59" s="1" t="s">
        <v>60</v>
      </c>
      <c r="H59" s="1">
        <v>271</v>
      </c>
      <c r="I59" s="1" t="s">
        <v>40</v>
      </c>
      <c r="J59" s="2">
        <v>813</v>
      </c>
      <c r="K59" s="2">
        <v>3</v>
      </c>
      <c r="L59" s="1" t="s">
        <v>47</v>
      </c>
    </row>
    <row r="60" spans="1:12" x14ac:dyDescent="0.25">
      <c r="A60" s="1" t="s">
        <v>53</v>
      </c>
      <c r="B60" s="1" t="s">
        <v>54</v>
      </c>
      <c r="C60" s="1" t="s">
        <v>58</v>
      </c>
      <c r="D60" s="1" t="s">
        <v>58</v>
      </c>
      <c r="E60" s="1" t="s">
        <v>37</v>
      </c>
      <c r="F60" s="1" t="s">
        <v>59</v>
      </c>
      <c r="G60" s="1" t="s">
        <v>60</v>
      </c>
      <c r="H60" s="1">
        <v>271</v>
      </c>
      <c r="I60" s="1" t="s">
        <v>40</v>
      </c>
      <c r="J60" s="2">
        <v>271</v>
      </c>
      <c r="K60" s="2">
        <v>1</v>
      </c>
      <c r="L60" s="1" t="s">
        <v>48</v>
      </c>
    </row>
    <row r="61" spans="1:12" x14ac:dyDescent="0.25">
      <c r="A61" s="1" t="s">
        <v>53</v>
      </c>
      <c r="B61" s="1" t="s">
        <v>54</v>
      </c>
      <c r="C61" s="1" t="s">
        <v>58</v>
      </c>
      <c r="D61" s="1" t="s">
        <v>58</v>
      </c>
      <c r="E61" s="1" t="s">
        <v>37</v>
      </c>
      <c r="F61" s="1" t="s">
        <v>61</v>
      </c>
      <c r="G61" s="1" t="s">
        <v>62</v>
      </c>
      <c r="H61" s="1">
        <v>297</v>
      </c>
      <c r="I61" s="1" t="s">
        <v>40</v>
      </c>
      <c r="J61" s="2">
        <v>4752</v>
      </c>
      <c r="K61" s="2">
        <v>16</v>
      </c>
      <c r="L61" s="1" t="s">
        <v>44</v>
      </c>
    </row>
    <row r="62" spans="1:12" x14ac:dyDescent="0.25">
      <c r="A62" s="1" t="s">
        <v>53</v>
      </c>
      <c r="B62" s="1" t="s">
        <v>54</v>
      </c>
      <c r="C62" s="1" t="s">
        <v>58</v>
      </c>
      <c r="D62" s="1" t="s">
        <v>58</v>
      </c>
      <c r="E62" s="1" t="s">
        <v>37</v>
      </c>
      <c r="F62" s="1" t="s">
        <v>61</v>
      </c>
      <c r="G62" s="1" t="s">
        <v>62</v>
      </c>
      <c r="H62" s="1">
        <v>297</v>
      </c>
      <c r="I62" s="1" t="s">
        <v>40</v>
      </c>
      <c r="J62" s="2">
        <v>6534</v>
      </c>
      <c r="K62" s="2">
        <v>22</v>
      </c>
      <c r="L62" s="1" t="s">
        <v>45</v>
      </c>
    </row>
    <row r="63" spans="1:12" x14ac:dyDescent="0.25">
      <c r="A63" s="1" t="s">
        <v>53</v>
      </c>
      <c r="B63" s="1" t="s">
        <v>54</v>
      </c>
      <c r="C63" s="1" t="s">
        <v>58</v>
      </c>
      <c r="D63" s="1" t="s">
        <v>58</v>
      </c>
      <c r="E63" s="1" t="s">
        <v>37</v>
      </c>
      <c r="F63" s="1" t="s">
        <v>61</v>
      </c>
      <c r="G63" s="1" t="s">
        <v>62</v>
      </c>
      <c r="H63" s="1">
        <v>297</v>
      </c>
      <c r="I63" s="1" t="s">
        <v>40</v>
      </c>
      <c r="J63" s="2">
        <v>5940</v>
      </c>
      <c r="K63" s="2">
        <v>20</v>
      </c>
      <c r="L63" s="1" t="s">
        <v>46</v>
      </c>
    </row>
    <row r="64" spans="1:12" x14ac:dyDescent="0.25">
      <c r="A64" s="1" t="s">
        <v>53</v>
      </c>
      <c r="B64" s="1" t="s">
        <v>54</v>
      </c>
      <c r="C64" s="1" t="s">
        <v>58</v>
      </c>
      <c r="D64" s="1" t="s">
        <v>58</v>
      </c>
      <c r="E64" s="1" t="s">
        <v>37</v>
      </c>
      <c r="F64" s="1" t="s">
        <v>61</v>
      </c>
      <c r="G64" s="1" t="s">
        <v>62</v>
      </c>
      <c r="H64" s="1">
        <v>297</v>
      </c>
      <c r="I64" s="1" t="s">
        <v>40</v>
      </c>
      <c r="J64" s="2">
        <v>5940</v>
      </c>
      <c r="K64" s="2">
        <v>20</v>
      </c>
      <c r="L64" s="1" t="s">
        <v>47</v>
      </c>
    </row>
    <row r="65" spans="1:12" x14ac:dyDescent="0.25">
      <c r="A65" s="1" t="s">
        <v>53</v>
      </c>
      <c r="B65" s="1" t="s">
        <v>54</v>
      </c>
      <c r="C65" s="1" t="s">
        <v>58</v>
      </c>
      <c r="D65" s="1" t="s">
        <v>58</v>
      </c>
      <c r="E65" s="1" t="s">
        <v>37</v>
      </c>
      <c r="F65" s="1" t="s">
        <v>61</v>
      </c>
      <c r="G65" s="1" t="s">
        <v>62</v>
      </c>
      <c r="H65" s="1">
        <v>297</v>
      </c>
      <c r="I65" s="1" t="s">
        <v>40</v>
      </c>
      <c r="J65" s="2">
        <v>5643</v>
      </c>
      <c r="K65" s="2">
        <v>19</v>
      </c>
      <c r="L65" s="1" t="s">
        <v>48</v>
      </c>
    </row>
    <row r="66" spans="1:12" x14ac:dyDescent="0.25">
      <c r="A66" s="1" t="s">
        <v>53</v>
      </c>
      <c r="B66" s="1" t="s">
        <v>54</v>
      </c>
      <c r="C66" s="1" t="s">
        <v>58</v>
      </c>
      <c r="D66" s="1" t="s">
        <v>58</v>
      </c>
      <c r="E66" s="1" t="s">
        <v>37</v>
      </c>
      <c r="F66" s="1" t="s">
        <v>61</v>
      </c>
      <c r="G66" s="1" t="s">
        <v>62</v>
      </c>
      <c r="H66" s="1">
        <v>297</v>
      </c>
      <c r="I66" s="1" t="s">
        <v>40</v>
      </c>
      <c r="J66" s="2">
        <v>7128</v>
      </c>
      <c r="K66" s="2">
        <v>24</v>
      </c>
      <c r="L66" s="1" t="s">
        <v>49</v>
      </c>
    </row>
    <row r="67" spans="1:12" x14ac:dyDescent="0.25">
      <c r="A67" s="1" t="s">
        <v>53</v>
      </c>
      <c r="B67" s="1" t="s">
        <v>54</v>
      </c>
      <c r="C67" s="1" t="s">
        <v>58</v>
      </c>
      <c r="D67" s="1" t="s">
        <v>58</v>
      </c>
      <c r="E67" s="1" t="s">
        <v>37</v>
      </c>
      <c r="F67" s="1" t="s">
        <v>61</v>
      </c>
      <c r="G67" s="1" t="s">
        <v>62</v>
      </c>
      <c r="H67" s="1">
        <v>297</v>
      </c>
      <c r="I67" s="1" t="s">
        <v>40</v>
      </c>
      <c r="J67" s="2">
        <v>5643</v>
      </c>
      <c r="K67" s="2">
        <v>19</v>
      </c>
      <c r="L67" s="1" t="s">
        <v>50</v>
      </c>
    </row>
    <row r="68" spans="1:12" x14ac:dyDescent="0.25">
      <c r="A68" s="1" t="s">
        <v>53</v>
      </c>
      <c r="B68" s="1" t="s">
        <v>54</v>
      </c>
      <c r="C68" s="1" t="s">
        <v>63</v>
      </c>
      <c r="D68" s="1" t="s">
        <v>63</v>
      </c>
      <c r="E68" s="1" t="s">
        <v>37</v>
      </c>
      <c r="F68" s="1" t="s">
        <v>56</v>
      </c>
      <c r="G68" s="1" t="s">
        <v>57</v>
      </c>
      <c r="H68" s="1">
        <v>484</v>
      </c>
      <c r="I68" s="1" t="s">
        <v>40</v>
      </c>
      <c r="J68" s="2">
        <v>1452</v>
      </c>
      <c r="K68" s="2">
        <v>3</v>
      </c>
      <c r="L68" s="1" t="s">
        <v>50</v>
      </c>
    </row>
    <row r="69" spans="1:12" x14ac:dyDescent="0.25">
      <c r="A69" s="1" t="s">
        <v>53</v>
      </c>
      <c r="B69" s="1" t="s">
        <v>54</v>
      </c>
      <c r="C69" s="1" t="s">
        <v>63</v>
      </c>
      <c r="D69" s="1" t="s">
        <v>63</v>
      </c>
      <c r="E69" s="1" t="s">
        <v>37</v>
      </c>
      <c r="F69" s="1" t="s">
        <v>56</v>
      </c>
      <c r="G69" s="1" t="s">
        <v>57</v>
      </c>
      <c r="H69" s="1">
        <v>484</v>
      </c>
      <c r="I69" s="1" t="s">
        <v>40</v>
      </c>
      <c r="J69" s="2">
        <v>12584</v>
      </c>
      <c r="K69" s="2">
        <v>26</v>
      </c>
      <c r="L69" s="1" t="s">
        <v>51</v>
      </c>
    </row>
    <row r="70" spans="1:12" x14ac:dyDescent="0.25">
      <c r="A70" s="1" t="s">
        <v>53</v>
      </c>
      <c r="B70" s="1" t="s">
        <v>54</v>
      </c>
      <c r="C70" s="1" t="s">
        <v>63</v>
      </c>
      <c r="D70" s="1" t="s">
        <v>63</v>
      </c>
      <c r="E70" s="1" t="s">
        <v>37</v>
      </c>
      <c r="F70" s="1" t="s">
        <v>56</v>
      </c>
      <c r="G70" s="1" t="s">
        <v>57</v>
      </c>
      <c r="H70" s="1">
        <v>484</v>
      </c>
      <c r="I70" s="1" t="s">
        <v>40</v>
      </c>
      <c r="J70" s="2">
        <v>11616</v>
      </c>
      <c r="K70" s="2">
        <v>24</v>
      </c>
      <c r="L70" s="1" t="s">
        <v>52</v>
      </c>
    </row>
    <row r="71" spans="1:12" x14ac:dyDescent="0.25">
      <c r="A71" s="1" t="s">
        <v>53</v>
      </c>
      <c r="B71" s="1" t="s">
        <v>54</v>
      </c>
      <c r="C71" s="1" t="s">
        <v>63</v>
      </c>
      <c r="D71" s="1" t="s">
        <v>63</v>
      </c>
      <c r="E71" s="1" t="s">
        <v>37</v>
      </c>
      <c r="F71" s="1" t="s">
        <v>56</v>
      </c>
      <c r="G71" s="1" t="s">
        <v>57</v>
      </c>
      <c r="H71" s="1">
        <v>485</v>
      </c>
      <c r="I71" s="1" t="s">
        <v>40</v>
      </c>
      <c r="J71" s="2">
        <v>970</v>
      </c>
      <c r="K71" s="2">
        <v>2</v>
      </c>
      <c r="L71" s="1" t="s">
        <v>50</v>
      </c>
    </row>
    <row r="72" spans="1:12" x14ac:dyDescent="0.25">
      <c r="A72" s="1" t="s">
        <v>53</v>
      </c>
      <c r="B72" s="1" t="s">
        <v>54</v>
      </c>
      <c r="C72" s="1" t="s">
        <v>63</v>
      </c>
      <c r="D72" s="1" t="s">
        <v>63</v>
      </c>
      <c r="E72" s="1" t="s">
        <v>37</v>
      </c>
      <c r="F72" s="1" t="s">
        <v>56</v>
      </c>
      <c r="G72" s="1" t="s">
        <v>57</v>
      </c>
      <c r="H72" s="1">
        <v>485</v>
      </c>
      <c r="I72" s="1" t="s">
        <v>40</v>
      </c>
      <c r="J72" s="2">
        <v>970</v>
      </c>
      <c r="K72" s="2">
        <v>2</v>
      </c>
      <c r="L72" s="1" t="s">
        <v>51</v>
      </c>
    </row>
    <row r="73" spans="1:12" x14ac:dyDescent="0.25">
      <c r="A73" s="1" t="s">
        <v>53</v>
      </c>
      <c r="B73" s="1" t="s">
        <v>54</v>
      </c>
      <c r="C73" s="1" t="s">
        <v>63</v>
      </c>
      <c r="D73" s="1" t="s">
        <v>63</v>
      </c>
      <c r="E73" s="1" t="s">
        <v>37</v>
      </c>
      <c r="F73" s="1" t="s">
        <v>56</v>
      </c>
      <c r="G73" s="1" t="s">
        <v>57</v>
      </c>
      <c r="H73" s="1">
        <v>485</v>
      </c>
      <c r="I73" s="1" t="s">
        <v>40</v>
      </c>
      <c r="J73" s="2">
        <v>1455</v>
      </c>
      <c r="K73" s="2">
        <v>3</v>
      </c>
      <c r="L73" s="1" t="s">
        <v>52</v>
      </c>
    </row>
    <row r="74" spans="1:12" x14ac:dyDescent="0.25">
      <c r="A74" s="1" t="s">
        <v>53</v>
      </c>
      <c r="B74" s="1" t="s">
        <v>54</v>
      </c>
      <c r="C74" s="1" t="s">
        <v>64</v>
      </c>
      <c r="D74" s="1" t="s">
        <v>64</v>
      </c>
      <c r="E74" s="1" t="s">
        <v>37</v>
      </c>
      <c r="F74" s="1" t="s">
        <v>56</v>
      </c>
      <c r="G74" s="1" t="s">
        <v>57</v>
      </c>
      <c r="H74" s="1">
        <v>484</v>
      </c>
      <c r="I74" s="1" t="s">
        <v>40</v>
      </c>
      <c r="J74" s="2">
        <v>15004</v>
      </c>
      <c r="K74" s="2">
        <v>31</v>
      </c>
      <c r="L74" s="1" t="s">
        <v>41</v>
      </c>
    </row>
    <row r="75" spans="1:12" x14ac:dyDescent="0.25">
      <c r="A75" s="1" t="s">
        <v>53</v>
      </c>
      <c r="B75" s="1" t="s">
        <v>54</v>
      </c>
      <c r="C75" s="1" t="s">
        <v>64</v>
      </c>
      <c r="D75" s="1" t="s">
        <v>64</v>
      </c>
      <c r="E75" s="1" t="s">
        <v>37</v>
      </c>
      <c r="F75" s="1" t="s">
        <v>56</v>
      </c>
      <c r="G75" s="1" t="s">
        <v>57</v>
      </c>
      <c r="H75" s="1">
        <v>484</v>
      </c>
      <c r="I75" s="1" t="s">
        <v>40</v>
      </c>
      <c r="J75" s="2">
        <v>13552</v>
      </c>
      <c r="K75" s="2">
        <v>28</v>
      </c>
      <c r="L75" s="1" t="s">
        <v>42</v>
      </c>
    </row>
    <row r="76" spans="1:12" x14ac:dyDescent="0.25">
      <c r="A76" s="1" t="s">
        <v>53</v>
      </c>
      <c r="B76" s="1" t="s">
        <v>54</v>
      </c>
      <c r="C76" s="1" t="s">
        <v>64</v>
      </c>
      <c r="D76" s="1" t="s">
        <v>64</v>
      </c>
      <c r="E76" s="1" t="s">
        <v>37</v>
      </c>
      <c r="F76" s="1" t="s">
        <v>56</v>
      </c>
      <c r="G76" s="1" t="s">
        <v>57</v>
      </c>
      <c r="H76" s="1">
        <v>484</v>
      </c>
      <c r="I76" s="1" t="s">
        <v>40</v>
      </c>
      <c r="J76" s="2">
        <v>14520</v>
      </c>
      <c r="K76" s="2">
        <v>30</v>
      </c>
      <c r="L76" s="1" t="s">
        <v>43</v>
      </c>
    </row>
    <row r="77" spans="1:12" x14ac:dyDescent="0.25">
      <c r="A77" s="1" t="s">
        <v>53</v>
      </c>
      <c r="B77" s="1" t="s">
        <v>54</v>
      </c>
      <c r="C77" s="1" t="s">
        <v>65</v>
      </c>
      <c r="D77" s="1" t="s">
        <v>65</v>
      </c>
      <c r="E77" s="1" t="s">
        <v>37</v>
      </c>
      <c r="F77" s="1" t="s">
        <v>59</v>
      </c>
      <c r="G77" s="1" t="s">
        <v>60</v>
      </c>
      <c r="H77" s="1">
        <v>235</v>
      </c>
      <c r="I77" s="1" t="s">
        <v>40</v>
      </c>
      <c r="J77" s="2">
        <v>235</v>
      </c>
      <c r="K77" s="2">
        <v>1</v>
      </c>
      <c r="L77" s="1" t="s">
        <v>42</v>
      </c>
    </row>
    <row r="78" spans="1:12" x14ac:dyDescent="0.25">
      <c r="A78" s="1" t="s">
        <v>53</v>
      </c>
      <c r="B78" s="1" t="s">
        <v>54</v>
      </c>
      <c r="C78" s="1" t="s">
        <v>65</v>
      </c>
      <c r="D78" s="1" t="s">
        <v>65</v>
      </c>
      <c r="E78" s="1" t="s">
        <v>37</v>
      </c>
      <c r="F78" s="1" t="s">
        <v>59</v>
      </c>
      <c r="G78" s="1" t="s">
        <v>60</v>
      </c>
      <c r="H78" s="1">
        <v>235</v>
      </c>
      <c r="I78" s="1" t="s">
        <v>40</v>
      </c>
      <c r="J78" s="2">
        <v>235</v>
      </c>
      <c r="K78" s="2">
        <v>1</v>
      </c>
      <c r="L78" s="1" t="s">
        <v>43</v>
      </c>
    </row>
    <row r="79" spans="1:12" x14ac:dyDescent="0.25">
      <c r="A79" s="1" t="s">
        <v>53</v>
      </c>
      <c r="B79" s="1" t="s">
        <v>54</v>
      </c>
      <c r="C79" s="1" t="s">
        <v>65</v>
      </c>
      <c r="D79" s="1" t="s">
        <v>65</v>
      </c>
      <c r="E79" s="1" t="s">
        <v>37</v>
      </c>
      <c r="F79" s="1" t="s">
        <v>59</v>
      </c>
      <c r="G79" s="1" t="s">
        <v>60</v>
      </c>
      <c r="H79" s="1">
        <v>251</v>
      </c>
      <c r="I79" s="1" t="s">
        <v>40</v>
      </c>
      <c r="J79" s="2">
        <v>3765</v>
      </c>
      <c r="K79" s="2">
        <v>15</v>
      </c>
      <c r="L79" s="1" t="s">
        <v>41</v>
      </c>
    </row>
    <row r="80" spans="1:12" x14ac:dyDescent="0.25">
      <c r="A80" s="1" t="s">
        <v>53</v>
      </c>
      <c r="B80" s="1" t="s">
        <v>54</v>
      </c>
      <c r="C80" s="1" t="s">
        <v>65</v>
      </c>
      <c r="D80" s="1" t="s">
        <v>65</v>
      </c>
      <c r="E80" s="1" t="s">
        <v>37</v>
      </c>
      <c r="F80" s="1" t="s">
        <v>59</v>
      </c>
      <c r="G80" s="1" t="s">
        <v>60</v>
      </c>
      <c r="H80" s="1">
        <v>251</v>
      </c>
      <c r="I80" s="1" t="s">
        <v>40</v>
      </c>
      <c r="J80" s="2">
        <v>5773</v>
      </c>
      <c r="K80" s="2">
        <v>23</v>
      </c>
      <c r="L80" s="1" t="s">
        <v>42</v>
      </c>
    </row>
    <row r="81" spans="1:12" x14ac:dyDescent="0.25">
      <c r="A81" s="1" t="s">
        <v>53</v>
      </c>
      <c r="B81" s="1" t="s">
        <v>54</v>
      </c>
      <c r="C81" s="1" t="s">
        <v>65</v>
      </c>
      <c r="D81" s="1" t="s">
        <v>65</v>
      </c>
      <c r="E81" s="1" t="s">
        <v>37</v>
      </c>
      <c r="F81" s="1" t="s">
        <v>59</v>
      </c>
      <c r="G81" s="1" t="s">
        <v>60</v>
      </c>
      <c r="H81" s="1">
        <v>251</v>
      </c>
      <c r="I81" s="1" t="s">
        <v>40</v>
      </c>
      <c r="J81" s="2">
        <v>3514</v>
      </c>
      <c r="K81" s="2">
        <v>14</v>
      </c>
      <c r="L81" s="1" t="s">
        <v>43</v>
      </c>
    </row>
    <row r="82" spans="1:12" x14ac:dyDescent="0.25">
      <c r="A82" s="1" t="s">
        <v>53</v>
      </c>
      <c r="B82" s="1" t="s">
        <v>54</v>
      </c>
      <c r="C82" s="1" t="s">
        <v>65</v>
      </c>
      <c r="D82" s="1" t="s">
        <v>65</v>
      </c>
      <c r="E82" s="1" t="s">
        <v>37</v>
      </c>
      <c r="F82" s="1" t="s">
        <v>59</v>
      </c>
      <c r="G82" s="1" t="s">
        <v>60</v>
      </c>
      <c r="H82" s="1">
        <v>251</v>
      </c>
      <c r="I82" s="1" t="s">
        <v>40</v>
      </c>
      <c r="J82" s="2">
        <v>753</v>
      </c>
      <c r="K82" s="2">
        <v>3</v>
      </c>
      <c r="L82" s="1" t="s">
        <v>50</v>
      </c>
    </row>
    <row r="83" spans="1:12" x14ac:dyDescent="0.25">
      <c r="A83" s="1" t="s">
        <v>53</v>
      </c>
      <c r="B83" s="1" t="s">
        <v>54</v>
      </c>
      <c r="C83" s="1" t="s">
        <v>65</v>
      </c>
      <c r="D83" s="1" t="s">
        <v>65</v>
      </c>
      <c r="E83" s="1" t="s">
        <v>37</v>
      </c>
      <c r="F83" s="1" t="s">
        <v>59</v>
      </c>
      <c r="G83" s="1" t="s">
        <v>60</v>
      </c>
      <c r="H83" s="1">
        <v>251</v>
      </c>
      <c r="I83" s="1" t="s">
        <v>40</v>
      </c>
      <c r="J83" s="2">
        <v>4267</v>
      </c>
      <c r="K83" s="2">
        <v>17</v>
      </c>
      <c r="L83" s="1" t="s">
        <v>51</v>
      </c>
    </row>
    <row r="84" spans="1:12" x14ac:dyDescent="0.25">
      <c r="A84" s="1" t="s">
        <v>53</v>
      </c>
      <c r="B84" s="1" t="s">
        <v>54</v>
      </c>
      <c r="C84" s="1" t="s">
        <v>65</v>
      </c>
      <c r="D84" s="1" t="s">
        <v>65</v>
      </c>
      <c r="E84" s="1" t="s">
        <v>37</v>
      </c>
      <c r="F84" s="1" t="s">
        <v>59</v>
      </c>
      <c r="G84" s="1" t="s">
        <v>60</v>
      </c>
      <c r="H84" s="1">
        <v>251</v>
      </c>
      <c r="I84" s="1" t="s">
        <v>40</v>
      </c>
      <c r="J84" s="2">
        <v>3012</v>
      </c>
      <c r="K84" s="2">
        <v>12</v>
      </c>
      <c r="L84" s="1" t="s">
        <v>52</v>
      </c>
    </row>
    <row r="85" spans="1:12" x14ac:dyDescent="0.25">
      <c r="A85" s="1" t="s">
        <v>53</v>
      </c>
      <c r="B85" s="1" t="s">
        <v>54</v>
      </c>
      <c r="C85" s="1" t="s">
        <v>65</v>
      </c>
      <c r="D85" s="1" t="s">
        <v>65</v>
      </c>
      <c r="E85" s="1" t="s">
        <v>37</v>
      </c>
      <c r="F85" s="1" t="s">
        <v>59</v>
      </c>
      <c r="G85" s="1" t="s">
        <v>60</v>
      </c>
      <c r="H85" s="1">
        <v>264</v>
      </c>
      <c r="I85" s="1" t="s">
        <v>40</v>
      </c>
      <c r="J85" s="2">
        <v>264</v>
      </c>
      <c r="K85" s="2">
        <v>1</v>
      </c>
      <c r="L85" s="1" t="s">
        <v>41</v>
      </c>
    </row>
    <row r="86" spans="1:12" x14ac:dyDescent="0.25">
      <c r="A86" s="1" t="s">
        <v>53</v>
      </c>
      <c r="B86" s="1" t="s">
        <v>54</v>
      </c>
      <c r="C86" s="1" t="s">
        <v>65</v>
      </c>
      <c r="D86" s="1" t="s">
        <v>65</v>
      </c>
      <c r="E86" s="1" t="s">
        <v>37</v>
      </c>
      <c r="F86" s="1" t="s">
        <v>59</v>
      </c>
      <c r="G86" s="1" t="s">
        <v>60</v>
      </c>
      <c r="H86" s="1">
        <v>264</v>
      </c>
      <c r="I86" s="1" t="s">
        <v>40</v>
      </c>
      <c r="J86" s="2">
        <v>792</v>
      </c>
      <c r="K86" s="2">
        <v>3</v>
      </c>
      <c r="L86" s="1" t="s">
        <v>42</v>
      </c>
    </row>
    <row r="87" spans="1:12" x14ac:dyDescent="0.25">
      <c r="A87" s="1" t="s">
        <v>53</v>
      </c>
      <c r="B87" s="1" t="s">
        <v>54</v>
      </c>
      <c r="C87" s="1" t="s">
        <v>65</v>
      </c>
      <c r="D87" s="1" t="s">
        <v>65</v>
      </c>
      <c r="E87" s="1" t="s">
        <v>37</v>
      </c>
      <c r="F87" s="1" t="s">
        <v>59</v>
      </c>
      <c r="G87" s="1" t="s">
        <v>60</v>
      </c>
      <c r="H87" s="1">
        <v>264</v>
      </c>
      <c r="I87" s="1" t="s">
        <v>40</v>
      </c>
      <c r="J87" s="2">
        <v>792</v>
      </c>
      <c r="K87" s="2">
        <v>3</v>
      </c>
      <c r="L87" s="1" t="s">
        <v>43</v>
      </c>
    </row>
    <row r="88" spans="1:12" x14ac:dyDescent="0.25">
      <c r="A88" s="1" t="s">
        <v>53</v>
      </c>
      <c r="B88" s="1" t="s">
        <v>54</v>
      </c>
      <c r="C88" s="1" t="s">
        <v>65</v>
      </c>
      <c r="D88" s="1" t="s">
        <v>65</v>
      </c>
      <c r="E88" s="1" t="s">
        <v>37</v>
      </c>
      <c r="F88" s="1" t="s">
        <v>59</v>
      </c>
      <c r="G88" s="1" t="s">
        <v>60</v>
      </c>
      <c r="H88" s="1">
        <v>271</v>
      </c>
      <c r="I88" s="1" t="s">
        <v>40</v>
      </c>
      <c r="J88" s="2">
        <v>271</v>
      </c>
      <c r="K88" s="2">
        <v>1</v>
      </c>
      <c r="L88" s="1" t="s">
        <v>42</v>
      </c>
    </row>
    <row r="89" spans="1:12" x14ac:dyDescent="0.25">
      <c r="A89" s="1" t="s">
        <v>53</v>
      </c>
      <c r="B89" s="1" t="s">
        <v>54</v>
      </c>
      <c r="C89" s="1" t="s">
        <v>65</v>
      </c>
      <c r="D89" s="1" t="s">
        <v>65</v>
      </c>
      <c r="E89" s="1" t="s">
        <v>37</v>
      </c>
      <c r="F89" s="1" t="s">
        <v>59</v>
      </c>
      <c r="G89" s="1" t="s">
        <v>60</v>
      </c>
      <c r="H89" s="1">
        <v>271</v>
      </c>
      <c r="I89" s="1" t="s">
        <v>40</v>
      </c>
      <c r="J89" s="2">
        <v>271</v>
      </c>
      <c r="K89" s="2">
        <v>1</v>
      </c>
      <c r="L89" s="1" t="s">
        <v>43</v>
      </c>
    </row>
    <row r="90" spans="1:12" x14ac:dyDescent="0.25">
      <c r="A90" s="1" t="s">
        <v>53</v>
      </c>
      <c r="B90" s="1" t="s">
        <v>54</v>
      </c>
      <c r="C90" s="1" t="s">
        <v>65</v>
      </c>
      <c r="D90" s="1" t="s">
        <v>65</v>
      </c>
      <c r="E90" s="1" t="s">
        <v>37</v>
      </c>
      <c r="F90" s="1" t="s">
        <v>61</v>
      </c>
      <c r="G90" s="1" t="s">
        <v>62</v>
      </c>
      <c r="H90" s="1">
        <v>297</v>
      </c>
      <c r="I90" s="1" t="s">
        <v>40</v>
      </c>
      <c r="J90" s="2">
        <v>8316</v>
      </c>
      <c r="K90" s="2">
        <v>28</v>
      </c>
      <c r="L90" s="1" t="s">
        <v>41</v>
      </c>
    </row>
    <row r="91" spans="1:12" x14ac:dyDescent="0.25">
      <c r="A91" s="1" t="s">
        <v>53</v>
      </c>
      <c r="B91" s="1" t="s">
        <v>54</v>
      </c>
      <c r="C91" s="1" t="s">
        <v>65</v>
      </c>
      <c r="D91" s="1" t="s">
        <v>65</v>
      </c>
      <c r="E91" s="1" t="s">
        <v>37</v>
      </c>
      <c r="F91" s="1" t="s">
        <v>61</v>
      </c>
      <c r="G91" s="1" t="s">
        <v>62</v>
      </c>
      <c r="H91" s="1">
        <v>297</v>
      </c>
      <c r="I91" s="1" t="s">
        <v>40</v>
      </c>
      <c r="J91" s="2">
        <v>3564</v>
      </c>
      <c r="K91" s="2">
        <v>12</v>
      </c>
      <c r="L91" s="1" t="s">
        <v>42</v>
      </c>
    </row>
    <row r="92" spans="1:12" x14ac:dyDescent="0.25">
      <c r="A92" s="1" t="s">
        <v>53</v>
      </c>
      <c r="B92" s="1" t="s">
        <v>54</v>
      </c>
      <c r="C92" s="1" t="s">
        <v>65</v>
      </c>
      <c r="D92" s="1" t="s">
        <v>65</v>
      </c>
      <c r="E92" s="1" t="s">
        <v>37</v>
      </c>
      <c r="F92" s="1" t="s">
        <v>61</v>
      </c>
      <c r="G92" s="1" t="s">
        <v>62</v>
      </c>
      <c r="H92" s="1">
        <v>297</v>
      </c>
      <c r="I92" s="1" t="s">
        <v>40</v>
      </c>
      <c r="J92" s="2">
        <v>5049</v>
      </c>
      <c r="K92" s="2">
        <v>17</v>
      </c>
      <c r="L92" s="1" t="s">
        <v>43</v>
      </c>
    </row>
    <row r="93" spans="1:12" x14ac:dyDescent="0.25">
      <c r="A93" s="1" t="s">
        <v>53</v>
      </c>
      <c r="B93" s="1" t="s">
        <v>54</v>
      </c>
      <c r="C93" s="1" t="s">
        <v>65</v>
      </c>
      <c r="D93" s="1" t="s">
        <v>65</v>
      </c>
      <c r="E93" s="1" t="s">
        <v>37</v>
      </c>
      <c r="F93" s="1" t="s">
        <v>61</v>
      </c>
      <c r="G93" s="1" t="s">
        <v>62</v>
      </c>
      <c r="H93" s="1">
        <v>297</v>
      </c>
      <c r="I93" s="1" t="s">
        <v>40</v>
      </c>
      <c r="J93" s="2">
        <v>594</v>
      </c>
      <c r="K93" s="2">
        <v>2</v>
      </c>
      <c r="L93" s="1" t="s">
        <v>50</v>
      </c>
    </row>
    <row r="94" spans="1:12" x14ac:dyDescent="0.25">
      <c r="A94" s="1" t="s">
        <v>53</v>
      </c>
      <c r="B94" s="1" t="s">
        <v>54</v>
      </c>
      <c r="C94" s="1" t="s">
        <v>65</v>
      </c>
      <c r="D94" s="1" t="s">
        <v>65</v>
      </c>
      <c r="E94" s="1" t="s">
        <v>37</v>
      </c>
      <c r="F94" s="1" t="s">
        <v>61</v>
      </c>
      <c r="G94" s="1" t="s">
        <v>62</v>
      </c>
      <c r="H94" s="1">
        <v>297</v>
      </c>
      <c r="I94" s="1" t="s">
        <v>40</v>
      </c>
      <c r="J94" s="2">
        <v>3861</v>
      </c>
      <c r="K94" s="2">
        <v>13</v>
      </c>
      <c r="L94" s="1" t="s">
        <v>51</v>
      </c>
    </row>
    <row r="95" spans="1:12" x14ac:dyDescent="0.25">
      <c r="A95" s="1" t="s">
        <v>53</v>
      </c>
      <c r="B95" s="1" t="s">
        <v>54</v>
      </c>
      <c r="C95" s="1" t="s">
        <v>65</v>
      </c>
      <c r="D95" s="1" t="s">
        <v>65</v>
      </c>
      <c r="E95" s="1" t="s">
        <v>37</v>
      </c>
      <c r="F95" s="1" t="s">
        <v>61</v>
      </c>
      <c r="G95" s="1" t="s">
        <v>62</v>
      </c>
      <c r="H95" s="1">
        <v>297</v>
      </c>
      <c r="I95" s="1" t="s">
        <v>40</v>
      </c>
      <c r="J95" s="2">
        <v>5643</v>
      </c>
      <c r="K95" s="2">
        <v>19</v>
      </c>
      <c r="L95" s="1" t="s">
        <v>52</v>
      </c>
    </row>
    <row r="96" spans="1:12" x14ac:dyDescent="0.25">
      <c r="A96" s="1" t="s">
        <v>66</v>
      </c>
      <c r="B96" s="1" t="s">
        <v>67</v>
      </c>
      <c r="C96" s="1" t="s">
        <v>68</v>
      </c>
      <c r="D96" s="1" t="s">
        <v>68</v>
      </c>
      <c r="E96" s="1" t="s">
        <v>37</v>
      </c>
      <c r="F96" s="1" t="s">
        <v>56</v>
      </c>
      <c r="G96" s="1" t="s">
        <v>57</v>
      </c>
      <c r="H96" s="1">
        <v>379</v>
      </c>
      <c r="I96" s="1" t="s">
        <v>40</v>
      </c>
      <c r="J96" s="2">
        <v>758</v>
      </c>
      <c r="K96" s="2">
        <v>2</v>
      </c>
      <c r="L96" s="1" t="s">
        <v>49</v>
      </c>
    </row>
    <row r="97" spans="1:12" x14ac:dyDescent="0.25">
      <c r="A97" s="1" t="s">
        <v>66</v>
      </c>
      <c r="B97" s="1" t="s">
        <v>67</v>
      </c>
      <c r="C97" s="1" t="s">
        <v>68</v>
      </c>
      <c r="D97" s="1" t="s">
        <v>68</v>
      </c>
      <c r="E97" s="1" t="s">
        <v>37</v>
      </c>
      <c r="F97" s="1" t="s">
        <v>56</v>
      </c>
      <c r="G97" s="1" t="s">
        <v>57</v>
      </c>
      <c r="H97" s="1">
        <v>471</v>
      </c>
      <c r="I97" s="1" t="s">
        <v>40</v>
      </c>
      <c r="J97" s="2">
        <v>471</v>
      </c>
      <c r="K97" s="2">
        <v>1</v>
      </c>
      <c r="L97" s="1" t="s">
        <v>43</v>
      </c>
    </row>
    <row r="98" spans="1:12" x14ac:dyDescent="0.25">
      <c r="A98" s="1" t="s">
        <v>66</v>
      </c>
      <c r="B98" s="1" t="s">
        <v>67</v>
      </c>
      <c r="C98" s="1" t="s">
        <v>68</v>
      </c>
      <c r="D98" s="1" t="s">
        <v>68</v>
      </c>
      <c r="E98" s="1" t="s">
        <v>37</v>
      </c>
      <c r="F98" s="1" t="s">
        <v>56</v>
      </c>
      <c r="G98" s="1" t="s">
        <v>57</v>
      </c>
      <c r="H98" s="1">
        <v>471</v>
      </c>
      <c r="I98" s="1" t="s">
        <v>40</v>
      </c>
      <c r="J98" s="2">
        <v>14130</v>
      </c>
      <c r="K98" s="2">
        <v>30</v>
      </c>
      <c r="L98" s="1" t="s">
        <v>44</v>
      </c>
    </row>
    <row r="99" spans="1:12" x14ac:dyDescent="0.25">
      <c r="A99" s="1" t="s">
        <v>66</v>
      </c>
      <c r="B99" s="1" t="s">
        <v>67</v>
      </c>
      <c r="C99" s="1" t="s">
        <v>68</v>
      </c>
      <c r="D99" s="1" t="s">
        <v>68</v>
      </c>
      <c r="E99" s="1" t="s">
        <v>37</v>
      </c>
      <c r="F99" s="1" t="s">
        <v>56</v>
      </c>
      <c r="G99" s="1" t="s">
        <v>57</v>
      </c>
      <c r="H99" s="1">
        <v>471</v>
      </c>
      <c r="I99" s="1" t="s">
        <v>40</v>
      </c>
      <c r="J99" s="2">
        <v>14601</v>
      </c>
      <c r="K99" s="2">
        <v>31</v>
      </c>
      <c r="L99" s="1" t="s">
        <v>45</v>
      </c>
    </row>
    <row r="100" spans="1:12" x14ac:dyDescent="0.25">
      <c r="A100" s="1" t="s">
        <v>66</v>
      </c>
      <c r="B100" s="1" t="s">
        <v>67</v>
      </c>
      <c r="C100" s="1" t="s">
        <v>68</v>
      </c>
      <c r="D100" s="1" t="s">
        <v>68</v>
      </c>
      <c r="E100" s="1" t="s">
        <v>37</v>
      </c>
      <c r="F100" s="1" t="s">
        <v>56</v>
      </c>
      <c r="G100" s="1" t="s">
        <v>57</v>
      </c>
      <c r="H100" s="1">
        <v>471</v>
      </c>
      <c r="I100" s="1" t="s">
        <v>40</v>
      </c>
      <c r="J100" s="2">
        <v>14130</v>
      </c>
      <c r="K100" s="2">
        <v>30</v>
      </c>
      <c r="L100" s="1" t="s">
        <v>46</v>
      </c>
    </row>
    <row r="101" spans="1:12" x14ac:dyDescent="0.25">
      <c r="A101" s="1" t="s">
        <v>66</v>
      </c>
      <c r="B101" s="1" t="s">
        <v>67</v>
      </c>
      <c r="C101" s="1" t="s">
        <v>68</v>
      </c>
      <c r="D101" s="1" t="s">
        <v>68</v>
      </c>
      <c r="E101" s="1" t="s">
        <v>37</v>
      </c>
      <c r="F101" s="1" t="s">
        <v>56</v>
      </c>
      <c r="G101" s="1" t="s">
        <v>57</v>
      </c>
      <c r="H101" s="1">
        <v>471</v>
      </c>
      <c r="I101" s="1" t="s">
        <v>40</v>
      </c>
      <c r="J101" s="2">
        <v>14601</v>
      </c>
      <c r="K101" s="2">
        <v>31</v>
      </c>
      <c r="L101" s="1" t="s">
        <v>47</v>
      </c>
    </row>
    <row r="102" spans="1:12" x14ac:dyDescent="0.25">
      <c r="A102" s="1" t="s">
        <v>66</v>
      </c>
      <c r="B102" s="1" t="s">
        <v>67</v>
      </c>
      <c r="C102" s="1" t="s">
        <v>68</v>
      </c>
      <c r="D102" s="1" t="s">
        <v>68</v>
      </c>
      <c r="E102" s="1" t="s">
        <v>37</v>
      </c>
      <c r="F102" s="1" t="s">
        <v>56</v>
      </c>
      <c r="G102" s="1" t="s">
        <v>57</v>
      </c>
      <c r="H102" s="1">
        <v>471</v>
      </c>
      <c r="I102" s="1" t="s">
        <v>40</v>
      </c>
      <c r="J102" s="2">
        <v>14601</v>
      </c>
      <c r="K102" s="2">
        <v>31</v>
      </c>
      <c r="L102" s="1" t="s">
        <v>48</v>
      </c>
    </row>
    <row r="103" spans="1:12" x14ac:dyDescent="0.25">
      <c r="A103" s="1" t="s">
        <v>66</v>
      </c>
      <c r="B103" s="1" t="s">
        <v>67</v>
      </c>
      <c r="C103" s="1" t="s">
        <v>68</v>
      </c>
      <c r="D103" s="1" t="s">
        <v>68</v>
      </c>
      <c r="E103" s="1" t="s">
        <v>37</v>
      </c>
      <c r="F103" s="1" t="s">
        <v>56</v>
      </c>
      <c r="G103" s="1" t="s">
        <v>57</v>
      </c>
      <c r="H103" s="1">
        <v>471</v>
      </c>
      <c r="I103" s="1" t="s">
        <v>40</v>
      </c>
      <c r="J103" s="2">
        <v>13188</v>
      </c>
      <c r="K103" s="2">
        <v>28</v>
      </c>
      <c r="L103" s="1" t="s">
        <v>49</v>
      </c>
    </row>
    <row r="104" spans="1:12" x14ac:dyDescent="0.25">
      <c r="A104" s="1" t="s">
        <v>66</v>
      </c>
      <c r="B104" s="1" t="s">
        <v>67</v>
      </c>
      <c r="C104" s="1" t="s">
        <v>68</v>
      </c>
      <c r="D104" s="1" t="s">
        <v>68</v>
      </c>
      <c r="E104" s="1" t="s">
        <v>37</v>
      </c>
      <c r="F104" s="1" t="s">
        <v>56</v>
      </c>
      <c r="G104" s="1" t="s">
        <v>57</v>
      </c>
      <c r="H104" s="1">
        <v>471</v>
      </c>
      <c r="I104" s="1" t="s">
        <v>40</v>
      </c>
      <c r="J104" s="2">
        <v>12246</v>
      </c>
      <c r="K104" s="2">
        <v>26</v>
      </c>
      <c r="L104" s="1" t="s">
        <v>50</v>
      </c>
    </row>
    <row r="105" spans="1:12" x14ac:dyDescent="0.25">
      <c r="A105" s="1" t="s">
        <v>66</v>
      </c>
      <c r="B105" s="1" t="s">
        <v>67</v>
      </c>
      <c r="C105" s="1" t="s">
        <v>55</v>
      </c>
      <c r="D105" s="1" t="s">
        <v>55</v>
      </c>
      <c r="E105" s="1" t="s">
        <v>37</v>
      </c>
      <c r="F105" s="1" t="s">
        <v>56</v>
      </c>
      <c r="G105" s="1" t="s">
        <v>57</v>
      </c>
      <c r="H105" s="1">
        <v>379</v>
      </c>
      <c r="I105" s="1" t="s">
        <v>40</v>
      </c>
      <c r="J105" s="2">
        <v>379</v>
      </c>
      <c r="K105" s="2">
        <v>1</v>
      </c>
      <c r="L105" s="1" t="s">
        <v>43</v>
      </c>
    </row>
    <row r="106" spans="1:12" x14ac:dyDescent="0.25">
      <c r="A106" s="1" t="s">
        <v>66</v>
      </c>
      <c r="B106" s="1" t="s">
        <v>67</v>
      </c>
      <c r="C106" s="1" t="s">
        <v>55</v>
      </c>
      <c r="D106" s="1" t="s">
        <v>55</v>
      </c>
      <c r="E106" s="1" t="s">
        <v>37</v>
      </c>
      <c r="F106" s="1" t="s">
        <v>56</v>
      </c>
      <c r="G106" s="1" t="s">
        <v>57</v>
      </c>
      <c r="H106" s="1">
        <v>379</v>
      </c>
      <c r="I106" s="1" t="s">
        <v>40</v>
      </c>
      <c r="J106" s="2">
        <v>11370</v>
      </c>
      <c r="K106" s="2">
        <v>30</v>
      </c>
      <c r="L106" s="1" t="s">
        <v>48</v>
      </c>
    </row>
    <row r="107" spans="1:12" x14ac:dyDescent="0.25">
      <c r="A107" s="1" t="s">
        <v>66</v>
      </c>
      <c r="B107" s="1" t="s">
        <v>67</v>
      </c>
      <c r="C107" s="1" t="s">
        <v>55</v>
      </c>
      <c r="D107" s="1" t="s">
        <v>55</v>
      </c>
      <c r="E107" s="1" t="s">
        <v>37</v>
      </c>
      <c r="F107" s="1" t="s">
        <v>56</v>
      </c>
      <c r="G107" s="1" t="s">
        <v>57</v>
      </c>
      <c r="H107" s="1">
        <v>441</v>
      </c>
      <c r="I107" s="1" t="s">
        <v>40</v>
      </c>
      <c r="J107" s="2">
        <v>13230</v>
      </c>
      <c r="K107" s="2">
        <v>30</v>
      </c>
      <c r="L107" s="1" t="s">
        <v>44</v>
      </c>
    </row>
    <row r="108" spans="1:12" x14ac:dyDescent="0.25">
      <c r="A108" s="1" t="s">
        <v>66</v>
      </c>
      <c r="B108" s="1" t="s">
        <v>67</v>
      </c>
      <c r="C108" s="1" t="s">
        <v>55</v>
      </c>
      <c r="D108" s="1" t="s">
        <v>55</v>
      </c>
      <c r="E108" s="1" t="s">
        <v>37</v>
      </c>
      <c r="F108" s="1" t="s">
        <v>56</v>
      </c>
      <c r="G108" s="1" t="s">
        <v>57</v>
      </c>
      <c r="H108" s="1">
        <v>441</v>
      </c>
      <c r="I108" s="1" t="s">
        <v>40</v>
      </c>
      <c r="J108" s="2">
        <v>13671</v>
      </c>
      <c r="K108" s="2">
        <v>31</v>
      </c>
      <c r="L108" s="1" t="s">
        <v>45</v>
      </c>
    </row>
    <row r="109" spans="1:12" x14ac:dyDescent="0.25">
      <c r="A109" s="1" t="s">
        <v>66</v>
      </c>
      <c r="B109" s="1" t="s">
        <v>67</v>
      </c>
      <c r="C109" s="1" t="s">
        <v>55</v>
      </c>
      <c r="D109" s="1" t="s">
        <v>55</v>
      </c>
      <c r="E109" s="1" t="s">
        <v>37</v>
      </c>
      <c r="F109" s="1" t="s">
        <v>56</v>
      </c>
      <c r="G109" s="1" t="s">
        <v>57</v>
      </c>
      <c r="H109" s="1">
        <v>441</v>
      </c>
      <c r="I109" s="1" t="s">
        <v>40</v>
      </c>
      <c r="J109" s="2">
        <v>7056</v>
      </c>
      <c r="K109" s="2">
        <v>16</v>
      </c>
      <c r="L109" s="1" t="s">
        <v>46</v>
      </c>
    </row>
    <row r="110" spans="1:12" x14ac:dyDescent="0.25">
      <c r="A110" s="1" t="s">
        <v>66</v>
      </c>
      <c r="B110" s="1" t="s">
        <v>67</v>
      </c>
      <c r="C110" s="1" t="s">
        <v>55</v>
      </c>
      <c r="D110" s="1" t="s">
        <v>55</v>
      </c>
      <c r="E110" s="1" t="s">
        <v>37</v>
      </c>
      <c r="F110" s="1" t="s">
        <v>56</v>
      </c>
      <c r="G110" s="1" t="s">
        <v>57</v>
      </c>
      <c r="H110" s="1">
        <v>441</v>
      </c>
      <c r="I110" s="1" t="s">
        <v>40</v>
      </c>
      <c r="J110" s="2">
        <v>13230</v>
      </c>
      <c r="K110" s="2">
        <v>30</v>
      </c>
      <c r="L110" s="1" t="s">
        <v>49</v>
      </c>
    </row>
    <row r="111" spans="1:12" x14ac:dyDescent="0.25">
      <c r="A111" s="1" t="s">
        <v>66</v>
      </c>
      <c r="B111" s="1" t="s">
        <v>67</v>
      </c>
      <c r="C111" s="1" t="s">
        <v>55</v>
      </c>
      <c r="D111" s="1" t="s">
        <v>55</v>
      </c>
      <c r="E111" s="1" t="s">
        <v>37</v>
      </c>
      <c r="F111" s="1" t="s">
        <v>56</v>
      </c>
      <c r="G111" s="1" t="s">
        <v>57</v>
      </c>
      <c r="H111" s="1">
        <v>441</v>
      </c>
      <c r="I111" s="1" t="s">
        <v>40</v>
      </c>
      <c r="J111" s="2">
        <v>11466</v>
      </c>
      <c r="K111" s="2">
        <v>26</v>
      </c>
      <c r="L111" s="1" t="s">
        <v>50</v>
      </c>
    </row>
    <row r="112" spans="1:12" x14ac:dyDescent="0.25">
      <c r="A112" s="1" t="s">
        <v>66</v>
      </c>
      <c r="B112" s="1" t="s">
        <v>67</v>
      </c>
      <c r="C112" s="1" t="s">
        <v>55</v>
      </c>
      <c r="D112" s="1" t="s">
        <v>55</v>
      </c>
      <c r="E112" s="1" t="s">
        <v>37</v>
      </c>
      <c r="F112" s="1" t="s">
        <v>56</v>
      </c>
      <c r="G112" s="1" t="s">
        <v>57</v>
      </c>
      <c r="H112" s="1">
        <v>471</v>
      </c>
      <c r="I112" s="1" t="s">
        <v>40</v>
      </c>
      <c r="J112" s="2">
        <v>6594</v>
      </c>
      <c r="K112" s="2">
        <v>14</v>
      </c>
      <c r="L112" s="1" t="s">
        <v>46</v>
      </c>
    </row>
    <row r="113" spans="1:12" x14ac:dyDescent="0.25">
      <c r="A113" s="1" t="s">
        <v>66</v>
      </c>
      <c r="B113" s="1" t="s">
        <v>67</v>
      </c>
      <c r="C113" s="1" t="s">
        <v>55</v>
      </c>
      <c r="D113" s="1" t="s">
        <v>55</v>
      </c>
      <c r="E113" s="1" t="s">
        <v>37</v>
      </c>
      <c r="F113" s="1" t="s">
        <v>56</v>
      </c>
      <c r="G113" s="1" t="s">
        <v>57</v>
      </c>
      <c r="H113" s="1">
        <v>471</v>
      </c>
      <c r="I113" s="1" t="s">
        <v>40</v>
      </c>
      <c r="J113" s="2">
        <v>14601</v>
      </c>
      <c r="K113" s="2">
        <v>31</v>
      </c>
      <c r="L113" s="1" t="s">
        <v>47</v>
      </c>
    </row>
    <row r="114" spans="1:12" x14ac:dyDescent="0.25">
      <c r="A114" s="1" t="s">
        <v>66</v>
      </c>
      <c r="B114" s="1" t="s">
        <v>67</v>
      </c>
      <c r="C114" s="1" t="s">
        <v>55</v>
      </c>
      <c r="D114" s="1" t="s">
        <v>55</v>
      </c>
      <c r="E114" s="1" t="s">
        <v>37</v>
      </c>
      <c r="F114" s="1" t="s">
        <v>56</v>
      </c>
      <c r="G114" s="1" t="s">
        <v>57</v>
      </c>
      <c r="H114" s="1">
        <v>471</v>
      </c>
      <c r="I114" s="1" t="s">
        <v>40</v>
      </c>
      <c r="J114" s="2">
        <v>471</v>
      </c>
      <c r="K114" s="2">
        <v>1</v>
      </c>
      <c r="L114" s="1" t="s">
        <v>48</v>
      </c>
    </row>
    <row r="115" spans="1:12" x14ac:dyDescent="0.25">
      <c r="A115" s="1" t="s">
        <v>66</v>
      </c>
      <c r="B115" s="1" t="s">
        <v>67</v>
      </c>
      <c r="C115" s="1" t="s">
        <v>55</v>
      </c>
      <c r="D115" s="1" t="s">
        <v>55</v>
      </c>
      <c r="E115" s="1" t="s">
        <v>37</v>
      </c>
      <c r="F115" s="1" t="s">
        <v>69</v>
      </c>
      <c r="G115" s="1" t="s">
        <v>70</v>
      </c>
      <c r="H115" s="1">
        <v>284</v>
      </c>
      <c r="I115" s="1" t="s">
        <v>40</v>
      </c>
      <c r="J115" s="2">
        <v>284</v>
      </c>
      <c r="K115" s="2">
        <v>1</v>
      </c>
      <c r="L115" s="1" t="s">
        <v>45</v>
      </c>
    </row>
    <row r="116" spans="1:12" x14ac:dyDescent="0.25">
      <c r="A116" s="1" t="s">
        <v>66</v>
      </c>
      <c r="B116" s="1" t="s">
        <v>67</v>
      </c>
      <c r="C116" s="1" t="s">
        <v>55</v>
      </c>
      <c r="D116" s="1" t="s">
        <v>55</v>
      </c>
      <c r="E116" s="1" t="s">
        <v>37</v>
      </c>
      <c r="F116" s="1" t="s">
        <v>71</v>
      </c>
      <c r="G116" s="1" t="s">
        <v>72</v>
      </c>
      <c r="H116" s="1">
        <v>264</v>
      </c>
      <c r="I116" s="1" t="s">
        <v>40</v>
      </c>
      <c r="J116" s="2">
        <v>792</v>
      </c>
      <c r="K116" s="2">
        <v>3</v>
      </c>
      <c r="L116" s="1" t="s">
        <v>43</v>
      </c>
    </row>
    <row r="117" spans="1:12" x14ac:dyDescent="0.25">
      <c r="A117" s="1" t="s">
        <v>66</v>
      </c>
      <c r="B117" s="1" t="s">
        <v>67</v>
      </c>
      <c r="C117" s="1" t="s">
        <v>55</v>
      </c>
      <c r="D117" s="1" t="s">
        <v>55</v>
      </c>
      <c r="E117" s="1" t="s">
        <v>37</v>
      </c>
      <c r="F117" s="1" t="s">
        <v>71</v>
      </c>
      <c r="G117" s="1" t="s">
        <v>72</v>
      </c>
      <c r="H117" s="1">
        <v>264</v>
      </c>
      <c r="I117" s="1" t="s">
        <v>40</v>
      </c>
      <c r="J117" s="2">
        <v>23760</v>
      </c>
      <c r="K117" s="2">
        <v>90</v>
      </c>
      <c r="L117" s="1" t="s">
        <v>44</v>
      </c>
    </row>
    <row r="118" spans="1:12" x14ac:dyDescent="0.25">
      <c r="A118" s="1" t="s">
        <v>66</v>
      </c>
      <c r="B118" s="1" t="s">
        <v>67</v>
      </c>
      <c r="C118" s="1" t="s">
        <v>55</v>
      </c>
      <c r="D118" s="1" t="s">
        <v>55</v>
      </c>
      <c r="E118" s="1" t="s">
        <v>37</v>
      </c>
      <c r="F118" s="1" t="s">
        <v>71</v>
      </c>
      <c r="G118" s="1" t="s">
        <v>72</v>
      </c>
      <c r="H118" s="1">
        <v>264</v>
      </c>
      <c r="I118" s="1" t="s">
        <v>40</v>
      </c>
      <c r="J118" s="2">
        <v>24288</v>
      </c>
      <c r="K118" s="2">
        <v>92</v>
      </c>
      <c r="L118" s="1" t="s">
        <v>45</v>
      </c>
    </row>
    <row r="119" spans="1:12" x14ac:dyDescent="0.25">
      <c r="A119" s="1" t="s">
        <v>66</v>
      </c>
      <c r="B119" s="1" t="s">
        <v>67</v>
      </c>
      <c r="C119" s="1" t="s">
        <v>55</v>
      </c>
      <c r="D119" s="1" t="s">
        <v>55</v>
      </c>
      <c r="E119" s="1" t="s">
        <v>37</v>
      </c>
      <c r="F119" s="1" t="s">
        <v>71</v>
      </c>
      <c r="G119" s="1" t="s">
        <v>72</v>
      </c>
      <c r="H119" s="1">
        <v>264</v>
      </c>
      <c r="I119" s="1" t="s">
        <v>40</v>
      </c>
      <c r="J119" s="2">
        <v>23760</v>
      </c>
      <c r="K119" s="2">
        <v>90</v>
      </c>
      <c r="L119" s="1" t="s">
        <v>46</v>
      </c>
    </row>
    <row r="120" spans="1:12" x14ac:dyDescent="0.25">
      <c r="A120" s="1" t="s">
        <v>66</v>
      </c>
      <c r="B120" s="1" t="s">
        <v>67</v>
      </c>
      <c r="C120" s="1" t="s">
        <v>55</v>
      </c>
      <c r="D120" s="1" t="s">
        <v>55</v>
      </c>
      <c r="E120" s="1" t="s">
        <v>37</v>
      </c>
      <c r="F120" s="1" t="s">
        <v>71</v>
      </c>
      <c r="G120" s="1" t="s">
        <v>72</v>
      </c>
      <c r="H120" s="1">
        <v>264</v>
      </c>
      <c r="I120" s="1" t="s">
        <v>40</v>
      </c>
      <c r="J120" s="2">
        <v>24552</v>
      </c>
      <c r="K120" s="2">
        <v>93</v>
      </c>
      <c r="L120" s="1" t="s">
        <v>47</v>
      </c>
    </row>
    <row r="121" spans="1:12" x14ac:dyDescent="0.25">
      <c r="A121" s="1" t="s">
        <v>66</v>
      </c>
      <c r="B121" s="1" t="s">
        <v>67</v>
      </c>
      <c r="C121" s="1" t="s">
        <v>55</v>
      </c>
      <c r="D121" s="1" t="s">
        <v>55</v>
      </c>
      <c r="E121" s="1" t="s">
        <v>37</v>
      </c>
      <c r="F121" s="1" t="s">
        <v>71</v>
      </c>
      <c r="G121" s="1" t="s">
        <v>72</v>
      </c>
      <c r="H121" s="1">
        <v>264</v>
      </c>
      <c r="I121" s="1" t="s">
        <v>40</v>
      </c>
      <c r="J121" s="2">
        <v>24552</v>
      </c>
      <c r="K121" s="2">
        <v>93</v>
      </c>
      <c r="L121" s="1" t="s">
        <v>48</v>
      </c>
    </row>
    <row r="122" spans="1:12" x14ac:dyDescent="0.25">
      <c r="A122" s="1" t="s">
        <v>66</v>
      </c>
      <c r="B122" s="1" t="s">
        <v>67</v>
      </c>
      <c r="C122" s="1" t="s">
        <v>55</v>
      </c>
      <c r="D122" s="1" t="s">
        <v>55</v>
      </c>
      <c r="E122" s="1" t="s">
        <v>37</v>
      </c>
      <c r="F122" s="1" t="s">
        <v>71</v>
      </c>
      <c r="G122" s="1" t="s">
        <v>72</v>
      </c>
      <c r="H122" s="1">
        <v>264</v>
      </c>
      <c r="I122" s="1" t="s">
        <v>40</v>
      </c>
      <c r="J122" s="2">
        <v>23760</v>
      </c>
      <c r="K122" s="2">
        <v>90</v>
      </c>
      <c r="L122" s="1" t="s">
        <v>49</v>
      </c>
    </row>
    <row r="123" spans="1:12" x14ac:dyDescent="0.25">
      <c r="A123" s="1" t="s">
        <v>66</v>
      </c>
      <c r="B123" s="1" t="s">
        <v>67</v>
      </c>
      <c r="C123" s="1" t="s">
        <v>55</v>
      </c>
      <c r="D123" s="1" t="s">
        <v>55</v>
      </c>
      <c r="E123" s="1" t="s">
        <v>37</v>
      </c>
      <c r="F123" s="1" t="s">
        <v>71</v>
      </c>
      <c r="G123" s="1" t="s">
        <v>72</v>
      </c>
      <c r="H123" s="1">
        <v>264</v>
      </c>
      <c r="I123" s="1" t="s">
        <v>40</v>
      </c>
      <c r="J123" s="2">
        <v>20592</v>
      </c>
      <c r="K123" s="2">
        <v>78</v>
      </c>
      <c r="L123" s="1" t="s">
        <v>50</v>
      </c>
    </row>
    <row r="124" spans="1:12" x14ac:dyDescent="0.25">
      <c r="A124" s="1" t="s">
        <v>66</v>
      </c>
      <c r="B124" s="1" t="s">
        <v>67</v>
      </c>
      <c r="C124" s="1" t="s">
        <v>58</v>
      </c>
      <c r="D124" s="1" t="s">
        <v>58</v>
      </c>
      <c r="E124" s="1" t="s">
        <v>37</v>
      </c>
      <c r="F124" s="1" t="s">
        <v>71</v>
      </c>
      <c r="G124" s="1" t="s">
        <v>72</v>
      </c>
      <c r="H124" s="1">
        <v>264</v>
      </c>
      <c r="I124" s="1" t="s">
        <v>40</v>
      </c>
      <c r="J124" s="2">
        <v>24552</v>
      </c>
      <c r="K124" s="2">
        <v>93</v>
      </c>
      <c r="L124" s="1" t="s">
        <v>41</v>
      </c>
    </row>
    <row r="125" spans="1:12" x14ac:dyDescent="0.25">
      <c r="A125" s="1" t="s">
        <v>66</v>
      </c>
      <c r="B125" s="1" t="s">
        <v>67</v>
      </c>
      <c r="C125" s="1" t="s">
        <v>58</v>
      </c>
      <c r="D125" s="1" t="s">
        <v>58</v>
      </c>
      <c r="E125" s="1" t="s">
        <v>37</v>
      </c>
      <c r="F125" s="1" t="s">
        <v>71</v>
      </c>
      <c r="G125" s="1" t="s">
        <v>72</v>
      </c>
      <c r="H125" s="1">
        <v>264</v>
      </c>
      <c r="I125" s="1" t="s">
        <v>40</v>
      </c>
      <c r="J125" s="2">
        <v>22176</v>
      </c>
      <c r="K125" s="2">
        <v>84</v>
      </c>
      <c r="L125" s="1" t="s">
        <v>42</v>
      </c>
    </row>
    <row r="126" spans="1:12" x14ac:dyDescent="0.25">
      <c r="A126" s="1" t="s">
        <v>66</v>
      </c>
      <c r="B126" s="1" t="s">
        <v>67</v>
      </c>
      <c r="C126" s="1" t="s">
        <v>58</v>
      </c>
      <c r="D126" s="1" t="s">
        <v>58</v>
      </c>
      <c r="E126" s="1" t="s">
        <v>37</v>
      </c>
      <c r="F126" s="1" t="s">
        <v>71</v>
      </c>
      <c r="G126" s="1" t="s">
        <v>72</v>
      </c>
      <c r="H126" s="1">
        <v>264</v>
      </c>
      <c r="I126" s="1" t="s">
        <v>40</v>
      </c>
      <c r="J126" s="2">
        <v>23760</v>
      </c>
      <c r="K126" s="2">
        <v>90</v>
      </c>
      <c r="L126" s="1" t="s">
        <v>43</v>
      </c>
    </row>
    <row r="127" spans="1:12" x14ac:dyDescent="0.25">
      <c r="A127" s="1" t="s">
        <v>66</v>
      </c>
      <c r="B127" s="1" t="s">
        <v>67</v>
      </c>
      <c r="C127" s="1" t="s">
        <v>58</v>
      </c>
      <c r="D127" s="1" t="s">
        <v>58</v>
      </c>
      <c r="E127" s="1" t="s">
        <v>37</v>
      </c>
      <c r="F127" s="1" t="s">
        <v>71</v>
      </c>
      <c r="G127" s="1" t="s">
        <v>72</v>
      </c>
      <c r="H127" s="1">
        <v>264</v>
      </c>
      <c r="I127" s="1" t="s">
        <v>40</v>
      </c>
      <c r="J127" s="2">
        <v>3960</v>
      </c>
      <c r="K127" s="2">
        <v>15</v>
      </c>
      <c r="L127" s="1" t="s">
        <v>50</v>
      </c>
    </row>
    <row r="128" spans="1:12" x14ac:dyDescent="0.25">
      <c r="A128" s="1" t="s">
        <v>66</v>
      </c>
      <c r="B128" s="1" t="s">
        <v>67</v>
      </c>
      <c r="C128" s="1" t="s">
        <v>58</v>
      </c>
      <c r="D128" s="1" t="s">
        <v>58</v>
      </c>
      <c r="E128" s="1" t="s">
        <v>37</v>
      </c>
      <c r="F128" s="1" t="s">
        <v>71</v>
      </c>
      <c r="G128" s="1" t="s">
        <v>72</v>
      </c>
      <c r="H128" s="1">
        <v>264</v>
      </c>
      <c r="I128" s="1" t="s">
        <v>40</v>
      </c>
      <c r="J128" s="2">
        <v>23760</v>
      </c>
      <c r="K128" s="2">
        <v>90</v>
      </c>
      <c r="L128" s="1" t="s">
        <v>51</v>
      </c>
    </row>
    <row r="129" spans="1:12" x14ac:dyDescent="0.25">
      <c r="A129" s="1" t="s">
        <v>66</v>
      </c>
      <c r="B129" s="1" t="s">
        <v>67</v>
      </c>
      <c r="C129" s="1" t="s">
        <v>58</v>
      </c>
      <c r="D129" s="1" t="s">
        <v>58</v>
      </c>
      <c r="E129" s="1" t="s">
        <v>37</v>
      </c>
      <c r="F129" s="1" t="s">
        <v>71</v>
      </c>
      <c r="G129" s="1" t="s">
        <v>72</v>
      </c>
      <c r="H129" s="1">
        <v>264</v>
      </c>
      <c r="I129" s="1" t="s">
        <v>40</v>
      </c>
      <c r="J129" s="2">
        <v>24552</v>
      </c>
      <c r="K129" s="2">
        <v>93</v>
      </c>
      <c r="L129" s="1" t="s">
        <v>52</v>
      </c>
    </row>
    <row r="130" spans="1:12" x14ac:dyDescent="0.25">
      <c r="A130" s="1" t="s">
        <v>66</v>
      </c>
      <c r="B130" s="1" t="s">
        <v>67</v>
      </c>
      <c r="C130" s="1" t="s">
        <v>64</v>
      </c>
      <c r="D130" s="1" t="s">
        <v>64</v>
      </c>
      <c r="E130" s="1" t="s">
        <v>37</v>
      </c>
      <c r="F130" s="1" t="s">
        <v>56</v>
      </c>
      <c r="G130" s="1" t="s">
        <v>57</v>
      </c>
      <c r="H130" s="1">
        <v>379</v>
      </c>
      <c r="I130" s="1" t="s">
        <v>40</v>
      </c>
      <c r="J130" s="2">
        <v>379</v>
      </c>
      <c r="K130" s="2">
        <v>1</v>
      </c>
      <c r="L130" s="1" t="s">
        <v>43</v>
      </c>
    </row>
    <row r="131" spans="1:12" x14ac:dyDescent="0.25">
      <c r="A131" s="1" t="s">
        <v>66</v>
      </c>
      <c r="B131" s="1" t="s">
        <v>67</v>
      </c>
      <c r="C131" s="1" t="s">
        <v>64</v>
      </c>
      <c r="D131" s="1" t="s">
        <v>64</v>
      </c>
      <c r="E131" s="1" t="s">
        <v>37</v>
      </c>
      <c r="F131" s="1" t="s">
        <v>56</v>
      </c>
      <c r="G131" s="1" t="s">
        <v>57</v>
      </c>
      <c r="H131" s="1">
        <v>441</v>
      </c>
      <c r="I131" s="1" t="s">
        <v>40</v>
      </c>
      <c r="J131" s="2">
        <v>882</v>
      </c>
      <c r="K131" s="2">
        <v>2</v>
      </c>
      <c r="L131" s="1" t="s">
        <v>42</v>
      </c>
    </row>
    <row r="132" spans="1:12" x14ac:dyDescent="0.25">
      <c r="A132" s="1" t="s">
        <v>66</v>
      </c>
      <c r="B132" s="1" t="s">
        <v>67</v>
      </c>
      <c r="C132" s="1" t="s">
        <v>64</v>
      </c>
      <c r="D132" s="1" t="s">
        <v>64</v>
      </c>
      <c r="E132" s="1" t="s">
        <v>37</v>
      </c>
      <c r="F132" s="1" t="s">
        <v>56</v>
      </c>
      <c r="G132" s="1" t="s">
        <v>57</v>
      </c>
      <c r="H132" s="1">
        <v>471</v>
      </c>
      <c r="I132" s="1" t="s">
        <v>40</v>
      </c>
      <c r="J132" s="2">
        <v>14601</v>
      </c>
      <c r="K132" s="2">
        <v>31</v>
      </c>
      <c r="L132" s="1" t="s">
        <v>41</v>
      </c>
    </row>
    <row r="133" spans="1:12" x14ac:dyDescent="0.25">
      <c r="A133" s="1" t="s">
        <v>66</v>
      </c>
      <c r="B133" s="1" t="s">
        <v>67</v>
      </c>
      <c r="C133" s="1" t="s">
        <v>64</v>
      </c>
      <c r="D133" s="1" t="s">
        <v>64</v>
      </c>
      <c r="E133" s="1" t="s">
        <v>37</v>
      </c>
      <c r="F133" s="1" t="s">
        <v>56</v>
      </c>
      <c r="G133" s="1" t="s">
        <v>57</v>
      </c>
      <c r="H133" s="1">
        <v>471</v>
      </c>
      <c r="I133" s="1" t="s">
        <v>40</v>
      </c>
      <c r="J133" s="2">
        <v>12246</v>
      </c>
      <c r="K133" s="2">
        <v>26</v>
      </c>
      <c r="L133" s="1" t="s">
        <v>42</v>
      </c>
    </row>
    <row r="134" spans="1:12" x14ac:dyDescent="0.25">
      <c r="A134" s="1" t="s">
        <v>66</v>
      </c>
      <c r="B134" s="1" t="s">
        <v>67</v>
      </c>
      <c r="C134" s="1" t="s">
        <v>64</v>
      </c>
      <c r="D134" s="1" t="s">
        <v>64</v>
      </c>
      <c r="E134" s="1" t="s">
        <v>37</v>
      </c>
      <c r="F134" s="1" t="s">
        <v>56</v>
      </c>
      <c r="G134" s="1" t="s">
        <v>57</v>
      </c>
      <c r="H134" s="1">
        <v>471</v>
      </c>
      <c r="I134" s="1" t="s">
        <v>40</v>
      </c>
      <c r="J134" s="2">
        <v>13659</v>
      </c>
      <c r="K134" s="2">
        <v>29</v>
      </c>
      <c r="L134" s="1" t="s">
        <v>43</v>
      </c>
    </row>
    <row r="135" spans="1:12" x14ac:dyDescent="0.25">
      <c r="A135" s="1" t="s">
        <v>66</v>
      </c>
      <c r="B135" s="1" t="s">
        <v>67</v>
      </c>
      <c r="C135" s="1" t="s">
        <v>64</v>
      </c>
      <c r="D135" s="1" t="s">
        <v>64</v>
      </c>
      <c r="E135" s="1" t="s">
        <v>37</v>
      </c>
      <c r="F135" s="1" t="s">
        <v>56</v>
      </c>
      <c r="G135" s="1" t="s">
        <v>57</v>
      </c>
      <c r="H135" s="1">
        <v>471</v>
      </c>
      <c r="I135" s="1" t="s">
        <v>40</v>
      </c>
      <c r="J135" s="2">
        <v>2355</v>
      </c>
      <c r="K135" s="2">
        <v>5</v>
      </c>
      <c r="L135" s="1" t="s">
        <v>50</v>
      </c>
    </row>
    <row r="136" spans="1:12" x14ac:dyDescent="0.25">
      <c r="A136" s="1" t="s">
        <v>66</v>
      </c>
      <c r="B136" s="1" t="s">
        <v>67</v>
      </c>
      <c r="C136" s="1" t="s">
        <v>64</v>
      </c>
      <c r="D136" s="1" t="s">
        <v>64</v>
      </c>
      <c r="E136" s="1" t="s">
        <v>37</v>
      </c>
      <c r="F136" s="1" t="s">
        <v>56</v>
      </c>
      <c r="G136" s="1" t="s">
        <v>57</v>
      </c>
      <c r="H136" s="1">
        <v>471</v>
      </c>
      <c r="I136" s="1" t="s">
        <v>40</v>
      </c>
      <c r="J136" s="2">
        <v>14130</v>
      </c>
      <c r="K136" s="2">
        <v>30</v>
      </c>
      <c r="L136" s="1" t="s">
        <v>51</v>
      </c>
    </row>
    <row r="137" spans="1:12" x14ac:dyDescent="0.25">
      <c r="A137" s="1" t="s">
        <v>66</v>
      </c>
      <c r="B137" s="1" t="s">
        <v>67</v>
      </c>
      <c r="C137" s="1" t="s">
        <v>64</v>
      </c>
      <c r="D137" s="1" t="s">
        <v>64</v>
      </c>
      <c r="E137" s="1" t="s">
        <v>37</v>
      </c>
      <c r="F137" s="1" t="s">
        <v>56</v>
      </c>
      <c r="G137" s="1" t="s">
        <v>57</v>
      </c>
      <c r="H137" s="1">
        <v>471</v>
      </c>
      <c r="I137" s="1" t="s">
        <v>40</v>
      </c>
      <c r="J137" s="2">
        <v>14601</v>
      </c>
      <c r="K137" s="2">
        <v>31</v>
      </c>
      <c r="L137" s="1" t="s">
        <v>52</v>
      </c>
    </row>
    <row r="138" spans="1:12" x14ac:dyDescent="0.25">
      <c r="A138" s="1" t="s">
        <v>66</v>
      </c>
      <c r="B138" s="1" t="s">
        <v>67</v>
      </c>
      <c r="C138" s="1" t="s">
        <v>65</v>
      </c>
      <c r="D138" s="1" t="s">
        <v>65</v>
      </c>
      <c r="E138" s="1" t="s">
        <v>37</v>
      </c>
      <c r="F138" s="1" t="s">
        <v>56</v>
      </c>
      <c r="G138" s="1" t="s">
        <v>57</v>
      </c>
      <c r="H138" s="1">
        <v>379</v>
      </c>
      <c r="I138" s="1" t="s">
        <v>40</v>
      </c>
      <c r="J138" s="2">
        <v>10991</v>
      </c>
      <c r="K138" s="2">
        <v>29</v>
      </c>
      <c r="L138" s="1" t="s">
        <v>41</v>
      </c>
    </row>
    <row r="139" spans="1:12" x14ac:dyDescent="0.25">
      <c r="A139" s="1" t="s">
        <v>66</v>
      </c>
      <c r="B139" s="1" t="s">
        <v>67</v>
      </c>
      <c r="C139" s="1" t="s">
        <v>65</v>
      </c>
      <c r="D139" s="1" t="s">
        <v>65</v>
      </c>
      <c r="E139" s="1" t="s">
        <v>37</v>
      </c>
      <c r="F139" s="1" t="s">
        <v>56</v>
      </c>
      <c r="G139" s="1" t="s">
        <v>57</v>
      </c>
      <c r="H139" s="1">
        <v>379</v>
      </c>
      <c r="I139" s="1" t="s">
        <v>40</v>
      </c>
      <c r="J139" s="2">
        <v>10612</v>
      </c>
      <c r="K139" s="2">
        <v>28</v>
      </c>
      <c r="L139" s="1" t="s">
        <v>42</v>
      </c>
    </row>
    <row r="140" spans="1:12" x14ac:dyDescent="0.25">
      <c r="A140" s="1" t="s">
        <v>66</v>
      </c>
      <c r="B140" s="1" t="s">
        <v>67</v>
      </c>
      <c r="C140" s="1" t="s">
        <v>65</v>
      </c>
      <c r="D140" s="1" t="s">
        <v>65</v>
      </c>
      <c r="E140" s="1" t="s">
        <v>37</v>
      </c>
      <c r="F140" s="1" t="s">
        <v>56</v>
      </c>
      <c r="G140" s="1" t="s">
        <v>57</v>
      </c>
      <c r="H140" s="1">
        <v>379</v>
      </c>
      <c r="I140" s="1" t="s">
        <v>40</v>
      </c>
      <c r="J140" s="2">
        <v>11370</v>
      </c>
      <c r="K140" s="2">
        <v>30</v>
      </c>
      <c r="L140" s="1" t="s">
        <v>43</v>
      </c>
    </row>
    <row r="141" spans="1:12" x14ac:dyDescent="0.25">
      <c r="A141" s="1" t="s">
        <v>66</v>
      </c>
      <c r="B141" s="1" t="s">
        <v>67</v>
      </c>
      <c r="C141" s="1" t="s">
        <v>65</v>
      </c>
      <c r="D141" s="1" t="s">
        <v>65</v>
      </c>
      <c r="E141" s="1" t="s">
        <v>37</v>
      </c>
      <c r="F141" s="1" t="s">
        <v>56</v>
      </c>
      <c r="G141" s="1" t="s">
        <v>57</v>
      </c>
      <c r="H141" s="1">
        <v>379</v>
      </c>
      <c r="I141" s="1" t="s">
        <v>40</v>
      </c>
      <c r="J141" s="2">
        <v>1895</v>
      </c>
      <c r="K141" s="2">
        <v>5</v>
      </c>
      <c r="L141" s="1" t="s">
        <v>50</v>
      </c>
    </row>
    <row r="142" spans="1:12" x14ac:dyDescent="0.25">
      <c r="A142" s="1" t="s">
        <v>66</v>
      </c>
      <c r="B142" s="1" t="s">
        <v>67</v>
      </c>
      <c r="C142" s="1" t="s">
        <v>65</v>
      </c>
      <c r="D142" s="1" t="s">
        <v>65</v>
      </c>
      <c r="E142" s="1" t="s">
        <v>37</v>
      </c>
      <c r="F142" s="1" t="s">
        <v>56</v>
      </c>
      <c r="G142" s="1" t="s">
        <v>57</v>
      </c>
      <c r="H142" s="1">
        <v>379</v>
      </c>
      <c r="I142" s="1" t="s">
        <v>40</v>
      </c>
      <c r="J142" s="2">
        <v>11370</v>
      </c>
      <c r="K142" s="2">
        <v>30</v>
      </c>
      <c r="L142" s="1" t="s">
        <v>51</v>
      </c>
    </row>
    <row r="143" spans="1:12" x14ac:dyDescent="0.25">
      <c r="A143" s="1" t="s">
        <v>66</v>
      </c>
      <c r="B143" s="1" t="s">
        <v>67</v>
      </c>
      <c r="C143" s="1" t="s">
        <v>65</v>
      </c>
      <c r="D143" s="1" t="s">
        <v>65</v>
      </c>
      <c r="E143" s="1" t="s">
        <v>37</v>
      </c>
      <c r="F143" s="1" t="s">
        <v>56</v>
      </c>
      <c r="G143" s="1" t="s">
        <v>57</v>
      </c>
      <c r="H143" s="1">
        <v>379</v>
      </c>
      <c r="I143" s="1" t="s">
        <v>40</v>
      </c>
      <c r="J143" s="2">
        <v>11749</v>
      </c>
      <c r="K143" s="2">
        <v>31</v>
      </c>
      <c r="L143" s="1" t="s">
        <v>52</v>
      </c>
    </row>
    <row r="144" spans="1:12" x14ac:dyDescent="0.25">
      <c r="A144" s="1" t="s">
        <v>66</v>
      </c>
      <c r="B144" s="1" t="s">
        <v>67</v>
      </c>
      <c r="C144" s="1" t="s">
        <v>65</v>
      </c>
      <c r="D144" s="1" t="s">
        <v>65</v>
      </c>
      <c r="E144" s="1" t="s">
        <v>37</v>
      </c>
      <c r="F144" s="1" t="s">
        <v>56</v>
      </c>
      <c r="G144" s="1" t="s">
        <v>57</v>
      </c>
      <c r="H144" s="1">
        <v>441</v>
      </c>
      <c r="I144" s="1" t="s">
        <v>40</v>
      </c>
      <c r="J144" s="2">
        <v>882</v>
      </c>
      <c r="K144" s="2">
        <v>2</v>
      </c>
      <c r="L144" s="1" t="s">
        <v>41</v>
      </c>
    </row>
    <row r="145" spans="1:12" x14ac:dyDescent="0.25">
      <c r="A145" s="1" t="s">
        <v>73</v>
      </c>
      <c r="B145" s="1" t="s">
        <v>74</v>
      </c>
      <c r="C145" s="1" t="s">
        <v>55</v>
      </c>
      <c r="D145" s="1" t="s">
        <v>55</v>
      </c>
      <c r="E145" s="1" t="s">
        <v>37</v>
      </c>
      <c r="F145" s="1" t="s">
        <v>75</v>
      </c>
      <c r="G145" s="1" t="s">
        <v>76</v>
      </c>
      <c r="H145" s="1">
        <v>329</v>
      </c>
      <c r="I145" s="1" t="s">
        <v>40</v>
      </c>
      <c r="J145" s="2">
        <v>329</v>
      </c>
      <c r="K145" s="2">
        <v>1</v>
      </c>
      <c r="L145" s="1" t="s">
        <v>46</v>
      </c>
    </row>
    <row r="146" spans="1:12" x14ac:dyDescent="0.25">
      <c r="A146" s="1" t="s">
        <v>73</v>
      </c>
      <c r="B146" s="1" t="s">
        <v>74</v>
      </c>
      <c r="C146" s="1" t="s">
        <v>55</v>
      </c>
      <c r="D146" s="1" t="s">
        <v>55</v>
      </c>
      <c r="E146" s="1" t="s">
        <v>37</v>
      </c>
      <c r="F146" s="1" t="s">
        <v>75</v>
      </c>
      <c r="G146" s="1" t="s">
        <v>76</v>
      </c>
      <c r="H146" s="1">
        <v>329</v>
      </c>
      <c r="I146" s="1" t="s">
        <v>40</v>
      </c>
      <c r="J146" s="2">
        <v>329</v>
      </c>
      <c r="K146" s="2">
        <v>1</v>
      </c>
      <c r="L146" s="1" t="s">
        <v>50</v>
      </c>
    </row>
    <row r="147" spans="1:12" x14ac:dyDescent="0.25">
      <c r="A147" s="1" t="s">
        <v>73</v>
      </c>
      <c r="B147" s="1" t="s">
        <v>74</v>
      </c>
      <c r="C147" s="1" t="s">
        <v>55</v>
      </c>
      <c r="D147" s="1" t="s">
        <v>55</v>
      </c>
      <c r="E147" s="1" t="s">
        <v>37</v>
      </c>
      <c r="F147" s="1" t="s">
        <v>75</v>
      </c>
      <c r="G147" s="1" t="s">
        <v>76</v>
      </c>
      <c r="H147" s="1">
        <v>335</v>
      </c>
      <c r="I147" s="1" t="s">
        <v>40</v>
      </c>
      <c r="J147" s="2">
        <v>1675</v>
      </c>
      <c r="K147" s="2">
        <v>5</v>
      </c>
      <c r="L147" s="1" t="s">
        <v>50</v>
      </c>
    </row>
    <row r="148" spans="1:12" x14ac:dyDescent="0.25">
      <c r="A148" s="1" t="s">
        <v>73</v>
      </c>
      <c r="B148" s="1" t="s">
        <v>74</v>
      </c>
      <c r="C148" s="1" t="s">
        <v>55</v>
      </c>
      <c r="D148" s="1" t="s">
        <v>55</v>
      </c>
      <c r="E148" s="1" t="s">
        <v>37</v>
      </c>
      <c r="F148" s="1" t="s">
        <v>77</v>
      </c>
      <c r="G148" s="1" t="s">
        <v>78</v>
      </c>
      <c r="H148" s="1">
        <v>375</v>
      </c>
      <c r="I148" s="1" t="s">
        <v>40</v>
      </c>
      <c r="J148" s="2">
        <v>1875</v>
      </c>
      <c r="K148" s="2">
        <v>5</v>
      </c>
      <c r="L148" s="1" t="s">
        <v>46</v>
      </c>
    </row>
    <row r="149" spans="1:12" x14ac:dyDescent="0.25">
      <c r="A149" s="1" t="s">
        <v>73</v>
      </c>
      <c r="B149" s="1" t="s">
        <v>74</v>
      </c>
      <c r="C149" s="1" t="s">
        <v>55</v>
      </c>
      <c r="D149" s="1" t="s">
        <v>55</v>
      </c>
      <c r="E149" s="1" t="s">
        <v>37</v>
      </c>
      <c r="F149" s="1" t="s">
        <v>77</v>
      </c>
      <c r="G149" s="1" t="s">
        <v>78</v>
      </c>
      <c r="H149" s="1">
        <v>375</v>
      </c>
      <c r="I149" s="1" t="s">
        <v>40</v>
      </c>
      <c r="J149" s="2">
        <v>1125</v>
      </c>
      <c r="K149" s="2">
        <v>3</v>
      </c>
      <c r="L149" s="1" t="s">
        <v>50</v>
      </c>
    </row>
    <row r="150" spans="1:12" x14ac:dyDescent="0.25">
      <c r="A150" s="1" t="s">
        <v>73</v>
      </c>
      <c r="B150" s="1" t="s">
        <v>74</v>
      </c>
      <c r="C150" s="1" t="s">
        <v>36</v>
      </c>
      <c r="D150" s="1" t="s">
        <v>36</v>
      </c>
      <c r="E150" s="1" t="s">
        <v>37</v>
      </c>
      <c r="F150" s="1" t="s">
        <v>75</v>
      </c>
      <c r="G150" s="1" t="s">
        <v>76</v>
      </c>
      <c r="H150" s="1">
        <v>329</v>
      </c>
      <c r="I150" s="1" t="s">
        <v>40</v>
      </c>
      <c r="J150" s="2">
        <v>329</v>
      </c>
      <c r="K150" s="2">
        <v>1</v>
      </c>
      <c r="L150" s="1" t="s">
        <v>44</v>
      </c>
    </row>
    <row r="151" spans="1:12" x14ac:dyDescent="0.25">
      <c r="A151" s="1" t="s">
        <v>73</v>
      </c>
      <c r="B151" s="1" t="s">
        <v>74</v>
      </c>
      <c r="C151" s="1" t="s">
        <v>36</v>
      </c>
      <c r="D151" s="1" t="s">
        <v>36</v>
      </c>
      <c r="E151" s="1" t="s">
        <v>37</v>
      </c>
      <c r="F151" s="1" t="s">
        <v>75</v>
      </c>
      <c r="G151" s="1" t="s">
        <v>76</v>
      </c>
      <c r="H151" s="1">
        <v>329</v>
      </c>
      <c r="I151" s="1" t="s">
        <v>40</v>
      </c>
      <c r="J151" s="2">
        <v>658</v>
      </c>
      <c r="K151" s="2">
        <v>2</v>
      </c>
      <c r="L151" s="1" t="s">
        <v>45</v>
      </c>
    </row>
    <row r="152" spans="1:12" x14ac:dyDescent="0.25">
      <c r="A152" s="1" t="s">
        <v>73</v>
      </c>
      <c r="B152" s="1" t="s">
        <v>74</v>
      </c>
      <c r="C152" s="1" t="s">
        <v>36</v>
      </c>
      <c r="D152" s="1" t="s">
        <v>36</v>
      </c>
      <c r="E152" s="1" t="s">
        <v>37</v>
      </c>
      <c r="F152" s="1" t="s">
        <v>75</v>
      </c>
      <c r="G152" s="1" t="s">
        <v>76</v>
      </c>
      <c r="H152" s="1">
        <v>329</v>
      </c>
      <c r="I152" s="1" t="s">
        <v>40</v>
      </c>
      <c r="J152" s="2">
        <v>1316</v>
      </c>
      <c r="K152" s="2">
        <v>4</v>
      </c>
      <c r="L152" s="1" t="s">
        <v>46</v>
      </c>
    </row>
    <row r="153" spans="1:12" x14ac:dyDescent="0.25">
      <c r="A153" s="1" t="s">
        <v>73</v>
      </c>
      <c r="B153" s="1" t="s">
        <v>74</v>
      </c>
      <c r="C153" s="1" t="s">
        <v>36</v>
      </c>
      <c r="D153" s="1" t="s">
        <v>36</v>
      </c>
      <c r="E153" s="1" t="s">
        <v>37</v>
      </c>
      <c r="F153" s="1" t="s">
        <v>75</v>
      </c>
      <c r="G153" s="1" t="s">
        <v>76</v>
      </c>
      <c r="H153" s="1">
        <v>329</v>
      </c>
      <c r="I153" s="1" t="s">
        <v>40</v>
      </c>
      <c r="J153" s="2">
        <v>1645</v>
      </c>
      <c r="K153" s="2">
        <v>5</v>
      </c>
      <c r="L153" s="1" t="s">
        <v>47</v>
      </c>
    </row>
    <row r="154" spans="1:12" x14ac:dyDescent="0.25">
      <c r="A154" s="1" t="s">
        <v>73</v>
      </c>
      <c r="B154" s="1" t="s">
        <v>74</v>
      </c>
      <c r="C154" s="1" t="s">
        <v>36</v>
      </c>
      <c r="D154" s="1" t="s">
        <v>36</v>
      </c>
      <c r="E154" s="1" t="s">
        <v>37</v>
      </c>
      <c r="F154" s="1" t="s">
        <v>75</v>
      </c>
      <c r="G154" s="1" t="s">
        <v>76</v>
      </c>
      <c r="H154" s="1">
        <v>329</v>
      </c>
      <c r="I154" s="1" t="s">
        <v>40</v>
      </c>
      <c r="J154" s="2">
        <v>658</v>
      </c>
      <c r="K154" s="2">
        <v>2</v>
      </c>
      <c r="L154" s="1" t="s">
        <v>48</v>
      </c>
    </row>
    <row r="155" spans="1:12" x14ac:dyDescent="0.25">
      <c r="A155" s="1" t="s">
        <v>73</v>
      </c>
      <c r="B155" s="1" t="s">
        <v>74</v>
      </c>
      <c r="C155" s="1" t="s">
        <v>36</v>
      </c>
      <c r="D155" s="1" t="s">
        <v>36</v>
      </c>
      <c r="E155" s="1" t="s">
        <v>37</v>
      </c>
      <c r="F155" s="1" t="s">
        <v>75</v>
      </c>
      <c r="G155" s="1" t="s">
        <v>76</v>
      </c>
      <c r="H155" s="1">
        <v>329</v>
      </c>
      <c r="I155" s="1" t="s">
        <v>40</v>
      </c>
      <c r="J155" s="2">
        <v>1316</v>
      </c>
      <c r="K155" s="2">
        <v>4</v>
      </c>
      <c r="L155" s="1" t="s">
        <v>49</v>
      </c>
    </row>
    <row r="156" spans="1:12" x14ac:dyDescent="0.25">
      <c r="A156" s="1" t="s">
        <v>73</v>
      </c>
      <c r="B156" s="1" t="s">
        <v>74</v>
      </c>
      <c r="C156" s="1" t="s">
        <v>36</v>
      </c>
      <c r="D156" s="1" t="s">
        <v>36</v>
      </c>
      <c r="E156" s="1" t="s">
        <v>37</v>
      </c>
      <c r="F156" s="1" t="s">
        <v>75</v>
      </c>
      <c r="G156" s="1" t="s">
        <v>76</v>
      </c>
      <c r="H156" s="1">
        <v>329</v>
      </c>
      <c r="I156" s="1" t="s">
        <v>40</v>
      </c>
      <c r="J156" s="2">
        <v>1316</v>
      </c>
      <c r="K156" s="2">
        <v>4</v>
      </c>
      <c r="L156" s="1" t="s">
        <v>50</v>
      </c>
    </row>
    <row r="157" spans="1:12" x14ac:dyDescent="0.25">
      <c r="A157" s="1" t="s">
        <v>73</v>
      </c>
      <c r="B157" s="1" t="s">
        <v>74</v>
      </c>
      <c r="C157" s="1" t="s">
        <v>36</v>
      </c>
      <c r="D157" s="1" t="s">
        <v>36</v>
      </c>
      <c r="E157" s="1" t="s">
        <v>37</v>
      </c>
      <c r="F157" s="1" t="s">
        <v>75</v>
      </c>
      <c r="G157" s="1" t="s">
        <v>76</v>
      </c>
      <c r="H157" s="1">
        <v>335</v>
      </c>
      <c r="I157" s="1" t="s">
        <v>40</v>
      </c>
      <c r="J157" s="2">
        <v>1675</v>
      </c>
      <c r="K157" s="2">
        <v>5</v>
      </c>
      <c r="L157" s="1" t="s">
        <v>44</v>
      </c>
    </row>
    <row r="158" spans="1:12" x14ac:dyDescent="0.25">
      <c r="A158" s="1" t="s">
        <v>73</v>
      </c>
      <c r="B158" s="1" t="s">
        <v>74</v>
      </c>
      <c r="C158" s="1" t="s">
        <v>36</v>
      </c>
      <c r="D158" s="1" t="s">
        <v>36</v>
      </c>
      <c r="E158" s="1" t="s">
        <v>37</v>
      </c>
      <c r="F158" s="1" t="s">
        <v>75</v>
      </c>
      <c r="G158" s="1" t="s">
        <v>76</v>
      </c>
      <c r="H158" s="1">
        <v>335</v>
      </c>
      <c r="I158" s="1" t="s">
        <v>40</v>
      </c>
      <c r="J158" s="2">
        <v>1340</v>
      </c>
      <c r="K158" s="2">
        <v>4</v>
      </c>
      <c r="L158" s="1" t="s">
        <v>45</v>
      </c>
    </row>
    <row r="159" spans="1:12" x14ac:dyDescent="0.25">
      <c r="A159" s="1" t="s">
        <v>73</v>
      </c>
      <c r="B159" s="1" t="s">
        <v>74</v>
      </c>
      <c r="C159" s="1" t="s">
        <v>36</v>
      </c>
      <c r="D159" s="1" t="s">
        <v>36</v>
      </c>
      <c r="E159" s="1" t="s">
        <v>37</v>
      </c>
      <c r="F159" s="1" t="s">
        <v>75</v>
      </c>
      <c r="G159" s="1" t="s">
        <v>76</v>
      </c>
      <c r="H159" s="1">
        <v>335</v>
      </c>
      <c r="I159" s="1" t="s">
        <v>40</v>
      </c>
      <c r="J159" s="2">
        <v>1005</v>
      </c>
      <c r="K159" s="2">
        <v>3</v>
      </c>
      <c r="L159" s="1" t="s">
        <v>46</v>
      </c>
    </row>
    <row r="160" spans="1:12" x14ac:dyDescent="0.25">
      <c r="A160" s="1" t="s">
        <v>73</v>
      </c>
      <c r="B160" s="1" t="s">
        <v>74</v>
      </c>
      <c r="C160" s="1" t="s">
        <v>36</v>
      </c>
      <c r="D160" s="1" t="s">
        <v>36</v>
      </c>
      <c r="E160" s="1" t="s">
        <v>37</v>
      </c>
      <c r="F160" s="1" t="s">
        <v>75</v>
      </c>
      <c r="G160" s="1" t="s">
        <v>76</v>
      </c>
      <c r="H160" s="1">
        <v>335</v>
      </c>
      <c r="I160" s="1" t="s">
        <v>40</v>
      </c>
      <c r="J160" s="2">
        <v>1005</v>
      </c>
      <c r="K160" s="2">
        <v>3</v>
      </c>
      <c r="L160" s="1" t="s">
        <v>47</v>
      </c>
    </row>
    <row r="161" spans="1:12" x14ac:dyDescent="0.25">
      <c r="A161" s="1" t="s">
        <v>73</v>
      </c>
      <c r="B161" s="1" t="s">
        <v>74</v>
      </c>
      <c r="C161" s="1" t="s">
        <v>36</v>
      </c>
      <c r="D161" s="1" t="s">
        <v>36</v>
      </c>
      <c r="E161" s="1" t="s">
        <v>37</v>
      </c>
      <c r="F161" s="1" t="s">
        <v>75</v>
      </c>
      <c r="G161" s="1" t="s">
        <v>76</v>
      </c>
      <c r="H161" s="1">
        <v>335</v>
      </c>
      <c r="I161" s="1" t="s">
        <v>40</v>
      </c>
      <c r="J161" s="2">
        <v>1340</v>
      </c>
      <c r="K161" s="2">
        <v>4</v>
      </c>
      <c r="L161" s="1" t="s">
        <v>48</v>
      </c>
    </row>
    <row r="162" spans="1:12" x14ac:dyDescent="0.25">
      <c r="A162" s="1" t="s">
        <v>73</v>
      </c>
      <c r="B162" s="1" t="s">
        <v>74</v>
      </c>
      <c r="C162" s="1" t="s">
        <v>36</v>
      </c>
      <c r="D162" s="1" t="s">
        <v>36</v>
      </c>
      <c r="E162" s="1" t="s">
        <v>37</v>
      </c>
      <c r="F162" s="1" t="s">
        <v>75</v>
      </c>
      <c r="G162" s="1" t="s">
        <v>76</v>
      </c>
      <c r="H162" s="1">
        <v>335</v>
      </c>
      <c r="I162" s="1" t="s">
        <v>40</v>
      </c>
      <c r="J162" s="2">
        <v>1340</v>
      </c>
      <c r="K162" s="2">
        <v>4</v>
      </c>
      <c r="L162" s="1" t="s">
        <v>49</v>
      </c>
    </row>
    <row r="163" spans="1:12" x14ac:dyDescent="0.25">
      <c r="A163" s="1" t="s">
        <v>73</v>
      </c>
      <c r="B163" s="1" t="s">
        <v>74</v>
      </c>
      <c r="C163" s="1" t="s">
        <v>36</v>
      </c>
      <c r="D163" s="1" t="s">
        <v>36</v>
      </c>
      <c r="E163" s="1" t="s">
        <v>37</v>
      </c>
      <c r="F163" s="1" t="s">
        <v>75</v>
      </c>
      <c r="G163" s="1" t="s">
        <v>76</v>
      </c>
      <c r="H163" s="1">
        <v>335</v>
      </c>
      <c r="I163" s="1" t="s">
        <v>40</v>
      </c>
      <c r="J163" s="2">
        <v>1005</v>
      </c>
      <c r="K163" s="2">
        <v>3</v>
      </c>
      <c r="L163" s="1" t="s">
        <v>50</v>
      </c>
    </row>
    <row r="164" spans="1:12" x14ac:dyDescent="0.25">
      <c r="A164" s="1" t="s">
        <v>73</v>
      </c>
      <c r="B164" s="1" t="s">
        <v>74</v>
      </c>
      <c r="C164" s="1" t="s">
        <v>36</v>
      </c>
      <c r="D164" s="1" t="s">
        <v>36</v>
      </c>
      <c r="E164" s="1" t="s">
        <v>37</v>
      </c>
      <c r="F164" s="1" t="s">
        <v>77</v>
      </c>
      <c r="G164" s="1" t="s">
        <v>78</v>
      </c>
      <c r="H164" s="1">
        <v>375</v>
      </c>
      <c r="I164" s="1" t="s">
        <v>40</v>
      </c>
      <c r="J164" s="2">
        <v>2625</v>
      </c>
      <c r="K164" s="2">
        <v>7</v>
      </c>
      <c r="L164" s="1" t="s">
        <v>44</v>
      </c>
    </row>
    <row r="165" spans="1:12" x14ac:dyDescent="0.25">
      <c r="A165" s="1" t="s">
        <v>73</v>
      </c>
      <c r="B165" s="1" t="s">
        <v>74</v>
      </c>
      <c r="C165" s="1" t="s">
        <v>36</v>
      </c>
      <c r="D165" s="1" t="s">
        <v>36</v>
      </c>
      <c r="E165" s="1" t="s">
        <v>37</v>
      </c>
      <c r="F165" s="1" t="s">
        <v>77</v>
      </c>
      <c r="G165" s="1" t="s">
        <v>78</v>
      </c>
      <c r="H165" s="1">
        <v>375</v>
      </c>
      <c r="I165" s="1" t="s">
        <v>40</v>
      </c>
      <c r="J165" s="2">
        <v>1125</v>
      </c>
      <c r="K165" s="2">
        <v>3</v>
      </c>
      <c r="L165" s="1" t="s">
        <v>45</v>
      </c>
    </row>
    <row r="166" spans="1:12" x14ac:dyDescent="0.25">
      <c r="A166" s="1" t="s">
        <v>73</v>
      </c>
      <c r="B166" s="1" t="s">
        <v>74</v>
      </c>
      <c r="C166" s="1" t="s">
        <v>36</v>
      </c>
      <c r="D166" s="1" t="s">
        <v>36</v>
      </c>
      <c r="E166" s="1" t="s">
        <v>37</v>
      </c>
      <c r="F166" s="1" t="s">
        <v>77</v>
      </c>
      <c r="G166" s="1" t="s">
        <v>78</v>
      </c>
      <c r="H166" s="1">
        <v>375</v>
      </c>
      <c r="I166" s="1" t="s">
        <v>40</v>
      </c>
      <c r="J166" s="2">
        <v>3750</v>
      </c>
      <c r="K166" s="2">
        <v>10</v>
      </c>
      <c r="L166" s="1" t="s">
        <v>46</v>
      </c>
    </row>
    <row r="167" spans="1:12" x14ac:dyDescent="0.25">
      <c r="A167" s="1" t="s">
        <v>73</v>
      </c>
      <c r="B167" s="1" t="s">
        <v>74</v>
      </c>
      <c r="C167" s="1" t="s">
        <v>36</v>
      </c>
      <c r="D167" s="1" t="s">
        <v>36</v>
      </c>
      <c r="E167" s="1" t="s">
        <v>37</v>
      </c>
      <c r="F167" s="1" t="s">
        <v>77</v>
      </c>
      <c r="G167" s="1" t="s">
        <v>78</v>
      </c>
      <c r="H167" s="1">
        <v>375</v>
      </c>
      <c r="I167" s="1" t="s">
        <v>40</v>
      </c>
      <c r="J167" s="2">
        <v>3375</v>
      </c>
      <c r="K167" s="2">
        <v>9</v>
      </c>
      <c r="L167" s="1" t="s">
        <v>47</v>
      </c>
    </row>
    <row r="168" spans="1:12" x14ac:dyDescent="0.25">
      <c r="A168" s="1" t="s">
        <v>73</v>
      </c>
      <c r="B168" s="1" t="s">
        <v>74</v>
      </c>
      <c r="C168" s="1" t="s">
        <v>36</v>
      </c>
      <c r="D168" s="1" t="s">
        <v>36</v>
      </c>
      <c r="E168" s="1" t="s">
        <v>37</v>
      </c>
      <c r="F168" s="1" t="s">
        <v>77</v>
      </c>
      <c r="G168" s="1" t="s">
        <v>78</v>
      </c>
      <c r="H168" s="1">
        <v>375</v>
      </c>
      <c r="I168" s="1" t="s">
        <v>40</v>
      </c>
      <c r="J168" s="2">
        <v>3375</v>
      </c>
      <c r="K168" s="2">
        <v>9</v>
      </c>
      <c r="L168" s="1" t="s">
        <v>48</v>
      </c>
    </row>
    <row r="169" spans="1:12" x14ac:dyDescent="0.25">
      <c r="A169" s="1" t="s">
        <v>73</v>
      </c>
      <c r="B169" s="1" t="s">
        <v>74</v>
      </c>
      <c r="C169" s="1" t="s">
        <v>36</v>
      </c>
      <c r="D169" s="1" t="s">
        <v>36</v>
      </c>
      <c r="E169" s="1" t="s">
        <v>37</v>
      </c>
      <c r="F169" s="1" t="s">
        <v>77</v>
      </c>
      <c r="G169" s="1" t="s">
        <v>78</v>
      </c>
      <c r="H169" s="1">
        <v>375</v>
      </c>
      <c r="I169" s="1" t="s">
        <v>40</v>
      </c>
      <c r="J169" s="2">
        <v>3375</v>
      </c>
      <c r="K169" s="2">
        <v>9</v>
      </c>
      <c r="L169" s="1" t="s">
        <v>49</v>
      </c>
    </row>
    <row r="170" spans="1:12" x14ac:dyDescent="0.25">
      <c r="A170" s="1" t="s">
        <v>73</v>
      </c>
      <c r="B170" s="1" t="s">
        <v>74</v>
      </c>
      <c r="C170" s="1" t="s">
        <v>36</v>
      </c>
      <c r="D170" s="1" t="s">
        <v>36</v>
      </c>
      <c r="E170" s="1" t="s">
        <v>37</v>
      </c>
      <c r="F170" s="1" t="s">
        <v>77</v>
      </c>
      <c r="G170" s="1" t="s">
        <v>78</v>
      </c>
      <c r="H170" s="1">
        <v>375</v>
      </c>
      <c r="I170" s="1" t="s">
        <v>40</v>
      </c>
      <c r="J170" s="2">
        <v>1500</v>
      </c>
      <c r="K170" s="2">
        <v>4</v>
      </c>
      <c r="L170" s="1" t="s">
        <v>50</v>
      </c>
    </row>
    <row r="171" spans="1:12" x14ac:dyDescent="0.25">
      <c r="A171" s="1" t="s">
        <v>73</v>
      </c>
      <c r="B171" s="1" t="s">
        <v>74</v>
      </c>
      <c r="C171" s="1" t="s">
        <v>58</v>
      </c>
      <c r="D171" s="1" t="s">
        <v>58</v>
      </c>
      <c r="E171" s="1" t="s">
        <v>37</v>
      </c>
      <c r="F171" s="1" t="s">
        <v>75</v>
      </c>
      <c r="G171" s="1" t="s">
        <v>76</v>
      </c>
      <c r="H171" s="1">
        <v>329</v>
      </c>
      <c r="I171" s="1" t="s">
        <v>40</v>
      </c>
      <c r="J171" s="2">
        <v>987</v>
      </c>
      <c r="K171" s="2">
        <v>3</v>
      </c>
      <c r="L171" s="1" t="s">
        <v>41</v>
      </c>
    </row>
    <row r="172" spans="1:12" x14ac:dyDescent="0.25">
      <c r="A172" s="1" t="s">
        <v>73</v>
      </c>
      <c r="B172" s="1" t="s">
        <v>74</v>
      </c>
      <c r="C172" s="1" t="s">
        <v>58</v>
      </c>
      <c r="D172" s="1" t="s">
        <v>58</v>
      </c>
      <c r="E172" s="1" t="s">
        <v>37</v>
      </c>
      <c r="F172" s="1" t="s">
        <v>75</v>
      </c>
      <c r="G172" s="1" t="s">
        <v>76</v>
      </c>
      <c r="H172" s="1">
        <v>329</v>
      </c>
      <c r="I172" s="1" t="s">
        <v>40</v>
      </c>
      <c r="J172" s="2">
        <v>1316</v>
      </c>
      <c r="K172" s="2">
        <v>4</v>
      </c>
      <c r="L172" s="1" t="s">
        <v>42</v>
      </c>
    </row>
    <row r="173" spans="1:12" x14ac:dyDescent="0.25">
      <c r="A173" s="1" t="s">
        <v>73</v>
      </c>
      <c r="B173" s="1" t="s">
        <v>74</v>
      </c>
      <c r="C173" s="1" t="s">
        <v>58</v>
      </c>
      <c r="D173" s="1" t="s">
        <v>58</v>
      </c>
      <c r="E173" s="1" t="s">
        <v>37</v>
      </c>
      <c r="F173" s="1" t="s">
        <v>75</v>
      </c>
      <c r="G173" s="1" t="s">
        <v>76</v>
      </c>
      <c r="H173" s="1">
        <v>329</v>
      </c>
      <c r="I173" s="1" t="s">
        <v>40</v>
      </c>
      <c r="J173" s="2">
        <v>987</v>
      </c>
      <c r="K173" s="2">
        <v>3</v>
      </c>
      <c r="L173" s="1" t="s">
        <v>43</v>
      </c>
    </row>
    <row r="174" spans="1:12" x14ac:dyDescent="0.25">
      <c r="A174" s="1" t="s">
        <v>73</v>
      </c>
      <c r="B174" s="1" t="s">
        <v>74</v>
      </c>
      <c r="C174" s="1" t="s">
        <v>58</v>
      </c>
      <c r="D174" s="1" t="s">
        <v>58</v>
      </c>
      <c r="E174" s="1" t="s">
        <v>37</v>
      </c>
      <c r="F174" s="1" t="s">
        <v>75</v>
      </c>
      <c r="G174" s="1" t="s">
        <v>76</v>
      </c>
      <c r="H174" s="1">
        <v>335</v>
      </c>
      <c r="I174" s="1" t="s">
        <v>40</v>
      </c>
      <c r="J174" s="2">
        <v>335</v>
      </c>
      <c r="K174" s="2">
        <v>1</v>
      </c>
      <c r="L174" s="1" t="s">
        <v>50</v>
      </c>
    </row>
    <row r="175" spans="1:12" x14ac:dyDescent="0.25">
      <c r="A175" s="1" t="s">
        <v>73</v>
      </c>
      <c r="B175" s="1" t="s">
        <v>74</v>
      </c>
      <c r="C175" s="1" t="s">
        <v>58</v>
      </c>
      <c r="D175" s="1" t="s">
        <v>58</v>
      </c>
      <c r="E175" s="1" t="s">
        <v>37</v>
      </c>
      <c r="F175" s="1" t="s">
        <v>75</v>
      </c>
      <c r="G175" s="1" t="s">
        <v>76</v>
      </c>
      <c r="H175" s="1">
        <v>335</v>
      </c>
      <c r="I175" s="1" t="s">
        <v>40</v>
      </c>
      <c r="J175" s="2">
        <v>1675</v>
      </c>
      <c r="K175" s="2">
        <v>5</v>
      </c>
      <c r="L175" s="1" t="s">
        <v>51</v>
      </c>
    </row>
    <row r="176" spans="1:12" x14ac:dyDescent="0.25">
      <c r="A176" s="1" t="s">
        <v>73</v>
      </c>
      <c r="B176" s="1" t="s">
        <v>74</v>
      </c>
      <c r="C176" s="1" t="s">
        <v>58</v>
      </c>
      <c r="D176" s="1" t="s">
        <v>58</v>
      </c>
      <c r="E176" s="1" t="s">
        <v>37</v>
      </c>
      <c r="F176" s="1" t="s">
        <v>77</v>
      </c>
      <c r="G176" s="1" t="s">
        <v>78</v>
      </c>
      <c r="H176" s="1">
        <v>375</v>
      </c>
      <c r="I176" s="1" t="s">
        <v>40</v>
      </c>
      <c r="J176" s="2">
        <v>4125</v>
      </c>
      <c r="K176" s="2">
        <v>11</v>
      </c>
      <c r="L176" s="1" t="s">
        <v>41</v>
      </c>
    </row>
    <row r="177" spans="1:12" x14ac:dyDescent="0.25">
      <c r="A177" s="1" t="s">
        <v>73</v>
      </c>
      <c r="B177" s="1" t="s">
        <v>74</v>
      </c>
      <c r="C177" s="1" t="s">
        <v>58</v>
      </c>
      <c r="D177" s="1" t="s">
        <v>58</v>
      </c>
      <c r="E177" s="1" t="s">
        <v>37</v>
      </c>
      <c r="F177" s="1" t="s">
        <v>77</v>
      </c>
      <c r="G177" s="1" t="s">
        <v>78</v>
      </c>
      <c r="H177" s="1">
        <v>375</v>
      </c>
      <c r="I177" s="1" t="s">
        <v>40</v>
      </c>
      <c r="J177" s="2">
        <v>3000</v>
      </c>
      <c r="K177" s="2">
        <v>8</v>
      </c>
      <c r="L177" s="1" t="s">
        <v>42</v>
      </c>
    </row>
    <row r="178" spans="1:12" x14ac:dyDescent="0.25">
      <c r="A178" s="1" t="s">
        <v>73</v>
      </c>
      <c r="B178" s="1" t="s">
        <v>74</v>
      </c>
      <c r="C178" s="1" t="s">
        <v>58</v>
      </c>
      <c r="D178" s="1" t="s">
        <v>58</v>
      </c>
      <c r="E178" s="1" t="s">
        <v>37</v>
      </c>
      <c r="F178" s="1" t="s">
        <v>77</v>
      </c>
      <c r="G178" s="1" t="s">
        <v>78</v>
      </c>
      <c r="H178" s="1">
        <v>375</v>
      </c>
      <c r="I178" s="1" t="s">
        <v>40</v>
      </c>
      <c r="J178" s="2">
        <v>3000</v>
      </c>
      <c r="K178" s="2">
        <v>8</v>
      </c>
      <c r="L178" s="1" t="s">
        <v>43</v>
      </c>
    </row>
    <row r="179" spans="1:12" x14ac:dyDescent="0.25">
      <c r="A179" s="1" t="s">
        <v>73</v>
      </c>
      <c r="B179" s="1" t="s">
        <v>74</v>
      </c>
      <c r="C179" s="1" t="s">
        <v>58</v>
      </c>
      <c r="D179" s="1" t="s">
        <v>58</v>
      </c>
      <c r="E179" s="1" t="s">
        <v>37</v>
      </c>
      <c r="F179" s="1" t="s">
        <v>77</v>
      </c>
      <c r="G179" s="1" t="s">
        <v>78</v>
      </c>
      <c r="H179" s="1">
        <v>375</v>
      </c>
      <c r="I179" s="1" t="s">
        <v>40</v>
      </c>
      <c r="J179" s="2">
        <v>1500</v>
      </c>
      <c r="K179" s="2">
        <v>4</v>
      </c>
      <c r="L179" s="1" t="s">
        <v>51</v>
      </c>
    </row>
    <row r="180" spans="1:12" x14ac:dyDescent="0.25">
      <c r="A180" s="1" t="s">
        <v>73</v>
      </c>
      <c r="B180" s="1" t="s">
        <v>74</v>
      </c>
      <c r="C180" s="1" t="s">
        <v>58</v>
      </c>
      <c r="D180" s="1" t="s">
        <v>58</v>
      </c>
      <c r="E180" s="1" t="s">
        <v>37</v>
      </c>
      <c r="F180" s="1" t="s">
        <v>77</v>
      </c>
      <c r="G180" s="1" t="s">
        <v>78</v>
      </c>
      <c r="H180" s="1">
        <v>375</v>
      </c>
      <c r="I180" s="1" t="s">
        <v>40</v>
      </c>
      <c r="J180" s="2">
        <v>3375</v>
      </c>
      <c r="K180" s="2">
        <v>9</v>
      </c>
      <c r="L180" s="1" t="s">
        <v>52</v>
      </c>
    </row>
    <row r="181" spans="1:12" x14ac:dyDescent="0.25">
      <c r="A181" s="1" t="s">
        <v>73</v>
      </c>
      <c r="B181" s="1" t="s">
        <v>74</v>
      </c>
      <c r="C181" s="1" t="s">
        <v>63</v>
      </c>
      <c r="D181" s="1" t="s">
        <v>63</v>
      </c>
      <c r="E181" s="1" t="s">
        <v>37</v>
      </c>
      <c r="F181" s="1" t="s">
        <v>75</v>
      </c>
      <c r="G181" s="1" t="s">
        <v>76</v>
      </c>
      <c r="H181" s="1">
        <v>329</v>
      </c>
      <c r="I181" s="1" t="s">
        <v>40</v>
      </c>
      <c r="J181" s="2">
        <v>329</v>
      </c>
      <c r="K181" s="2">
        <v>1</v>
      </c>
      <c r="L181" s="1" t="s">
        <v>50</v>
      </c>
    </row>
    <row r="182" spans="1:12" x14ac:dyDescent="0.25">
      <c r="A182" s="1" t="s">
        <v>73</v>
      </c>
      <c r="B182" s="1" t="s">
        <v>74</v>
      </c>
      <c r="C182" s="1" t="s">
        <v>63</v>
      </c>
      <c r="D182" s="1" t="s">
        <v>63</v>
      </c>
      <c r="E182" s="1" t="s">
        <v>37</v>
      </c>
      <c r="F182" s="1" t="s">
        <v>75</v>
      </c>
      <c r="G182" s="1" t="s">
        <v>76</v>
      </c>
      <c r="H182" s="1">
        <v>329</v>
      </c>
      <c r="I182" s="1" t="s">
        <v>40</v>
      </c>
      <c r="J182" s="2">
        <v>1316</v>
      </c>
      <c r="K182" s="2">
        <v>4</v>
      </c>
      <c r="L182" s="1" t="s">
        <v>51</v>
      </c>
    </row>
    <row r="183" spans="1:12" x14ac:dyDescent="0.25">
      <c r="A183" s="1" t="s">
        <v>73</v>
      </c>
      <c r="B183" s="1" t="s">
        <v>74</v>
      </c>
      <c r="C183" s="1" t="s">
        <v>63</v>
      </c>
      <c r="D183" s="1" t="s">
        <v>63</v>
      </c>
      <c r="E183" s="1" t="s">
        <v>37</v>
      </c>
      <c r="F183" s="1" t="s">
        <v>75</v>
      </c>
      <c r="G183" s="1" t="s">
        <v>76</v>
      </c>
      <c r="H183" s="1">
        <v>329</v>
      </c>
      <c r="I183" s="1" t="s">
        <v>40</v>
      </c>
      <c r="J183" s="2">
        <v>1316</v>
      </c>
      <c r="K183" s="2">
        <v>4</v>
      </c>
      <c r="L183" s="1" t="s">
        <v>52</v>
      </c>
    </row>
    <row r="184" spans="1:12" x14ac:dyDescent="0.25">
      <c r="A184" s="1" t="s">
        <v>73</v>
      </c>
      <c r="B184" s="1" t="s">
        <v>74</v>
      </c>
      <c r="C184" s="1" t="s">
        <v>63</v>
      </c>
      <c r="D184" s="1" t="s">
        <v>63</v>
      </c>
      <c r="E184" s="1" t="s">
        <v>37</v>
      </c>
      <c r="F184" s="1" t="s">
        <v>77</v>
      </c>
      <c r="G184" s="1" t="s">
        <v>78</v>
      </c>
      <c r="H184" s="1">
        <v>375</v>
      </c>
      <c r="I184" s="1" t="s">
        <v>40</v>
      </c>
      <c r="J184" s="2">
        <v>375</v>
      </c>
      <c r="K184" s="2">
        <v>1</v>
      </c>
      <c r="L184" s="1" t="s">
        <v>50</v>
      </c>
    </row>
    <row r="185" spans="1:12" x14ac:dyDescent="0.25">
      <c r="A185" s="1" t="s">
        <v>73</v>
      </c>
      <c r="B185" s="1" t="s">
        <v>74</v>
      </c>
      <c r="C185" s="1" t="s">
        <v>63</v>
      </c>
      <c r="D185" s="1" t="s">
        <v>63</v>
      </c>
      <c r="E185" s="1" t="s">
        <v>37</v>
      </c>
      <c r="F185" s="1" t="s">
        <v>77</v>
      </c>
      <c r="G185" s="1" t="s">
        <v>78</v>
      </c>
      <c r="H185" s="1">
        <v>375</v>
      </c>
      <c r="I185" s="1" t="s">
        <v>40</v>
      </c>
      <c r="J185" s="2">
        <v>1875</v>
      </c>
      <c r="K185" s="2">
        <v>5</v>
      </c>
      <c r="L185" s="1" t="s">
        <v>51</v>
      </c>
    </row>
    <row r="186" spans="1:12" x14ac:dyDescent="0.25">
      <c r="A186" s="1" t="s">
        <v>73</v>
      </c>
      <c r="B186" s="1" t="s">
        <v>74</v>
      </c>
      <c r="C186" s="1" t="s">
        <v>63</v>
      </c>
      <c r="D186" s="1" t="s">
        <v>63</v>
      </c>
      <c r="E186" s="1" t="s">
        <v>37</v>
      </c>
      <c r="F186" s="1" t="s">
        <v>77</v>
      </c>
      <c r="G186" s="1" t="s">
        <v>78</v>
      </c>
      <c r="H186" s="1">
        <v>375</v>
      </c>
      <c r="I186" s="1" t="s">
        <v>40</v>
      </c>
      <c r="J186" s="2">
        <v>3750</v>
      </c>
      <c r="K186" s="2">
        <v>10</v>
      </c>
      <c r="L186" s="1" t="s">
        <v>52</v>
      </c>
    </row>
    <row r="187" spans="1:12" x14ac:dyDescent="0.25">
      <c r="A187" s="1" t="s">
        <v>73</v>
      </c>
      <c r="B187" s="1" t="s">
        <v>74</v>
      </c>
      <c r="C187" s="1" t="s">
        <v>64</v>
      </c>
      <c r="D187" s="1" t="s">
        <v>64</v>
      </c>
      <c r="E187" s="1" t="s">
        <v>37</v>
      </c>
      <c r="F187" s="1" t="s">
        <v>75</v>
      </c>
      <c r="G187" s="1" t="s">
        <v>76</v>
      </c>
      <c r="H187" s="1">
        <v>335</v>
      </c>
      <c r="I187" s="1" t="s">
        <v>40</v>
      </c>
      <c r="J187" s="2">
        <v>335</v>
      </c>
      <c r="K187" s="2">
        <v>1</v>
      </c>
      <c r="L187" s="1" t="s">
        <v>50</v>
      </c>
    </row>
    <row r="188" spans="1:12" x14ac:dyDescent="0.25">
      <c r="A188" s="1" t="s">
        <v>73</v>
      </c>
      <c r="B188" s="1" t="s">
        <v>74</v>
      </c>
      <c r="C188" s="1" t="s">
        <v>64</v>
      </c>
      <c r="D188" s="1" t="s">
        <v>64</v>
      </c>
      <c r="E188" s="1" t="s">
        <v>37</v>
      </c>
      <c r="F188" s="1" t="s">
        <v>75</v>
      </c>
      <c r="G188" s="1" t="s">
        <v>76</v>
      </c>
      <c r="H188" s="1">
        <v>335</v>
      </c>
      <c r="I188" s="1" t="s">
        <v>40</v>
      </c>
      <c r="J188" s="2">
        <v>1005</v>
      </c>
      <c r="K188" s="2">
        <v>3</v>
      </c>
      <c r="L188" s="1" t="s">
        <v>51</v>
      </c>
    </row>
    <row r="189" spans="1:12" x14ac:dyDescent="0.25">
      <c r="A189" s="1" t="s">
        <v>73</v>
      </c>
      <c r="B189" s="1" t="s">
        <v>74</v>
      </c>
      <c r="C189" s="1" t="s">
        <v>64</v>
      </c>
      <c r="D189" s="1" t="s">
        <v>64</v>
      </c>
      <c r="E189" s="1" t="s">
        <v>37</v>
      </c>
      <c r="F189" s="1" t="s">
        <v>75</v>
      </c>
      <c r="G189" s="1" t="s">
        <v>76</v>
      </c>
      <c r="H189" s="1">
        <v>335</v>
      </c>
      <c r="I189" s="1" t="s">
        <v>40</v>
      </c>
      <c r="J189" s="2">
        <v>1675</v>
      </c>
      <c r="K189" s="2">
        <v>5</v>
      </c>
      <c r="L189" s="1" t="s">
        <v>52</v>
      </c>
    </row>
    <row r="190" spans="1:12" x14ac:dyDescent="0.25">
      <c r="A190" s="1" t="s">
        <v>73</v>
      </c>
      <c r="B190" s="1" t="s">
        <v>74</v>
      </c>
      <c r="C190" s="1" t="s">
        <v>64</v>
      </c>
      <c r="D190" s="1" t="s">
        <v>64</v>
      </c>
      <c r="E190" s="1" t="s">
        <v>37</v>
      </c>
      <c r="F190" s="1" t="s">
        <v>77</v>
      </c>
      <c r="G190" s="1" t="s">
        <v>78</v>
      </c>
      <c r="H190" s="1">
        <v>375</v>
      </c>
      <c r="I190" s="1" t="s">
        <v>40</v>
      </c>
      <c r="J190" s="2">
        <v>375</v>
      </c>
      <c r="K190" s="2">
        <v>1</v>
      </c>
      <c r="L190" s="1" t="s">
        <v>43</v>
      </c>
    </row>
    <row r="191" spans="1:12" x14ac:dyDescent="0.25">
      <c r="A191" s="1" t="s">
        <v>73</v>
      </c>
      <c r="B191" s="1" t="s">
        <v>74</v>
      </c>
      <c r="C191" s="1" t="s">
        <v>64</v>
      </c>
      <c r="D191" s="1" t="s">
        <v>64</v>
      </c>
      <c r="E191" s="1" t="s">
        <v>37</v>
      </c>
      <c r="F191" s="1" t="s">
        <v>77</v>
      </c>
      <c r="G191" s="1" t="s">
        <v>78</v>
      </c>
      <c r="H191" s="1">
        <v>375</v>
      </c>
      <c r="I191" s="1" t="s">
        <v>40</v>
      </c>
      <c r="J191" s="2">
        <v>375</v>
      </c>
      <c r="K191" s="2">
        <v>1</v>
      </c>
      <c r="L191" s="1" t="s">
        <v>50</v>
      </c>
    </row>
    <row r="192" spans="1:12" x14ac:dyDescent="0.25">
      <c r="A192" s="1" t="s">
        <v>73</v>
      </c>
      <c r="B192" s="1" t="s">
        <v>74</v>
      </c>
      <c r="C192" s="1" t="s">
        <v>64</v>
      </c>
      <c r="D192" s="1" t="s">
        <v>64</v>
      </c>
      <c r="E192" s="1" t="s">
        <v>37</v>
      </c>
      <c r="F192" s="1" t="s">
        <v>77</v>
      </c>
      <c r="G192" s="1" t="s">
        <v>78</v>
      </c>
      <c r="H192" s="1">
        <v>375</v>
      </c>
      <c r="I192" s="1" t="s">
        <v>40</v>
      </c>
      <c r="J192" s="2">
        <v>2625</v>
      </c>
      <c r="K192" s="2">
        <v>7</v>
      </c>
      <c r="L192" s="1" t="s">
        <v>51</v>
      </c>
    </row>
    <row r="193" spans="1:12" x14ac:dyDescent="0.25">
      <c r="A193" s="1" t="s">
        <v>73</v>
      </c>
      <c r="B193" s="1" t="s">
        <v>74</v>
      </c>
      <c r="C193" s="1" t="s">
        <v>64</v>
      </c>
      <c r="D193" s="1" t="s">
        <v>64</v>
      </c>
      <c r="E193" s="1" t="s">
        <v>37</v>
      </c>
      <c r="F193" s="1" t="s">
        <v>77</v>
      </c>
      <c r="G193" s="1" t="s">
        <v>78</v>
      </c>
      <c r="H193" s="1">
        <v>375</v>
      </c>
      <c r="I193" s="1" t="s">
        <v>40</v>
      </c>
      <c r="J193" s="2">
        <v>4500</v>
      </c>
      <c r="K193" s="2">
        <v>12</v>
      </c>
      <c r="L193" s="1" t="s">
        <v>52</v>
      </c>
    </row>
    <row r="194" spans="1:12" x14ac:dyDescent="0.25">
      <c r="A194" s="1" t="s">
        <v>73</v>
      </c>
      <c r="B194" s="1" t="s">
        <v>74</v>
      </c>
      <c r="C194" s="1" t="s">
        <v>79</v>
      </c>
      <c r="D194" s="1" t="s">
        <v>79</v>
      </c>
      <c r="E194" s="1" t="s">
        <v>37</v>
      </c>
      <c r="F194" s="1" t="s">
        <v>77</v>
      </c>
      <c r="G194" s="1" t="s">
        <v>78</v>
      </c>
      <c r="H194" s="1">
        <v>375</v>
      </c>
      <c r="I194" s="1" t="s">
        <v>40</v>
      </c>
      <c r="J194" s="2">
        <v>375</v>
      </c>
      <c r="K194" s="2">
        <v>1</v>
      </c>
      <c r="L194" s="1" t="s">
        <v>51</v>
      </c>
    </row>
    <row r="195" spans="1:12" x14ac:dyDescent="0.25">
      <c r="A195" s="1" t="s">
        <v>73</v>
      </c>
      <c r="B195" s="1" t="s">
        <v>74</v>
      </c>
      <c r="C195" s="1" t="s">
        <v>79</v>
      </c>
      <c r="D195" s="1" t="s">
        <v>79</v>
      </c>
      <c r="E195" s="1" t="s">
        <v>37</v>
      </c>
      <c r="F195" s="1" t="s">
        <v>77</v>
      </c>
      <c r="G195" s="1" t="s">
        <v>78</v>
      </c>
      <c r="H195" s="1">
        <v>375</v>
      </c>
      <c r="I195" s="1" t="s">
        <v>40</v>
      </c>
      <c r="J195" s="2">
        <v>1500</v>
      </c>
      <c r="K195" s="2">
        <v>4</v>
      </c>
      <c r="L195" s="1" t="s">
        <v>52</v>
      </c>
    </row>
    <row r="197" spans="1:12" x14ac:dyDescent="0.25">
      <c r="A197" s="1" t="s">
        <v>80</v>
      </c>
    </row>
    <row r="198" spans="1:12" x14ac:dyDescent="0.25">
      <c r="A198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24BA-F74F-419F-B9C8-846D1B49A3B6}">
  <dimension ref="A3:E51"/>
  <sheetViews>
    <sheetView workbookViewId="0">
      <selection activeCell="H11" sqref="H11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8.85546875" bestFit="1" customWidth="1"/>
    <col min="4" max="4" width="12.140625" bestFit="1" customWidth="1"/>
    <col min="5" max="5" width="13.85546875" bestFit="1" customWidth="1"/>
  </cols>
  <sheetData>
    <row r="3" spans="1:5" x14ac:dyDescent="0.25">
      <c r="A3" s="9" t="s">
        <v>82</v>
      </c>
      <c r="B3" s="9" t="s">
        <v>22</v>
      </c>
      <c r="C3" t="s">
        <v>154</v>
      </c>
      <c r="D3" t="s">
        <v>156</v>
      </c>
      <c r="E3" t="s">
        <v>155</v>
      </c>
    </row>
    <row r="4" spans="1:5" x14ac:dyDescent="0.25">
      <c r="A4">
        <v>1</v>
      </c>
      <c r="B4" t="s">
        <v>34</v>
      </c>
      <c r="C4" s="6">
        <v>9207</v>
      </c>
      <c r="D4" s="6">
        <v>7.75</v>
      </c>
      <c r="E4" s="6">
        <v>13640</v>
      </c>
    </row>
    <row r="5" spans="1:5" x14ac:dyDescent="0.25">
      <c r="A5">
        <v>1</v>
      </c>
      <c r="B5" t="s">
        <v>53</v>
      </c>
      <c r="C5" s="6">
        <v>27349</v>
      </c>
      <c r="D5" s="6">
        <v>8.0625000000000018</v>
      </c>
      <c r="E5" s="6">
        <v>45259</v>
      </c>
    </row>
    <row r="6" spans="1:5" x14ac:dyDescent="0.25">
      <c r="A6">
        <v>1</v>
      </c>
      <c r="B6" t="s">
        <v>66</v>
      </c>
      <c r="C6" s="6">
        <v>51026</v>
      </c>
      <c r="D6" s="6">
        <v>8</v>
      </c>
      <c r="E6" s="6">
        <v>104036</v>
      </c>
    </row>
    <row r="7" spans="1:5" x14ac:dyDescent="0.25">
      <c r="A7">
        <v>1</v>
      </c>
      <c r="B7" t="s">
        <v>73</v>
      </c>
      <c r="C7" s="6">
        <v>5112</v>
      </c>
      <c r="D7" s="6">
        <v>7.833333333333333</v>
      </c>
      <c r="E7" s="6">
        <v>5763</v>
      </c>
    </row>
    <row r="8" spans="1:5" x14ac:dyDescent="0.25">
      <c r="A8">
        <v>2</v>
      </c>
      <c r="B8" t="s">
        <v>34</v>
      </c>
      <c r="C8" s="6">
        <v>8316</v>
      </c>
      <c r="D8" s="6">
        <v>7.75</v>
      </c>
      <c r="E8" s="6">
        <v>12320</v>
      </c>
    </row>
    <row r="9" spans="1:5" x14ac:dyDescent="0.25">
      <c r="A9">
        <v>2</v>
      </c>
      <c r="B9" t="s">
        <v>53</v>
      </c>
      <c r="C9" s="6">
        <v>24187</v>
      </c>
      <c r="D9" s="6">
        <v>8.0694444444444464</v>
      </c>
      <c r="E9" s="6">
        <v>40532</v>
      </c>
    </row>
    <row r="10" spans="1:5" x14ac:dyDescent="0.25">
      <c r="A10">
        <v>2</v>
      </c>
      <c r="B10" t="s">
        <v>66</v>
      </c>
      <c r="C10" s="6">
        <v>45916</v>
      </c>
      <c r="D10" s="6">
        <v>7.9791666666666661</v>
      </c>
      <c r="E10" s="6">
        <v>93968</v>
      </c>
    </row>
    <row r="11" spans="1:5" x14ac:dyDescent="0.25">
      <c r="A11">
        <v>2</v>
      </c>
      <c r="B11" t="s">
        <v>73</v>
      </c>
      <c r="C11" s="6">
        <v>4316</v>
      </c>
      <c r="D11" s="6">
        <v>7.833333333333333</v>
      </c>
      <c r="E11" s="6">
        <v>4884</v>
      </c>
    </row>
    <row r="12" spans="1:5" x14ac:dyDescent="0.25">
      <c r="A12">
        <v>3</v>
      </c>
      <c r="B12" t="s">
        <v>34</v>
      </c>
      <c r="C12" s="6">
        <v>9207</v>
      </c>
      <c r="D12" s="6">
        <v>7.75</v>
      </c>
      <c r="E12" s="6">
        <v>13640</v>
      </c>
    </row>
    <row r="13" spans="1:5" x14ac:dyDescent="0.25">
      <c r="A13">
        <v>3</v>
      </c>
      <c r="B13" t="s">
        <v>53</v>
      </c>
      <c r="C13" s="6">
        <v>24632</v>
      </c>
      <c r="D13" s="6">
        <v>8.0357142857142865</v>
      </c>
      <c r="E13" s="6">
        <v>41190</v>
      </c>
    </row>
    <row r="14" spans="1:5" x14ac:dyDescent="0.25">
      <c r="A14">
        <v>3</v>
      </c>
      <c r="B14" t="s">
        <v>66</v>
      </c>
      <c r="C14" s="6">
        <v>50810</v>
      </c>
      <c r="D14" s="6">
        <v>7.8333333333333339</v>
      </c>
      <c r="E14" s="6">
        <v>104036</v>
      </c>
    </row>
    <row r="15" spans="1:5" x14ac:dyDescent="0.25">
      <c r="A15">
        <v>3</v>
      </c>
      <c r="B15" t="s">
        <v>73</v>
      </c>
      <c r="C15" s="6">
        <v>4362</v>
      </c>
      <c r="D15" s="6">
        <v>7.8888888888888884</v>
      </c>
      <c r="E15" s="6">
        <v>4923</v>
      </c>
    </row>
    <row r="16" spans="1:5" x14ac:dyDescent="0.25">
      <c r="A16">
        <v>4</v>
      </c>
      <c r="B16" t="s">
        <v>34</v>
      </c>
      <c r="C16" s="6">
        <v>8910</v>
      </c>
      <c r="D16" s="6">
        <v>7.75</v>
      </c>
      <c r="E16" s="6">
        <v>13200</v>
      </c>
    </row>
    <row r="17" spans="1:5" x14ac:dyDescent="0.25">
      <c r="A17">
        <v>4</v>
      </c>
      <c r="B17" t="s">
        <v>53</v>
      </c>
      <c r="C17" s="6">
        <v>22400</v>
      </c>
      <c r="D17" s="6">
        <v>7.8</v>
      </c>
      <c r="E17" s="6">
        <v>37461</v>
      </c>
    </row>
    <row r="18" spans="1:5" x14ac:dyDescent="0.25">
      <c r="A18">
        <v>4</v>
      </c>
      <c r="B18" t="s">
        <v>66</v>
      </c>
      <c r="C18" s="6">
        <v>51120</v>
      </c>
      <c r="D18" s="6">
        <v>7.6388888888888893</v>
      </c>
      <c r="E18" s="6">
        <v>100680</v>
      </c>
    </row>
    <row r="19" spans="1:5" x14ac:dyDescent="0.25">
      <c r="A19">
        <v>4</v>
      </c>
      <c r="B19" t="s">
        <v>73</v>
      </c>
      <c r="C19" s="6">
        <v>4629</v>
      </c>
      <c r="D19" s="6">
        <v>7.75</v>
      </c>
      <c r="E19" s="6">
        <v>5226</v>
      </c>
    </row>
    <row r="20" spans="1:5" x14ac:dyDescent="0.25">
      <c r="A20">
        <v>5</v>
      </c>
      <c r="B20" t="s">
        <v>34</v>
      </c>
      <c r="C20" s="6">
        <v>9207</v>
      </c>
      <c r="D20" s="6">
        <v>7.75</v>
      </c>
      <c r="E20" s="6">
        <v>13640</v>
      </c>
    </row>
    <row r="21" spans="1:5" x14ac:dyDescent="0.25">
      <c r="A21">
        <v>5</v>
      </c>
      <c r="B21" t="s">
        <v>53</v>
      </c>
      <c r="C21" s="6">
        <v>23781</v>
      </c>
      <c r="D21" s="6">
        <v>7.7916666666666661</v>
      </c>
      <c r="E21" s="6">
        <v>39777</v>
      </c>
    </row>
    <row r="22" spans="1:5" x14ac:dyDescent="0.25">
      <c r="A22">
        <v>5</v>
      </c>
      <c r="B22" t="s">
        <v>66</v>
      </c>
      <c r="C22" s="6">
        <v>52844</v>
      </c>
      <c r="D22" s="6">
        <v>7.6458333333333339</v>
      </c>
      <c r="E22" s="6">
        <v>104036</v>
      </c>
    </row>
    <row r="23" spans="1:5" x14ac:dyDescent="0.25">
      <c r="A23">
        <v>5</v>
      </c>
      <c r="B23" t="s">
        <v>73</v>
      </c>
      <c r="C23" s="6">
        <v>3123</v>
      </c>
      <c r="D23" s="6">
        <v>7.75</v>
      </c>
      <c r="E23" s="6">
        <v>3546</v>
      </c>
    </row>
    <row r="24" spans="1:5" x14ac:dyDescent="0.25">
      <c r="A24">
        <v>6</v>
      </c>
      <c r="B24" t="s">
        <v>34</v>
      </c>
      <c r="C24" s="6">
        <v>8910</v>
      </c>
      <c r="D24" s="6">
        <v>7.75</v>
      </c>
      <c r="E24" s="6">
        <v>13200</v>
      </c>
    </row>
    <row r="25" spans="1:5" x14ac:dyDescent="0.25">
      <c r="A25">
        <v>6</v>
      </c>
      <c r="B25" t="s">
        <v>53</v>
      </c>
      <c r="C25" s="6">
        <v>22970</v>
      </c>
      <c r="D25" s="6">
        <v>7.7777777777777777</v>
      </c>
      <c r="E25" s="6">
        <v>38450</v>
      </c>
    </row>
    <row r="26" spans="1:5" x14ac:dyDescent="0.25">
      <c r="A26">
        <v>6</v>
      </c>
      <c r="B26" t="s">
        <v>66</v>
      </c>
      <c r="C26" s="6">
        <v>51540</v>
      </c>
      <c r="D26" s="6">
        <v>7.6458333333333339</v>
      </c>
      <c r="E26" s="6">
        <v>100680</v>
      </c>
    </row>
    <row r="27" spans="1:5" x14ac:dyDescent="0.25">
      <c r="A27">
        <v>6</v>
      </c>
      <c r="B27" t="s">
        <v>73</v>
      </c>
      <c r="C27" s="6">
        <v>8275</v>
      </c>
      <c r="D27" s="6">
        <v>7.7166666666666668</v>
      </c>
      <c r="E27" s="6">
        <v>9348</v>
      </c>
    </row>
    <row r="28" spans="1:5" x14ac:dyDescent="0.25">
      <c r="A28">
        <v>7</v>
      </c>
      <c r="B28" t="s">
        <v>34</v>
      </c>
      <c r="C28" s="6">
        <v>9207</v>
      </c>
      <c r="D28" s="6">
        <v>7.75</v>
      </c>
      <c r="E28" s="6">
        <v>13640</v>
      </c>
    </row>
    <row r="29" spans="1:5" x14ac:dyDescent="0.25">
      <c r="A29">
        <v>7</v>
      </c>
      <c r="B29" t="s">
        <v>53</v>
      </c>
      <c r="C29" s="6">
        <v>23765</v>
      </c>
      <c r="D29" s="6">
        <v>7.7916666666666661</v>
      </c>
      <c r="E29" s="6">
        <v>39709</v>
      </c>
    </row>
    <row r="30" spans="1:5" x14ac:dyDescent="0.25">
      <c r="A30">
        <v>7</v>
      </c>
      <c r="B30" t="s">
        <v>66</v>
      </c>
      <c r="C30" s="6">
        <v>53754</v>
      </c>
      <c r="D30" s="6">
        <v>7.6388888888888893</v>
      </c>
      <c r="E30" s="6">
        <v>104036</v>
      </c>
    </row>
    <row r="31" spans="1:5" x14ac:dyDescent="0.25">
      <c r="A31">
        <v>7</v>
      </c>
      <c r="B31" t="s">
        <v>73</v>
      </c>
      <c r="C31" s="6">
        <v>6025</v>
      </c>
      <c r="D31" s="6">
        <v>7.75</v>
      </c>
      <c r="E31" s="6">
        <v>6828</v>
      </c>
    </row>
    <row r="32" spans="1:5" x14ac:dyDescent="0.25">
      <c r="A32">
        <v>8</v>
      </c>
      <c r="B32" t="s">
        <v>34</v>
      </c>
      <c r="C32" s="6">
        <v>9207</v>
      </c>
      <c r="D32" s="6">
        <v>7.75</v>
      </c>
      <c r="E32" s="6">
        <v>13640</v>
      </c>
    </row>
    <row r="33" spans="1:5" x14ac:dyDescent="0.25">
      <c r="A33">
        <v>8</v>
      </c>
      <c r="B33" t="s">
        <v>53</v>
      </c>
      <c r="C33" s="6">
        <v>23679</v>
      </c>
      <c r="D33" s="6">
        <v>7.7916666666666661</v>
      </c>
      <c r="E33" s="6">
        <v>39675</v>
      </c>
    </row>
    <row r="34" spans="1:5" x14ac:dyDescent="0.25">
      <c r="A34">
        <v>8</v>
      </c>
      <c r="B34" t="s">
        <v>66</v>
      </c>
      <c r="C34" s="6">
        <v>50994</v>
      </c>
      <c r="D34" s="6">
        <v>7.6458333333333339</v>
      </c>
      <c r="E34" s="6">
        <v>104036</v>
      </c>
    </row>
    <row r="35" spans="1:5" x14ac:dyDescent="0.25">
      <c r="A35">
        <v>8</v>
      </c>
      <c r="B35" t="s">
        <v>73</v>
      </c>
      <c r="C35" s="6">
        <v>5373</v>
      </c>
      <c r="D35" s="6">
        <v>7.75</v>
      </c>
      <c r="E35" s="6">
        <v>6066</v>
      </c>
    </row>
    <row r="36" spans="1:5" x14ac:dyDescent="0.25">
      <c r="A36">
        <v>9</v>
      </c>
      <c r="B36" t="s">
        <v>34</v>
      </c>
      <c r="C36" s="6">
        <v>8910</v>
      </c>
      <c r="D36" s="6">
        <v>7.75</v>
      </c>
      <c r="E36" s="6">
        <v>13200</v>
      </c>
    </row>
    <row r="37" spans="1:5" x14ac:dyDescent="0.25">
      <c r="A37">
        <v>9</v>
      </c>
      <c r="B37" t="s">
        <v>53</v>
      </c>
      <c r="C37" s="6">
        <v>22685</v>
      </c>
      <c r="D37" s="6">
        <v>7.7916666666666661</v>
      </c>
      <c r="E37" s="6">
        <v>37733</v>
      </c>
    </row>
    <row r="38" spans="1:5" x14ac:dyDescent="0.25">
      <c r="A38">
        <v>9</v>
      </c>
      <c r="B38" t="s">
        <v>66</v>
      </c>
      <c r="C38" s="6">
        <v>50936</v>
      </c>
      <c r="D38" s="6">
        <v>7.625</v>
      </c>
      <c r="E38" s="6">
        <v>100680</v>
      </c>
    </row>
    <row r="39" spans="1:5" x14ac:dyDescent="0.25">
      <c r="A39">
        <v>9</v>
      </c>
      <c r="B39" t="s">
        <v>73</v>
      </c>
      <c r="C39" s="6">
        <v>6031</v>
      </c>
      <c r="D39" s="6">
        <v>7.75</v>
      </c>
      <c r="E39" s="6">
        <v>6828</v>
      </c>
    </row>
    <row r="40" spans="1:5" x14ac:dyDescent="0.25">
      <c r="A40">
        <v>10</v>
      </c>
      <c r="B40" t="s">
        <v>34</v>
      </c>
      <c r="C40" s="6">
        <v>8910</v>
      </c>
      <c r="D40" s="6">
        <v>7.75</v>
      </c>
      <c r="E40" s="6">
        <v>13200</v>
      </c>
    </row>
    <row r="41" spans="1:5" x14ac:dyDescent="0.25">
      <c r="A41">
        <v>10</v>
      </c>
      <c r="B41" t="s">
        <v>53</v>
      </c>
      <c r="C41" s="6">
        <v>22791</v>
      </c>
      <c r="D41" s="6">
        <v>7.875</v>
      </c>
      <c r="E41" s="6">
        <v>38037</v>
      </c>
    </row>
    <row r="42" spans="1:5" x14ac:dyDescent="0.25">
      <c r="A42">
        <v>10</v>
      </c>
      <c r="B42" t="s">
        <v>66</v>
      </c>
      <c r="C42" s="6">
        <v>52514</v>
      </c>
      <c r="D42" s="6">
        <v>7.8055555555555562</v>
      </c>
      <c r="E42" s="6">
        <v>104036</v>
      </c>
    </row>
    <row r="43" spans="1:5" x14ac:dyDescent="0.25">
      <c r="A43">
        <v>10</v>
      </c>
      <c r="B43" t="s">
        <v>73</v>
      </c>
      <c r="C43" s="6">
        <v>8699</v>
      </c>
      <c r="D43" s="6">
        <v>7.8106060606060614</v>
      </c>
      <c r="E43" s="6">
        <v>9876</v>
      </c>
    </row>
    <row r="44" spans="1:5" x14ac:dyDescent="0.25">
      <c r="A44">
        <v>11</v>
      </c>
      <c r="B44" t="s">
        <v>34</v>
      </c>
      <c r="C44" s="6">
        <v>8910</v>
      </c>
      <c r="D44" s="6">
        <v>7.75</v>
      </c>
      <c r="E44" s="6">
        <v>13200</v>
      </c>
    </row>
    <row r="45" spans="1:5" x14ac:dyDescent="0.25">
      <c r="A45">
        <v>11</v>
      </c>
      <c r="B45" t="s">
        <v>53</v>
      </c>
      <c r="C45" s="6">
        <v>21682</v>
      </c>
      <c r="D45" s="6">
        <v>8</v>
      </c>
      <c r="E45" s="6">
        <v>36506</v>
      </c>
    </row>
    <row r="46" spans="1:5" x14ac:dyDescent="0.25">
      <c r="A46">
        <v>11</v>
      </c>
      <c r="B46" t="s">
        <v>66</v>
      </c>
      <c r="C46" s="6">
        <v>49260</v>
      </c>
      <c r="D46" s="6">
        <v>7.9722222222222214</v>
      </c>
      <c r="E46" s="6">
        <v>100680</v>
      </c>
    </row>
    <row r="47" spans="1:5" x14ac:dyDescent="0.25">
      <c r="A47">
        <v>11</v>
      </c>
      <c r="B47" t="s">
        <v>73</v>
      </c>
      <c r="C47" s="6">
        <v>10371</v>
      </c>
      <c r="D47" s="6">
        <v>7.9761904761904763</v>
      </c>
      <c r="E47" s="6">
        <v>11712</v>
      </c>
    </row>
    <row r="48" spans="1:5" x14ac:dyDescent="0.25">
      <c r="A48">
        <v>12</v>
      </c>
      <c r="B48" t="s">
        <v>34</v>
      </c>
      <c r="C48" s="6">
        <v>9207</v>
      </c>
      <c r="D48" s="6">
        <v>7.75</v>
      </c>
      <c r="E48" s="6">
        <v>13640</v>
      </c>
    </row>
    <row r="49" spans="1:5" x14ac:dyDescent="0.25">
      <c r="A49">
        <v>12</v>
      </c>
      <c r="B49" t="s">
        <v>53</v>
      </c>
      <c r="C49" s="6">
        <v>21726</v>
      </c>
      <c r="D49" s="6">
        <v>8</v>
      </c>
      <c r="E49" s="6">
        <v>36263</v>
      </c>
    </row>
    <row r="50" spans="1:5" x14ac:dyDescent="0.25">
      <c r="A50">
        <v>12</v>
      </c>
      <c r="B50" t="s">
        <v>66</v>
      </c>
      <c r="C50" s="6">
        <v>50902</v>
      </c>
      <c r="D50" s="6">
        <v>7.9722222222222214</v>
      </c>
      <c r="E50" s="6">
        <v>104036</v>
      </c>
    </row>
    <row r="51" spans="1:5" x14ac:dyDescent="0.25">
      <c r="A51">
        <v>12</v>
      </c>
      <c r="B51" t="s">
        <v>73</v>
      </c>
      <c r="C51" s="6">
        <v>16116</v>
      </c>
      <c r="D51" s="6">
        <v>8.0000000000000018</v>
      </c>
      <c r="E51" s="6">
        <v>18129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C3E2-ED00-4D64-98FF-79B87DDC00D7}">
  <dimension ref="A1:S170"/>
  <sheetViews>
    <sheetView tabSelected="1" workbookViewId="0">
      <selection activeCell="G12" sqref="G12"/>
    </sheetView>
  </sheetViews>
  <sheetFormatPr defaultRowHeight="15" x14ac:dyDescent="0.25"/>
  <cols>
    <col min="1" max="1" width="14.140625" customWidth="1"/>
    <col min="2" max="3" width="14.85546875" customWidth="1"/>
    <col min="4" max="4" width="13.28515625" customWidth="1"/>
    <col min="5" max="5" width="14.7109375" customWidth="1"/>
    <col min="6" max="6" width="22.7109375" customWidth="1"/>
    <col min="7" max="7" width="22" customWidth="1"/>
    <col min="9" max="9" width="17.5703125" customWidth="1"/>
    <col min="10" max="10" width="14.140625" customWidth="1"/>
    <col min="11" max="11" width="12.42578125" customWidth="1"/>
    <col min="12" max="12" width="13.28515625" customWidth="1"/>
  </cols>
  <sheetData>
    <row r="1" spans="1:19" ht="15.75" thickBot="1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87</v>
      </c>
      <c r="S1" s="5" t="s">
        <v>88</v>
      </c>
    </row>
    <row r="2" spans="1:19" x14ac:dyDescent="0.25">
      <c r="A2" s="1" t="s">
        <v>34</v>
      </c>
      <c r="B2" s="1" t="s">
        <v>35</v>
      </c>
      <c r="C2" s="1" t="s">
        <v>36</v>
      </c>
      <c r="D2" s="1" t="s">
        <v>36</v>
      </c>
      <c r="E2" s="1" t="s">
        <v>37</v>
      </c>
      <c r="F2" s="1" t="s">
        <v>38</v>
      </c>
      <c r="G2" s="3">
        <v>777</v>
      </c>
      <c r="H2" s="1">
        <v>297</v>
      </c>
      <c r="I2" s="1" t="s">
        <v>40</v>
      </c>
      <c r="J2" s="2">
        <v>9207</v>
      </c>
      <c r="K2" s="2">
        <v>31</v>
      </c>
      <c r="L2" s="3">
        <v>201901</v>
      </c>
      <c r="M2" s="6">
        <v>1</v>
      </c>
      <c r="N2" t="str">
        <f>LEFT(Table1[[#This Row],[Elapsed Time]],2)</f>
        <v>07</v>
      </c>
      <c r="O2" t="str">
        <f>RIGHT(Table1[[#This Row],[Elapsed Time]],2)</f>
        <v>45</v>
      </c>
      <c r="P2">
        <f>Table1[[#This Row],[Hours]]+Table1[[#This Row],[Minutes]]/60</f>
        <v>7.75</v>
      </c>
      <c r="Q2">
        <f>VLOOKUP(Table1[[#This Row],[Specific Aircraft Code]],e[],4,0)</f>
        <v>440</v>
      </c>
      <c r="R2">
        <f>Table1[[#This Row],['# of e-seats]]/Table1[[#This Row],[Seats]]</f>
        <v>1.4814814814814814</v>
      </c>
      <c r="S2">
        <f>Table1[[#This Row],[e]]*Table1[[#This Row],[Seats (Total)]]</f>
        <v>13640</v>
      </c>
    </row>
    <row r="3" spans="1:19" x14ac:dyDescent="0.25">
      <c r="A3" s="1" t="s">
        <v>34</v>
      </c>
      <c r="B3" s="1" t="s">
        <v>35</v>
      </c>
      <c r="C3" s="1" t="s">
        <v>36</v>
      </c>
      <c r="D3" s="1" t="s">
        <v>36</v>
      </c>
      <c r="E3" s="1" t="s">
        <v>37</v>
      </c>
      <c r="F3" s="1" t="s">
        <v>38</v>
      </c>
      <c r="G3" s="3">
        <v>777</v>
      </c>
      <c r="H3" s="1">
        <v>297</v>
      </c>
      <c r="I3" s="1" t="s">
        <v>40</v>
      </c>
      <c r="J3" s="2">
        <v>8316</v>
      </c>
      <c r="K3" s="2">
        <v>28</v>
      </c>
      <c r="L3" s="3">
        <v>201902</v>
      </c>
      <c r="M3" s="6">
        <v>2</v>
      </c>
      <c r="N3" t="str">
        <f>LEFT(Table1[[#This Row],[Elapsed Time]],2)</f>
        <v>07</v>
      </c>
      <c r="O3" t="str">
        <f>RIGHT(Table1[[#This Row],[Elapsed Time]],2)</f>
        <v>45</v>
      </c>
      <c r="P3">
        <f>Table1[[#This Row],[Hours]]+Table1[[#This Row],[Minutes]]/60</f>
        <v>7.75</v>
      </c>
      <c r="Q3">
        <f>VLOOKUP(Table1[[#This Row],[Specific Aircraft Code]],e[],4,0)</f>
        <v>440</v>
      </c>
      <c r="R3">
        <f>Table1[[#This Row],['# of e-seats]]/Table1[[#This Row],[Seats]]</f>
        <v>1.4814814814814814</v>
      </c>
      <c r="S3">
        <f>Table1[[#This Row],[e]]*Table1[[#This Row],[Seats (Total)]]</f>
        <v>12320</v>
      </c>
    </row>
    <row r="4" spans="1:19" x14ac:dyDescent="0.25">
      <c r="A4" s="1" t="s">
        <v>34</v>
      </c>
      <c r="B4" s="1" t="s">
        <v>35</v>
      </c>
      <c r="C4" s="1" t="s">
        <v>36</v>
      </c>
      <c r="D4" s="1" t="s">
        <v>36</v>
      </c>
      <c r="E4" s="1" t="s">
        <v>37</v>
      </c>
      <c r="F4" s="1" t="s">
        <v>38</v>
      </c>
      <c r="G4" s="3">
        <v>777</v>
      </c>
      <c r="H4" s="1">
        <v>297</v>
      </c>
      <c r="I4" s="1" t="s">
        <v>40</v>
      </c>
      <c r="J4" s="2">
        <v>9207</v>
      </c>
      <c r="K4" s="2">
        <v>31</v>
      </c>
      <c r="L4" s="3">
        <v>201903</v>
      </c>
      <c r="M4" s="6">
        <v>3</v>
      </c>
      <c r="N4" t="str">
        <f>LEFT(Table1[[#This Row],[Elapsed Time]],2)</f>
        <v>07</v>
      </c>
      <c r="O4" t="str">
        <f>RIGHT(Table1[[#This Row],[Elapsed Time]],2)</f>
        <v>45</v>
      </c>
      <c r="P4">
        <f>Table1[[#This Row],[Hours]]+Table1[[#This Row],[Minutes]]/60</f>
        <v>7.75</v>
      </c>
      <c r="Q4">
        <f>VLOOKUP(Table1[[#This Row],[Specific Aircraft Code]],e[],4,0)</f>
        <v>440</v>
      </c>
      <c r="R4">
        <f>Table1[[#This Row],['# of e-seats]]/Table1[[#This Row],[Seats]]</f>
        <v>1.4814814814814814</v>
      </c>
      <c r="S4">
        <f>Table1[[#This Row],[e]]*Table1[[#This Row],[Seats (Total)]]</f>
        <v>13640</v>
      </c>
    </row>
    <row r="5" spans="1:19" x14ac:dyDescent="0.25">
      <c r="A5" s="1" t="s">
        <v>34</v>
      </c>
      <c r="B5" s="1" t="s">
        <v>35</v>
      </c>
      <c r="C5" s="1" t="s">
        <v>36</v>
      </c>
      <c r="D5" s="1" t="s">
        <v>36</v>
      </c>
      <c r="E5" s="1" t="s">
        <v>37</v>
      </c>
      <c r="F5" s="1" t="s">
        <v>38</v>
      </c>
      <c r="G5" s="3">
        <v>777</v>
      </c>
      <c r="H5" s="1">
        <v>297</v>
      </c>
      <c r="I5" s="1" t="s">
        <v>40</v>
      </c>
      <c r="J5" s="2">
        <v>8910</v>
      </c>
      <c r="K5" s="2">
        <v>30</v>
      </c>
      <c r="L5" s="3">
        <v>201904</v>
      </c>
      <c r="M5" s="6">
        <v>4</v>
      </c>
      <c r="N5" t="str">
        <f>LEFT(Table1[[#This Row],[Elapsed Time]],2)</f>
        <v>07</v>
      </c>
      <c r="O5" t="str">
        <f>RIGHT(Table1[[#This Row],[Elapsed Time]],2)</f>
        <v>45</v>
      </c>
      <c r="P5">
        <f>Table1[[#This Row],[Hours]]+Table1[[#This Row],[Minutes]]/60</f>
        <v>7.75</v>
      </c>
      <c r="Q5">
        <f>VLOOKUP(Table1[[#This Row],[Specific Aircraft Code]],e[],4,0)</f>
        <v>440</v>
      </c>
      <c r="R5">
        <f>Table1[[#This Row],['# of e-seats]]/Table1[[#This Row],[Seats]]</f>
        <v>1.4814814814814814</v>
      </c>
      <c r="S5">
        <f>Table1[[#This Row],[e]]*Table1[[#This Row],[Seats (Total)]]</f>
        <v>13200</v>
      </c>
    </row>
    <row r="6" spans="1:19" x14ac:dyDescent="0.25">
      <c r="A6" s="1" t="s">
        <v>34</v>
      </c>
      <c r="B6" s="1" t="s">
        <v>35</v>
      </c>
      <c r="C6" s="1" t="s">
        <v>36</v>
      </c>
      <c r="D6" s="1" t="s">
        <v>36</v>
      </c>
      <c r="E6" s="1" t="s">
        <v>37</v>
      </c>
      <c r="F6" s="1" t="s">
        <v>38</v>
      </c>
      <c r="G6" s="3">
        <v>777</v>
      </c>
      <c r="H6" s="1">
        <v>297</v>
      </c>
      <c r="I6" s="1" t="s">
        <v>40</v>
      </c>
      <c r="J6" s="2">
        <v>9207</v>
      </c>
      <c r="K6" s="2">
        <v>31</v>
      </c>
      <c r="L6" s="3">
        <v>201905</v>
      </c>
      <c r="M6" s="6">
        <v>5</v>
      </c>
      <c r="N6" t="str">
        <f>LEFT(Table1[[#This Row],[Elapsed Time]],2)</f>
        <v>07</v>
      </c>
      <c r="O6" t="str">
        <f>RIGHT(Table1[[#This Row],[Elapsed Time]],2)</f>
        <v>45</v>
      </c>
      <c r="P6">
        <f>Table1[[#This Row],[Hours]]+Table1[[#This Row],[Minutes]]/60</f>
        <v>7.75</v>
      </c>
      <c r="Q6">
        <f>VLOOKUP(Table1[[#This Row],[Specific Aircraft Code]],e[],4,0)</f>
        <v>440</v>
      </c>
      <c r="R6">
        <f>Table1[[#This Row],['# of e-seats]]/Table1[[#This Row],[Seats]]</f>
        <v>1.4814814814814814</v>
      </c>
      <c r="S6">
        <f>Table1[[#This Row],[e]]*Table1[[#This Row],[Seats (Total)]]</f>
        <v>13640</v>
      </c>
    </row>
    <row r="7" spans="1:19" x14ac:dyDescent="0.25">
      <c r="A7" s="1" t="s">
        <v>34</v>
      </c>
      <c r="B7" s="1" t="s">
        <v>35</v>
      </c>
      <c r="C7" s="1" t="s">
        <v>36</v>
      </c>
      <c r="D7" s="1" t="s">
        <v>36</v>
      </c>
      <c r="E7" s="1" t="s">
        <v>37</v>
      </c>
      <c r="F7" s="1" t="s">
        <v>38</v>
      </c>
      <c r="G7" s="3">
        <v>777</v>
      </c>
      <c r="H7" s="1">
        <v>297</v>
      </c>
      <c r="I7" s="1" t="s">
        <v>40</v>
      </c>
      <c r="J7" s="2">
        <v>8910</v>
      </c>
      <c r="K7" s="2">
        <v>30</v>
      </c>
      <c r="L7" s="3">
        <v>201906</v>
      </c>
      <c r="M7" s="6">
        <v>6</v>
      </c>
      <c r="N7" t="str">
        <f>LEFT(Table1[[#This Row],[Elapsed Time]],2)</f>
        <v>07</v>
      </c>
      <c r="O7" t="str">
        <f>RIGHT(Table1[[#This Row],[Elapsed Time]],2)</f>
        <v>45</v>
      </c>
      <c r="P7">
        <f>Table1[[#This Row],[Hours]]+Table1[[#This Row],[Minutes]]/60</f>
        <v>7.75</v>
      </c>
      <c r="Q7">
        <f>VLOOKUP(Table1[[#This Row],[Specific Aircraft Code]],e[],4,0)</f>
        <v>440</v>
      </c>
      <c r="R7">
        <f>Table1[[#This Row],['# of e-seats]]/Table1[[#This Row],[Seats]]</f>
        <v>1.4814814814814814</v>
      </c>
      <c r="S7">
        <f>Table1[[#This Row],[e]]*Table1[[#This Row],[Seats (Total)]]</f>
        <v>13200</v>
      </c>
    </row>
    <row r="8" spans="1:19" x14ac:dyDescent="0.25">
      <c r="A8" s="1" t="s">
        <v>34</v>
      </c>
      <c r="B8" s="1" t="s">
        <v>35</v>
      </c>
      <c r="C8" s="1" t="s">
        <v>36</v>
      </c>
      <c r="D8" s="1" t="s">
        <v>36</v>
      </c>
      <c r="E8" s="1" t="s">
        <v>37</v>
      </c>
      <c r="F8" s="1" t="s">
        <v>38</v>
      </c>
      <c r="G8" s="3">
        <v>777</v>
      </c>
      <c r="H8" s="1">
        <v>297</v>
      </c>
      <c r="I8" s="1" t="s">
        <v>40</v>
      </c>
      <c r="J8" s="2">
        <v>9207</v>
      </c>
      <c r="K8" s="2">
        <v>31</v>
      </c>
      <c r="L8" s="3">
        <v>201907</v>
      </c>
      <c r="M8" s="6">
        <v>7</v>
      </c>
      <c r="N8" t="str">
        <f>LEFT(Table1[[#This Row],[Elapsed Time]],2)</f>
        <v>07</v>
      </c>
      <c r="O8" t="str">
        <f>RIGHT(Table1[[#This Row],[Elapsed Time]],2)</f>
        <v>45</v>
      </c>
      <c r="P8">
        <f>Table1[[#This Row],[Hours]]+Table1[[#This Row],[Minutes]]/60</f>
        <v>7.75</v>
      </c>
      <c r="Q8">
        <f>VLOOKUP(Table1[[#This Row],[Specific Aircraft Code]],e[],4,0)</f>
        <v>440</v>
      </c>
      <c r="R8">
        <f>Table1[[#This Row],['# of e-seats]]/Table1[[#This Row],[Seats]]</f>
        <v>1.4814814814814814</v>
      </c>
      <c r="S8">
        <f>Table1[[#This Row],[e]]*Table1[[#This Row],[Seats (Total)]]</f>
        <v>13640</v>
      </c>
    </row>
    <row r="9" spans="1:19" x14ac:dyDescent="0.25">
      <c r="A9" s="1" t="s">
        <v>34</v>
      </c>
      <c r="B9" s="1" t="s">
        <v>35</v>
      </c>
      <c r="C9" s="1" t="s">
        <v>36</v>
      </c>
      <c r="D9" s="1" t="s">
        <v>36</v>
      </c>
      <c r="E9" s="1" t="s">
        <v>37</v>
      </c>
      <c r="F9" s="1" t="s">
        <v>38</v>
      </c>
      <c r="G9" s="3">
        <v>777</v>
      </c>
      <c r="H9" s="1">
        <v>297</v>
      </c>
      <c r="I9" s="1" t="s">
        <v>40</v>
      </c>
      <c r="J9" s="2">
        <v>9207</v>
      </c>
      <c r="K9" s="2">
        <v>31</v>
      </c>
      <c r="L9" s="3">
        <v>201908</v>
      </c>
      <c r="M9" s="6">
        <v>8</v>
      </c>
      <c r="N9" t="str">
        <f>LEFT(Table1[[#This Row],[Elapsed Time]],2)</f>
        <v>07</v>
      </c>
      <c r="O9" t="str">
        <f>RIGHT(Table1[[#This Row],[Elapsed Time]],2)</f>
        <v>45</v>
      </c>
      <c r="P9">
        <f>Table1[[#This Row],[Hours]]+Table1[[#This Row],[Minutes]]/60</f>
        <v>7.75</v>
      </c>
      <c r="Q9">
        <f>VLOOKUP(Table1[[#This Row],[Specific Aircraft Code]],e[],4,0)</f>
        <v>440</v>
      </c>
      <c r="R9">
        <f>Table1[[#This Row],['# of e-seats]]/Table1[[#This Row],[Seats]]</f>
        <v>1.4814814814814814</v>
      </c>
      <c r="S9">
        <f>Table1[[#This Row],[e]]*Table1[[#This Row],[Seats (Total)]]</f>
        <v>13640</v>
      </c>
    </row>
    <row r="10" spans="1:19" x14ac:dyDescent="0.25">
      <c r="A10" s="1" t="s">
        <v>34</v>
      </c>
      <c r="B10" s="1" t="s">
        <v>35</v>
      </c>
      <c r="C10" s="1" t="s">
        <v>36</v>
      </c>
      <c r="D10" s="1" t="s">
        <v>36</v>
      </c>
      <c r="E10" s="1" t="s">
        <v>37</v>
      </c>
      <c r="F10" s="1" t="s">
        <v>38</v>
      </c>
      <c r="G10" s="3">
        <v>777</v>
      </c>
      <c r="H10" s="1">
        <v>297</v>
      </c>
      <c r="I10" s="1" t="s">
        <v>40</v>
      </c>
      <c r="J10" s="2">
        <v>8910</v>
      </c>
      <c r="K10" s="2">
        <v>30</v>
      </c>
      <c r="L10" s="3">
        <v>201909</v>
      </c>
      <c r="M10" s="6">
        <v>9</v>
      </c>
      <c r="N10" t="str">
        <f>LEFT(Table1[[#This Row],[Elapsed Time]],2)</f>
        <v>07</v>
      </c>
      <c r="O10" t="str">
        <f>RIGHT(Table1[[#This Row],[Elapsed Time]],2)</f>
        <v>45</v>
      </c>
      <c r="P10">
        <f>Table1[[#This Row],[Hours]]+Table1[[#This Row],[Minutes]]/60</f>
        <v>7.75</v>
      </c>
      <c r="Q10">
        <f>VLOOKUP(Table1[[#This Row],[Specific Aircraft Code]],e[],4,0)</f>
        <v>440</v>
      </c>
      <c r="R10">
        <f>Table1[[#This Row],['# of e-seats]]/Table1[[#This Row],[Seats]]</f>
        <v>1.4814814814814814</v>
      </c>
      <c r="S10">
        <f>Table1[[#This Row],[e]]*Table1[[#This Row],[Seats (Total)]]</f>
        <v>13200</v>
      </c>
    </row>
    <row r="11" spans="1:19" x14ac:dyDescent="0.25">
      <c r="A11" s="1" t="s">
        <v>34</v>
      </c>
      <c r="B11" s="1" t="s">
        <v>35</v>
      </c>
      <c r="C11" s="1" t="s">
        <v>36</v>
      </c>
      <c r="D11" s="1" t="s">
        <v>36</v>
      </c>
      <c r="E11" s="1" t="s">
        <v>37</v>
      </c>
      <c r="F11" s="1" t="s">
        <v>38</v>
      </c>
      <c r="G11" s="3">
        <v>777</v>
      </c>
      <c r="H11" s="1">
        <v>297</v>
      </c>
      <c r="I11" s="1" t="s">
        <v>40</v>
      </c>
      <c r="J11" s="2">
        <v>8910</v>
      </c>
      <c r="K11" s="2">
        <v>30</v>
      </c>
      <c r="L11" s="3">
        <v>201910</v>
      </c>
      <c r="M11" s="6">
        <v>10</v>
      </c>
      <c r="N11" t="str">
        <f>LEFT(Table1[[#This Row],[Elapsed Time]],2)</f>
        <v>07</v>
      </c>
      <c r="O11" t="str">
        <f>RIGHT(Table1[[#This Row],[Elapsed Time]],2)</f>
        <v>45</v>
      </c>
      <c r="P11">
        <f>Table1[[#This Row],[Hours]]+Table1[[#This Row],[Minutes]]/60</f>
        <v>7.75</v>
      </c>
      <c r="Q11">
        <f>VLOOKUP(Table1[[#This Row],[Specific Aircraft Code]],e[],4,0)</f>
        <v>440</v>
      </c>
      <c r="R11">
        <f>Table1[[#This Row],['# of e-seats]]/Table1[[#This Row],[Seats]]</f>
        <v>1.4814814814814814</v>
      </c>
      <c r="S11">
        <f>Table1[[#This Row],[e]]*Table1[[#This Row],[Seats (Total)]]</f>
        <v>13200</v>
      </c>
    </row>
    <row r="12" spans="1:19" x14ac:dyDescent="0.25">
      <c r="A12" s="1" t="s">
        <v>34</v>
      </c>
      <c r="B12" s="1" t="s">
        <v>35</v>
      </c>
      <c r="C12" s="1" t="s">
        <v>36</v>
      </c>
      <c r="D12" s="1" t="s">
        <v>36</v>
      </c>
      <c r="E12" s="1" t="s">
        <v>37</v>
      </c>
      <c r="F12" s="1" t="s">
        <v>38</v>
      </c>
      <c r="G12" s="3">
        <v>777</v>
      </c>
      <c r="H12" s="1">
        <v>297</v>
      </c>
      <c r="I12" s="1" t="s">
        <v>40</v>
      </c>
      <c r="J12" s="2">
        <v>8910</v>
      </c>
      <c r="K12" s="2">
        <v>30</v>
      </c>
      <c r="L12" s="3">
        <v>201911</v>
      </c>
      <c r="M12" s="6">
        <v>11</v>
      </c>
      <c r="N12" t="str">
        <f>LEFT(Table1[[#This Row],[Elapsed Time]],2)</f>
        <v>07</v>
      </c>
      <c r="O12" t="str">
        <f>RIGHT(Table1[[#This Row],[Elapsed Time]],2)</f>
        <v>45</v>
      </c>
      <c r="P12">
        <f>Table1[[#This Row],[Hours]]+Table1[[#This Row],[Minutes]]/60</f>
        <v>7.75</v>
      </c>
      <c r="Q12">
        <f>VLOOKUP(Table1[[#This Row],[Specific Aircraft Code]],e[],4,0)</f>
        <v>440</v>
      </c>
      <c r="R12">
        <f>Table1[[#This Row],['# of e-seats]]/Table1[[#This Row],[Seats]]</f>
        <v>1.4814814814814814</v>
      </c>
      <c r="S12">
        <f>Table1[[#This Row],[e]]*Table1[[#This Row],[Seats (Total)]]</f>
        <v>13200</v>
      </c>
    </row>
    <row r="13" spans="1:19" x14ac:dyDescent="0.25">
      <c r="A13" s="1" t="s">
        <v>34</v>
      </c>
      <c r="B13" s="1" t="s">
        <v>35</v>
      </c>
      <c r="C13" s="1" t="s">
        <v>36</v>
      </c>
      <c r="D13" s="1" t="s">
        <v>36</v>
      </c>
      <c r="E13" s="1" t="s">
        <v>37</v>
      </c>
      <c r="F13" s="1" t="s">
        <v>38</v>
      </c>
      <c r="G13" s="3">
        <v>777</v>
      </c>
      <c r="H13" s="1">
        <v>297</v>
      </c>
      <c r="I13" s="1" t="s">
        <v>40</v>
      </c>
      <c r="J13" s="2">
        <v>9207</v>
      </c>
      <c r="K13" s="2">
        <v>31</v>
      </c>
      <c r="L13" s="3">
        <v>201912</v>
      </c>
      <c r="M13" s="6">
        <v>12</v>
      </c>
      <c r="N13" t="str">
        <f>LEFT(Table1[[#This Row],[Elapsed Time]],2)</f>
        <v>07</v>
      </c>
      <c r="O13" t="str">
        <f>RIGHT(Table1[[#This Row],[Elapsed Time]],2)</f>
        <v>45</v>
      </c>
      <c r="P13">
        <f>Table1[[#This Row],[Hours]]+Table1[[#This Row],[Minutes]]/60</f>
        <v>7.75</v>
      </c>
      <c r="Q13">
        <f>VLOOKUP(Table1[[#This Row],[Specific Aircraft Code]],e[],4,0)</f>
        <v>440</v>
      </c>
      <c r="R13">
        <f>Table1[[#This Row],['# of e-seats]]/Table1[[#This Row],[Seats]]</f>
        <v>1.4814814814814814</v>
      </c>
      <c r="S13">
        <f>Table1[[#This Row],[e]]*Table1[[#This Row],[Seats (Total)]]</f>
        <v>13640</v>
      </c>
    </row>
    <row r="14" spans="1:19" x14ac:dyDescent="0.25">
      <c r="A14" s="1" t="s">
        <v>53</v>
      </c>
      <c r="B14" s="1" t="s">
        <v>54</v>
      </c>
      <c r="C14" s="1" t="s">
        <v>55</v>
      </c>
      <c r="D14" s="1" t="s">
        <v>55</v>
      </c>
      <c r="E14" s="1" t="s">
        <v>37</v>
      </c>
      <c r="F14" s="1" t="s">
        <v>56</v>
      </c>
      <c r="G14" s="3">
        <v>388</v>
      </c>
      <c r="H14" s="1">
        <v>484</v>
      </c>
      <c r="I14" s="1" t="s">
        <v>40</v>
      </c>
      <c r="J14" s="2">
        <v>14036</v>
      </c>
      <c r="K14" s="2">
        <v>29</v>
      </c>
      <c r="L14" s="3">
        <v>201904</v>
      </c>
      <c r="M14" s="6">
        <v>4</v>
      </c>
      <c r="N14" t="str">
        <f>LEFT(Table1[[#This Row],[Elapsed Time]],2)</f>
        <v>07</v>
      </c>
      <c r="O14" t="str">
        <f>RIGHT(Table1[[#This Row],[Elapsed Time]],2)</f>
        <v>40</v>
      </c>
      <c r="P14">
        <f>Table1[[#This Row],[Hours]]+Table1[[#This Row],[Minutes]]/60</f>
        <v>7.666666666666667</v>
      </c>
      <c r="Q14">
        <f>VLOOKUP(Table1[[#This Row],[Specific Aircraft Code]],e[],4,0)</f>
        <v>853</v>
      </c>
      <c r="R14">
        <f>Table1[[#This Row],['# of e-seats]]/Table1[[#This Row],[Seats]]</f>
        <v>1.7623966942148761</v>
      </c>
      <c r="S14">
        <f>Table1[[#This Row],[e]]*Table1[[#This Row],[Seats (Total)]]</f>
        <v>24737</v>
      </c>
    </row>
    <row r="15" spans="1:19" x14ac:dyDescent="0.25">
      <c r="A15" s="1" t="s">
        <v>53</v>
      </c>
      <c r="B15" s="1" t="s">
        <v>54</v>
      </c>
      <c r="C15" s="1" t="s">
        <v>55</v>
      </c>
      <c r="D15" s="1" t="s">
        <v>55</v>
      </c>
      <c r="E15" s="1" t="s">
        <v>37</v>
      </c>
      <c r="F15" s="1" t="s">
        <v>56</v>
      </c>
      <c r="G15" s="3">
        <v>388</v>
      </c>
      <c r="H15" s="1">
        <v>484</v>
      </c>
      <c r="I15" s="1" t="s">
        <v>40</v>
      </c>
      <c r="J15" s="2">
        <v>15004</v>
      </c>
      <c r="K15" s="2">
        <v>31</v>
      </c>
      <c r="L15" s="3">
        <v>201905</v>
      </c>
      <c r="M15" s="6">
        <v>5</v>
      </c>
      <c r="N15" t="str">
        <f>LEFT(Table1[[#This Row],[Elapsed Time]],2)</f>
        <v>07</v>
      </c>
      <c r="O15" t="str">
        <f>RIGHT(Table1[[#This Row],[Elapsed Time]],2)</f>
        <v>40</v>
      </c>
      <c r="P15">
        <f>Table1[[#This Row],[Hours]]+Table1[[#This Row],[Minutes]]/60</f>
        <v>7.666666666666667</v>
      </c>
      <c r="Q15">
        <f>VLOOKUP(Table1[[#This Row],[Specific Aircraft Code]],e[],4,0)</f>
        <v>853</v>
      </c>
      <c r="R15">
        <f>Table1[[#This Row],['# of e-seats]]/Table1[[#This Row],[Seats]]</f>
        <v>1.7623966942148761</v>
      </c>
      <c r="S15">
        <f>Table1[[#This Row],[e]]*Table1[[#This Row],[Seats (Total)]]</f>
        <v>26443</v>
      </c>
    </row>
    <row r="16" spans="1:19" x14ac:dyDescent="0.25">
      <c r="A16" s="1" t="s">
        <v>53</v>
      </c>
      <c r="B16" s="1" t="s">
        <v>54</v>
      </c>
      <c r="C16" s="1" t="s">
        <v>55</v>
      </c>
      <c r="D16" s="1" t="s">
        <v>55</v>
      </c>
      <c r="E16" s="1" t="s">
        <v>37</v>
      </c>
      <c r="F16" s="1" t="s">
        <v>56</v>
      </c>
      <c r="G16" s="3">
        <v>388</v>
      </c>
      <c r="H16" s="1">
        <v>484</v>
      </c>
      <c r="I16" s="1" t="s">
        <v>40</v>
      </c>
      <c r="J16" s="2">
        <v>14520</v>
      </c>
      <c r="K16" s="2">
        <v>30</v>
      </c>
      <c r="L16" s="3">
        <v>201906</v>
      </c>
      <c r="M16" s="6">
        <v>6</v>
      </c>
      <c r="N16" t="str">
        <f>LEFT(Table1[[#This Row],[Elapsed Time]],2)</f>
        <v>07</v>
      </c>
      <c r="O16" t="str">
        <f>RIGHT(Table1[[#This Row],[Elapsed Time]],2)</f>
        <v>40</v>
      </c>
      <c r="P16">
        <f>Table1[[#This Row],[Hours]]+Table1[[#This Row],[Minutes]]/60</f>
        <v>7.666666666666667</v>
      </c>
      <c r="Q16">
        <f>VLOOKUP(Table1[[#This Row],[Specific Aircraft Code]],e[],4,0)</f>
        <v>853</v>
      </c>
      <c r="R16">
        <f>Table1[[#This Row],['# of e-seats]]/Table1[[#This Row],[Seats]]</f>
        <v>1.7623966942148761</v>
      </c>
      <c r="S16">
        <f>Table1[[#This Row],[e]]*Table1[[#This Row],[Seats (Total)]]</f>
        <v>25590</v>
      </c>
    </row>
    <row r="17" spans="1:19" x14ac:dyDescent="0.25">
      <c r="A17" s="1" t="s">
        <v>53</v>
      </c>
      <c r="B17" s="1" t="s">
        <v>54</v>
      </c>
      <c r="C17" s="1" t="s">
        <v>55</v>
      </c>
      <c r="D17" s="1" t="s">
        <v>55</v>
      </c>
      <c r="E17" s="1" t="s">
        <v>37</v>
      </c>
      <c r="F17" s="1" t="s">
        <v>56</v>
      </c>
      <c r="G17" s="3">
        <v>388</v>
      </c>
      <c r="H17" s="1">
        <v>484</v>
      </c>
      <c r="I17" s="1" t="s">
        <v>40</v>
      </c>
      <c r="J17" s="2">
        <v>15004</v>
      </c>
      <c r="K17" s="2">
        <v>31</v>
      </c>
      <c r="L17" s="3">
        <v>201907</v>
      </c>
      <c r="M17" s="6">
        <v>7</v>
      </c>
      <c r="N17" t="str">
        <f>LEFT(Table1[[#This Row],[Elapsed Time]],2)</f>
        <v>07</v>
      </c>
      <c r="O17" t="str">
        <f>RIGHT(Table1[[#This Row],[Elapsed Time]],2)</f>
        <v>40</v>
      </c>
      <c r="P17">
        <f>Table1[[#This Row],[Hours]]+Table1[[#This Row],[Minutes]]/60</f>
        <v>7.666666666666667</v>
      </c>
      <c r="Q17">
        <f>VLOOKUP(Table1[[#This Row],[Specific Aircraft Code]],e[],4,0)</f>
        <v>853</v>
      </c>
      <c r="R17">
        <f>Table1[[#This Row],['# of e-seats]]/Table1[[#This Row],[Seats]]</f>
        <v>1.7623966942148761</v>
      </c>
      <c r="S17">
        <f>Table1[[#This Row],[e]]*Table1[[#This Row],[Seats (Total)]]</f>
        <v>26443</v>
      </c>
    </row>
    <row r="18" spans="1:19" x14ac:dyDescent="0.25">
      <c r="A18" s="1" t="s">
        <v>53</v>
      </c>
      <c r="B18" s="1" t="s">
        <v>54</v>
      </c>
      <c r="C18" s="1" t="s">
        <v>55</v>
      </c>
      <c r="D18" s="1" t="s">
        <v>55</v>
      </c>
      <c r="E18" s="1" t="s">
        <v>37</v>
      </c>
      <c r="F18" s="1" t="s">
        <v>56</v>
      </c>
      <c r="G18" s="3">
        <v>388</v>
      </c>
      <c r="H18" s="1">
        <v>484</v>
      </c>
      <c r="I18" s="1" t="s">
        <v>40</v>
      </c>
      <c r="J18" s="2">
        <v>15004</v>
      </c>
      <c r="K18" s="2">
        <v>31</v>
      </c>
      <c r="L18" s="3">
        <v>201908</v>
      </c>
      <c r="M18" s="6">
        <v>8</v>
      </c>
      <c r="N18" t="str">
        <f>LEFT(Table1[[#This Row],[Elapsed Time]],2)</f>
        <v>07</v>
      </c>
      <c r="O18" t="str">
        <f>RIGHT(Table1[[#This Row],[Elapsed Time]],2)</f>
        <v>40</v>
      </c>
      <c r="P18">
        <f>Table1[[#This Row],[Hours]]+Table1[[#This Row],[Minutes]]/60</f>
        <v>7.666666666666667</v>
      </c>
      <c r="Q18">
        <f>VLOOKUP(Table1[[#This Row],[Specific Aircraft Code]],e[],4,0)</f>
        <v>853</v>
      </c>
      <c r="R18">
        <f>Table1[[#This Row],['# of e-seats]]/Table1[[#This Row],[Seats]]</f>
        <v>1.7623966942148761</v>
      </c>
      <c r="S18">
        <f>Table1[[#This Row],[e]]*Table1[[#This Row],[Seats (Total)]]</f>
        <v>26443</v>
      </c>
    </row>
    <row r="19" spans="1:19" x14ac:dyDescent="0.25">
      <c r="A19" s="1" t="s">
        <v>53</v>
      </c>
      <c r="B19" s="1" t="s">
        <v>54</v>
      </c>
      <c r="C19" s="1" t="s">
        <v>55</v>
      </c>
      <c r="D19" s="1" t="s">
        <v>55</v>
      </c>
      <c r="E19" s="1" t="s">
        <v>37</v>
      </c>
      <c r="F19" s="1" t="s">
        <v>56</v>
      </c>
      <c r="G19" s="3">
        <v>388</v>
      </c>
      <c r="H19" s="1">
        <v>484</v>
      </c>
      <c r="I19" s="1" t="s">
        <v>40</v>
      </c>
      <c r="J19" s="2">
        <v>14036</v>
      </c>
      <c r="K19" s="2">
        <v>29</v>
      </c>
      <c r="L19" s="3">
        <v>201909</v>
      </c>
      <c r="M19" s="6">
        <v>9</v>
      </c>
      <c r="N19" t="str">
        <f>LEFT(Table1[[#This Row],[Elapsed Time]],2)</f>
        <v>07</v>
      </c>
      <c r="O19" t="str">
        <f>RIGHT(Table1[[#This Row],[Elapsed Time]],2)</f>
        <v>40</v>
      </c>
      <c r="P19">
        <f>Table1[[#This Row],[Hours]]+Table1[[#This Row],[Minutes]]/60</f>
        <v>7.666666666666667</v>
      </c>
      <c r="Q19">
        <f>VLOOKUP(Table1[[#This Row],[Specific Aircraft Code]],e[],4,0)</f>
        <v>853</v>
      </c>
      <c r="R19">
        <f>Table1[[#This Row],['# of e-seats]]/Table1[[#This Row],[Seats]]</f>
        <v>1.7623966942148761</v>
      </c>
      <c r="S19">
        <f>Table1[[#This Row],[e]]*Table1[[#This Row],[Seats (Total)]]</f>
        <v>24737</v>
      </c>
    </row>
    <row r="20" spans="1:19" x14ac:dyDescent="0.25">
      <c r="A20" s="1" t="s">
        <v>53</v>
      </c>
      <c r="B20" s="1" t="s">
        <v>54</v>
      </c>
      <c r="C20" s="1" t="s">
        <v>55</v>
      </c>
      <c r="D20" s="1" t="s">
        <v>55</v>
      </c>
      <c r="E20" s="1" t="s">
        <v>37</v>
      </c>
      <c r="F20" s="1" t="s">
        <v>56</v>
      </c>
      <c r="G20" s="3">
        <v>388</v>
      </c>
      <c r="H20" s="1">
        <v>484</v>
      </c>
      <c r="I20" s="1" t="s">
        <v>40</v>
      </c>
      <c r="J20" s="2">
        <v>8712</v>
      </c>
      <c r="K20" s="2">
        <v>18</v>
      </c>
      <c r="L20" s="3">
        <v>201910</v>
      </c>
      <c r="M20" s="6">
        <v>10</v>
      </c>
      <c r="N20" t="str">
        <f>LEFT(Table1[[#This Row],[Elapsed Time]],2)</f>
        <v>07</v>
      </c>
      <c r="O20" t="str">
        <f>RIGHT(Table1[[#This Row],[Elapsed Time]],2)</f>
        <v>40</v>
      </c>
      <c r="P20">
        <f>Table1[[#This Row],[Hours]]+Table1[[#This Row],[Minutes]]/60</f>
        <v>7.666666666666667</v>
      </c>
      <c r="Q20">
        <f>VLOOKUP(Table1[[#This Row],[Specific Aircraft Code]],e[],4,0)</f>
        <v>853</v>
      </c>
      <c r="R20">
        <f>Table1[[#This Row],['# of e-seats]]/Table1[[#This Row],[Seats]]</f>
        <v>1.7623966942148761</v>
      </c>
      <c r="S20">
        <f>Table1[[#This Row],[e]]*Table1[[#This Row],[Seats (Total)]]</f>
        <v>15354</v>
      </c>
    </row>
    <row r="21" spans="1:19" x14ac:dyDescent="0.25">
      <c r="A21" s="1" t="s">
        <v>53</v>
      </c>
      <c r="B21" s="1" t="s">
        <v>54</v>
      </c>
      <c r="C21" s="1" t="s">
        <v>55</v>
      </c>
      <c r="D21" s="1" t="s">
        <v>55</v>
      </c>
      <c r="E21" s="1" t="s">
        <v>37</v>
      </c>
      <c r="F21" s="1" t="s">
        <v>56</v>
      </c>
      <c r="G21" s="3">
        <v>388</v>
      </c>
      <c r="H21" s="1">
        <v>485</v>
      </c>
      <c r="I21" s="1" t="s">
        <v>40</v>
      </c>
      <c r="J21" s="2">
        <v>2910</v>
      </c>
      <c r="K21" s="2">
        <v>6</v>
      </c>
      <c r="L21" s="3">
        <v>201910</v>
      </c>
      <c r="M21" s="6">
        <v>10</v>
      </c>
      <c r="N21" t="str">
        <f>LEFT(Table1[[#This Row],[Elapsed Time]],2)</f>
        <v>07</v>
      </c>
      <c r="O21" t="str">
        <f>RIGHT(Table1[[#This Row],[Elapsed Time]],2)</f>
        <v>40</v>
      </c>
      <c r="P21">
        <f>Table1[[#This Row],[Hours]]+Table1[[#This Row],[Minutes]]/60</f>
        <v>7.666666666666667</v>
      </c>
      <c r="Q21">
        <f>VLOOKUP(Table1[[#This Row],[Specific Aircraft Code]],e[],4,0)</f>
        <v>853</v>
      </c>
      <c r="R21">
        <f>Table1[[#This Row],['# of e-seats]]/Table1[[#This Row],[Seats]]</f>
        <v>1.7587628865979381</v>
      </c>
      <c r="S21">
        <f>Table1[[#This Row],[e]]*Table1[[#This Row],[Seats (Total)]]</f>
        <v>5118</v>
      </c>
    </row>
    <row r="22" spans="1:19" x14ac:dyDescent="0.25">
      <c r="A22" s="1" t="s">
        <v>53</v>
      </c>
      <c r="B22" s="1" t="s">
        <v>54</v>
      </c>
      <c r="C22" s="1" t="s">
        <v>58</v>
      </c>
      <c r="D22" s="1" t="s">
        <v>58</v>
      </c>
      <c r="E22" s="1" t="s">
        <v>37</v>
      </c>
      <c r="F22" s="1" t="s">
        <v>59</v>
      </c>
      <c r="G22" s="3">
        <v>332</v>
      </c>
      <c r="H22" s="1">
        <v>235</v>
      </c>
      <c r="I22" s="1" t="s">
        <v>40</v>
      </c>
      <c r="J22" s="2">
        <v>235</v>
      </c>
      <c r="K22" s="2">
        <v>1</v>
      </c>
      <c r="L22" s="3">
        <v>201905</v>
      </c>
      <c r="M22" s="6">
        <v>5</v>
      </c>
      <c r="N22" t="str">
        <f>LEFT(Table1[[#This Row],[Elapsed Time]],2)</f>
        <v>07</v>
      </c>
      <c r="O22" t="str">
        <f>RIGHT(Table1[[#This Row],[Elapsed Time]],2)</f>
        <v>50</v>
      </c>
      <c r="P22">
        <f>Table1[[#This Row],[Hours]]+Table1[[#This Row],[Minutes]]/60</f>
        <v>7.833333333333333</v>
      </c>
      <c r="Q22">
        <f>VLOOKUP(Table1[[#This Row],[Specific Aircraft Code]],e[],4,0)</f>
        <v>406</v>
      </c>
      <c r="R22">
        <f>Table1[[#This Row],['# of e-seats]]/Table1[[#This Row],[Seats]]</f>
        <v>1.7276595744680852</v>
      </c>
      <c r="S22">
        <f>Table1[[#This Row],[e]]*Table1[[#This Row],[Seats (Total)]]</f>
        <v>406</v>
      </c>
    </row>
    <row r="23" spans="1:19" x14ac:dyDescent="0.25">
      <c r="A23" s="1" t="s">
        <v>53</v>
      </c>
      <c r="B23" s="1" t="s">
        <v>54</v>
      </c>
      <c r="C23" s="1" t="s">
        <v>58</v>
      </c>
      <c r="D23" s="1" t="s">
        <v>58</v>
      </c>
      <c r="E23" s="1" t="s">
        <v>37</v>
      </c>
      <c r="F23" s="1" t="s">
        <v>59</v>
      </c>
      <c r="G23" s="3">
        <v>332</v>
      </c>
      <c r="H23" s="1">
        <v>251</v>
      </c>
      <c r="I23" s="1" t="s">
        <v>40</v>
      </c>
      <c r="J23" s="2">
        <v>251</v>
      </c>
      <c r="K23" s="2">
        <v>1</v>
      </c>
      <c r="L23" s="3">
        <v>201903</v>
      </c>
      <c r="M23" s="6">
        <v>3</v>
      </c>
      <c r="N23" t="str">
        <f>LEFT(Table1[[#This Row],[Elapsed Time]],2)</f>
        <v>07</v>
      </c>
      <c r="O23" t="str">
        <f>RIGHT(Table1[[#This Row],[Elapsed Time]],2)</f>
        <v>50</v>
      </c>
      <c r="P23">
        <f>Table1[[#This Row],[Hours]]+Table1[[#This Row],[Minutes]]/60</f>
        <v>7.833333333333333</v>
      </c>
      <c r="Q23">
        <f>VLOOKUP(Table1[[#This Row],[Specific Aircraft Code]],e[],4,0)</f>
        <v>406</v>
      </c>
      <c r="R23">
        <f>Table1[[#This Row],['# of e-seats]]/Table1[[#This Row],[Seats]]</f>
        <v>1.6175298804780875</v>
      </c>
      <c r="S23">
        <f>Table1[[#This Row],[e]]*Table1[[#This Row],[Seats (Total)]]</f>
        <v>406</v>
      </c>
    </row>
    <row r="24" spans="1:19" x14ac:dyDescent="0.25">
      <c r="A24" s="1" t="s">
        <v>53</v>
      </c>
      <c r="B24" s="1" t="s">
        <v>54</v>
      </c>
      <c r="C24" s="1" t="s">
        <v>58</v>
      </c>
      <c r="D24" s="1" t="s">
        <v>58</v>
      </c>
      <c r="E24" s="1" t="s">
        <v>37</v>
      </c>
      <c r="F24" s="1" t="s">
        <v>59</v>
      </c>
      <c r="G24" s="3">
        <v>332</v>
      </c>
      <c r="H24" s="1">
        <v>251</v>
      </c>
      <c r="I24" s="1" t="s">
        <v>40</v>
      </c>
      <c r="J24" s="2">
        <v>1757</v>
      </c>
      <c r="K24" s="2">
        <v>7</v>
      </c>
      <c r="L24" s="3">
        <v>201904</v>
      </c>
      <c r="M24" s="6">
        <v>4</v>
      </c>
      <c r="N24" t="str">
        <f>LEFT(Table1[[#This Row],[Elapsed Time]],2)</f>
        <v>07</v>
      </c>
      <c r="O24" t="str">
        <f>RIGHT(Table1[[#This Row],[Elapsed Time]],2)</f>
        <v>50</v>
      </c>
      <c r="P24">
        <f>Table1[[#This Row],[Hours]]+Table1[[#This Row],[Minutes]]/60</f>
        <v>7.833333333333333</v>
      </c>
      <c r="Q24">
        <f>VLOOKUP(Table1[[#This Row],[Specific Aircraft Code]],e[],4,0)</f>
        <v>406</v>
      </c>
      <c r="R24">
        <f>Table1[[#This Row],['# of e-seats]]/Table1[[#This Row],[Seats]]</f>
        <v>1.6175298804780875</v>
      </c>
      <c r="S24">
        <f>Table1[[#This Row],[e]]*Table1[[#This Row],[Seats (Total)]]</f>
        <v>2842</v>
      </c>
    </row>
    <row r="25" spans="1:19" x14ac:dyDescent="0.25">
      <c r="A25" s="1" t="s">
        <v>53</v>
      </c>
      <c r="B25" s="1" t="s">
        <v>54</v>
      </c>
      <c r="C25" s="1" t="s">
        <v>58</v>
      </c>
      <c r="D25" s="1" t="s">
        <v>58</v>
      </c>
      <c r="E25" s="1" t="s">
        <v>37</v>
      </c>
      <c r="F25" s="1" t="s">
        <v>59</v>
      </c>
      <c r="G25" s="3">
        <v>332</v>
      </c>
      <c r="H25" s="1">
        <v>251</v>
      </c>
      <c r="I25" s="1" t="s">
        <v>40</v>
      </c>
      <c r="J25" s="2">
        <v>2008</v>
      </c>
      <c r="K25" s="2">
        <v>8</v>
      </c>
      <c r="L25" s="3">
        <v>201905</v>
      </c>
      <c r="M25" s="6">
        <v>5</v>
      </c>
      <c r="N25" t="str">
        <f>LEFT(Table1[[#This Row],[Elapsed Time]],2)</f>
        <v>07</v>
      </c>
      <c r="O25" t="str">
        <f>RIGHT(Table1[[#This Row],[Elapsed Time]],2)</f>
        <v>50</v>
      </c>
      <c r="P25">
        <f>Table1[[#This Row],[Hours]]+Table1[[#This Row],[Minutes]]/60</f>
        <v>7.833333333333333</v>
      </c>
      <c r="Q25">
        <f>VLOOKUP(Table1[[#This Row],[Specific Aircraft Code]],e[],4,0)</f>
        <v>406</v>
      </c>
      <c r="R25">
        <f>Table1[[#This Row],['# of e-seats]]/Table1[[#This Row],[Seats]]</f>
        <v>1.6175298804780875</v>
      </c>
      <c r="S25">
        <f>Table1[[#This Row],[e]]*Table1[[#This Row],[Seats (Total)]]</f>
        <v>3248</v>
      </c>
    </row>
    <row r="26" spans="1:19" x14ac:dyDescent="0.25">
      <c r="A26" s="1" t="s">
        <v>53</v>
      </c>
      <c r="B26" s="1" t="s">
        <v>54</v>
      </c>
      <c r="C26" s="1" t="s">
        <v>58</v>
      </c>
      <c r="D26" s="1" t="s">
        <v>58</v>
      </c>
      <c r="E26" s="1" t="s">
        <v>37</v>
      </c>
      <c r="F26" s="1" t="s">
        <v>59</v>
      </c>
      <c r="G26" s="3">
        <v>332</v>
      </c>
      <c r="H26" s="1">
        <v>251</v>
      </c>
      <c r="I26" s="1" t="s">
        <v>40</v>
      </c>
      <c r="J26" s="2">
        <v>2510</v>
      </c>
      <c r="K26" s="2">
        <v>10</v>
      </c>
      <c r="L26" s="3">
        <v>201906</v>
      </c>
      <c r="M26" s="6">
        <v>6</v>
      </c>
      <c r="N26" t="str">
        <f>LEFT(Table1[[#This Row],[Elapsed Time]],2)</f>
        <v>07</v>
      </c>
      <c r="O26" t="str">
        <f>RIGHT(Table1[[#This Row],[Elapsed Time]],2)</f>
        <v>50</v>
      </c>
      <c r="P26">
        <f>Table1[[#This Row],[Hours]]+Table1[[#This Row],[Minutes]]/60</f>
        <v>7.833333333333333</v>
      </c>
      <c r="Q26">
        <f>VLOOKUP(Table1[[#This Row],[Specific Aircraft Code]],e[],4,0)</f>
        <v>406</v>
      </c>
      <c r="R26">
        <f>Table1[[#This Row],['# of e-seats]]/Table1[[#This Row],[Seats]]</f>
        <v>1.6175298804780875</v>
      </c>
      <c r="S26">
        <f>Table1[[#This Row],[e]]*Table1[[#This Row],[Seats (Total)]]</f>
        <v>4059.9999999999995</v>
      </c>
    </row>
    <row r="27" spans="1:19" x14ac:dyDescent="0.25">
      <c r="A27" s="1" t="s">
        <v>53</v>
      </c>
      <c r="B27" s="1" t="s">
        <v>54</v>
      </c>
      <c r="C27" s="1" t="s">
        <v>58</v>
      </c>
      <c r="D27" s="1" t="s">
        <v>58</v>
      </c>
      <c r="E27" s="1" t="s">
        <v>37</v>
      </c>
      <c r="F27" s="1" t="s">
        <v>59</v>
      </c>
      <c r="G27" s="3">
        <v>332</v>
      </c>
      <c r="H27" s="1">
        <v>251</v>
      </c>
      <c r="I27" s="1" t="s">
        <v>40</v>
      </c>
      <c r="J27" s="2">
        <v>2008</v>
      </c>
      <c r="K27" s="2">
        <v>8</v>
      </c>
      <c r="L27" s="3">
        <v>201907</v>
      </c>
      <c r="M27" s="6">
        <v>7</v>
      </c>
      <c r="N27" t="str">
        <f>LEFT(Table1[[#This Row],[Elapsed Time]],2)</f>
        <v>07</v>
      </c>
      <c r="O27" t="str">
        <f>RIGHT(Table1[[#This Row],[Elapsed Time]],2)</f>
        <v>50</v>
      </c>
      <c r="P27">
        <f>Table1[[#This Row],[Hours]]+Table1[[#This Row],[Minutes]]/60</f>
        <v>7.833333333333333</v>
      </c>
      <c r="Q27">
        <f>VLOOKUP(Table1[[#This Row],[Specific Aircraft Code]],e[],4,0)</f>
        <v>406</v>
      </c>
      <c r="R27">
        <f>Table1[[#This Row],['# of e-seats]]/Table1[[#This Row],[Seats]]</f>
        <v>1.6175298804780875</v>
      </c>
      <c r="S27">
        <f>Table1[[#This Row],[e]]*Table1[[#This Row],[Seats (Total)]]</f>
        <v>3248</v>
      </c>
    </row>
    <row r="28" spans="1:19" x14ac:dyDescent="0.25">
      <c r="A28" s="1" t="s">
        <v>53</v>
      </c>
      <c r="B28" s="1" t="s">
        <v>54</v>
      </c>
      <c r="C28" s="1" t="s">
        <v>58</v>
      </c>
      <c r="D28" s="1" t="s">
        <v>58</v>
      </c>
      <c r="E28" s="1" t="s">
        <v>37</v>
      </c>
      <c r="F28" s="1" t="s">
        <v>59</v>
      </c>
      <c r="G28" s="3">
        <v>332</v>
      </c>
      <c r="H28" s="1">
        <v>251</v>
      </c>
      <c r="I28" s="1" t="s">
        <v>40</v>
      </c>
      <c r="J28" s="2">
        <v>2761</v>
      </c>
      <c r="K28" s="2">
        <v>11</v>
      </c>
      <c r="L28" s="3">
        <v>201908</v>
      </c>
      <c r="M28" s="6">
        <v>8</v>
      </c>
      <c r="N28" t="str">
        <f>LEFT(Table1[[#This Row],[Elapsed Time]],2)</f>
        <v>07</v>
      </c>
      <c r="O28" t="str">
        <f>RIGHT(Table1[[#This Row],[Elapsed Time]],2)</f>
        <v>50</v>
      </c>
      <c r="P28">
        <f>Table1[[#This Row],[Hours]]+Table1[[#This Row],[Minutes]]/60</f>
        <v>7.833333333333333</v>
      </c>
      <c r="Q28">
        <f>VLOOKUP(Table1[[#This Row],[Specific Aircraft Code]],e[],4,0)</f>
        <v>406</v>
      </c>
      <c r="R28">
        <f>Table1[[#This Row],['# of e-seats]]/Table1[[#This Row],[Seats]]</f>
        <v>1.6175298804780875</v>
      </c>
      <c r="S28">
        <f>Table1[[#This Row],[e]]*Table1[[#This Row],[Seats (Total)]]</f>
        <v>4466</v>
      </c>
    </row>
    <row r="29" spans="1:19" x14ac:dyDescent="0.25">
      <c r="A29" s="1" t="s">
        <v>53</v>
      </c>
      <c r="B29" s="1" t="s">
        <v>54</v>
      </c>
      <c r="C29" s="1" t="s">
        <v>58</v>
      </c>
      <c r="D29" s="1" t="s">
        <v>58</v>
      </c>
      <c r="E29" s="1" t="s">
        <v>37</v>
      </c>
      <c r="F29" s="1" t="s">
        <v>59</v>
      </c>
      <c r="G29" s="3">
        <v>332</v>
      </c>
      <c r="H29" s="1">
        <v>251</v>
      </c>
      <c r="I29" s="1" t="s">
        <v>40</v>
      </c>
      <c r="J29" s="2">
        <v>1255</v>
      </c>
      <c r="K29" s="2">
        <v>5</v>
      </c>
      <c r="L29" s="3">
        <v>201909</v>
      </c>
      <c r="M29" s="6">
        <v>9</v>
      </c>
      <c r="N29" t="str">
        <f>LEFT(Table1[[#This Row],[Elapsed Time]],2)</f>
        <v>07</v>
      </c>
      <c r="O29" t="str">
        <f>RIGHT(Table1[[#This Row],[Elapsed Time]],2)</f>
        <v>50</v>
      </c>
      <c r="P29">
        <f>Table1[[#This Row],[Hours]]+Table1[[#This Row],[Minutes]]/60</f>
        <v>7.833333333333333</v>
      </c>
      <c r="Q29">
        <f>VLOOKUP(Table1[[#This Row],[Specific Aircraft Code]],e[],4,0)</f>
        <v>406</v>
      </c>
      <c r="R29">
        <f>Table1[[#This Row],['# of e-seats]]/Table1[[#This Row],[Seats]]</f>
        <v>1.6175298804780875</v>
      </c>
      <c r="S29">
        <f>Table1[[#This Row],[e]]*Table1[[#This Row],[Seats (Total)]]</f>
        <v>2029.9999999999998</v>
      </c>
    </row>
    <row r="30" spans="1:19" x14ac:dyDescent="0.25">
      <c r="A30" s="1" t="s">
        <v>53</v>
      </c>
      <c r="B30" s="1" t="s">
        <v>54</v>
      </c>
      <c r="C30" s="1" t="s">
        <v>58</v>
      </c>
      <c r="D30" s="1" t="s">
        <v>58</v>
      </c>
      <c r="E30" s="1" t="s">
        <v>37</v>
      </c>
      <c r="F30" s="1" t="s">
        <v>59</v>
      </c>
      <c r="G30" s="3">
        <v>332</v>
      </c>
      <c r="H30" s="1">
        <v>251</v>
      </c>
      <c r="I30" s="1" t="s">
        <v>40</v>
      </c>
      <c r="J30" s="2">
        <v>1757</v>
      </c>
      <c r="K30" s="2">
        <v>7</v>
      </c>
      <c r="L30" s="3">
        <v>201910</v>
      </c>
      <c r="M30" s="6">
        <v>10</v>
      </c>
      <c r="N30" t="str">
        <f>LEFT(Table1[[#This Row],[Elapsed Time]],2)</f>
        <v>07</v>
      </c>
      <c r="O30" t="str">
        <f>RIGHT(Table1[[#This Row],[Elapsed Time]],2)</f>
        <v>50</v>
      </c>
      <c r="P30">
        <f>Table1[[#This Row],[Hours]]+Table1[[#This Row],[Minutes]]/60</f>
        <v>7.833333333333333</v>
      </c>
      <c r="Q30">
        <f>VLOOKUP(Table1[[#This Row],[Specific Aircraft Code]],e[],4,0)</f>
        <v>406</v>
      </c>
      <c r="R30">
        <f>Table1[[#This Row],['# of e-seats]]/Table1[[#This Row],[Seats]]</f>
        <v>1.6175298804780875</v>
      </c>
      <c r="S30">
        <f>Table1[[#This Row],[e]]*Table1[[#This Row],[Seats (Total)]]</f>
        <v>2842</v>
      </c>
    </row>
    <row r="31" spans="1:19" x14ac:dyDescent="0.25">
      <c r="A31" s="1" t="s">
        <v>53</v>
      </c>
      <c r="B31" s="1" t="s">
        <v>54</v>
      </c>
      <c r="C31" s="1" t="s">
        <v>58</v>
      </c>
      <c r="D31" s="1" t="s">
        <v>58</v>
      </c>
      <c r="E31" s="1" t="s">
        <v>37</v>
      </c>
      <c r="F31" s="1" t="s">
        <v>59</v>
      </c>
      <c r="G31" s="3">
        <v>332</v>
      </c>
      <c r="H31" s="1">
        <v>264</v>
      </c>
      <c r="I31" s="1" t="s">
        <v>40</v>
      </c>
      <c r="J31" s="2">
        <v>1584</v>
      </c>
      <c r="K31" s="2">
        <v>6</v>
      </c>
      <c r="L31" s="3">
        <v>201904</v>
      </c>
      <c r="M31" s="6">
        <v>4</v>
      </c>
      <c r="N31" t="str">
        <f>LEFT(Table1[[#This Row],[Elapsed Time]],2)</f>
        <v>07</v>
      </c>
      <c r="O31" t="str">
        <f>RIGHT(Table1[[#This Row],[Elapsed Time]],2)</f>
        <v>50</v>
      </c>
      <c r="P31">
        <f>Table1[[#This Row],[Hours]]+Table1[[#This Row],[Minutes]]/60</f>
        <v>7.833333333333333</v>
      </c>
      <c r="Q31">
        <f>VLOOKUP(Table1[[#This Row],[Specific Aircraft Code]],e[],4,0)</f>
        <v>406</v>
      </c>
      <c r="R31">
        <f>Table1[[#This Row],['# of e-seats]]/Table1[[#This Row],[Seats]]</f>
        <v>1.5378787878787878</v>
      </c>
      <c r="S31">
        <f>Table1[[#This Row],[e]]*Table1[[#This Row],[Seats (Total)]]</f>
        <v>2436</v>
      </c>
    </row>
    <row r="32" spans="1:19" x14ac:dyDescent="0.25">
      <c r="A32" s="1" t="s">
        <v>53</v>
      </c>
      <c r="B32" s="1" t="s">
        <v>54</v>
      </c>
      <c r="C32" s="1" t="s">
        <v>58</v>
      </c>
      <c r="D32" s="1" t="s">
        <v>58</v>
      </c>
      <c r="E32" s="1" t="s">
        <v>37</v>
      </c>
      <c r="F32" s="1" t="s">
        <v>59</v>
      </c>
      <c r="G32" s="3">
        <v>332</v>
      </c>
      <c r="H32" s="1">
        <v>266</v>
      </c>
      <c r="I32" s="1" t="s">
        <v>40</v>
      </c>
      <c r="J32" s="2">
        <v>266</v>
      </c>
      <c r="K32" s="2">
        <v>1</v>
      </c>
      <c r="L32" s="3">
        <v>201909</v>
      </c>
      <c r="M32" s="6">
        <v>9</v>
      </c>
      <c r="N32" t="str">
        <f>LEFT(Table1[[#This Row],[Elapsed Time]],2)</f>
        <v>07</v>
      </c>
      <c r="O32" t="str">
        <f>RIGHT(Table1[[#This Row],[Elapsed Time]],2)</f>
        <v>50</v>
      </c>
      <c r="P32">
        <f>Table1[[#This Row],[Hours]]+Table1[[#This Row],[Minutes]]/60</f>
        <v>7.833333333333333</v>
      </c>
      <c r="Q32">
        <f>VLOOKUP(Table1[[#This Row],[Specific Aircraft Code]],e[],4,0)</f>
        <v>406</v>
      </c>
      <c r="R32">
        <f>Table1[[#This Row],['# of e-seats]]/Table1[[#This Row],[Seats]]</f>
        <v>1.5263157894736843</v>
      </c>
      <c r="S32">
        <f>Table1[[#This Row],[e]]*Table1[[#This Row],[Seats (Total)]]</f>
        <v>406</v>
      </c>
    </row>
    <row r="33" spans="1:19" x14ac:dyDescent="0.25">
      <c r="A33" s="1" t="s">
        <v>53</v>
      </c>
      <c r="B33" s="1" t="s">
        <v>54</v>
      </c>
      <c r="C33" s="1" t="s">
        <v>58</v>
      </c>
      <c r="D33" s="1" t="s">
        <v>58</v>
      </c>
      <c r="E33" s="1" t="s">
        <v>37</v>
      </c>
      <c r="F33" s="1" t="s">
        <v>59</v>
      </c>
      <c r="G33" s="3">
        <v>332</v>
      </c>
      <c r="H33" s="1">
        <v>271</v>
      </c>
      <c r="I33" s="1" t="s">
        <v>40</v>
      </c>
      <c r="J33" s="2">
        <v>271</v>
      </c>
      <c r="K33" s="2">
        <v>1</v>
      </c>
      <c r="L33" s="3">
        <v>201904</v>
      </c>
      <c r="M33" s="6">
        <v>4</v>
      </c>
      <c r="N33" t="str">
        <f>LEFT(Table1[[#This Row],[Elapsed Time]],2)</f>
        <v>07</v>
      </c>
      <c r="O33" t="str">
        <f>RIGHT(Table1[[#This Row],[Elapsed Time]],2)</f>
        <v>50</v>
      </c>
      <c r="P33">
        <f>Table1[[#This Row],[Hours]]+Table1[[#This Row],[Minutes]]/60</f>
        <v>7.833333333333333</v>
      </c>
      <c r="Q33">
        <f>VLOOKUP(Table1[[#This Row],[Specific Aircraft Code]],e[],4,0)</f>
        <v>406</v>
      </c>
      <c r="R33">
        <f>Table1[[#This Row],['# of e-seats]]/Table1[[#This Row],[Seats]]</f>
        <v>1.4981549815498154</v>
      </c>
      <c r="S33">
        <f>Table1[[#This Row],[e]]*Table1[[#This Row],[Seats (Total)]]</f>
        <v>406</v>
      </c>
    </row>
    <row r="34" spans="1:19" x14ac:dyDescent="0.25">
      <c r="A34" s="1" t="s">
        <v>53</v>
      </c>
      <c r="B34" s="1" t="s">
        <v>54</v>
      </c>
      <c r="C34" s="1" t="s">
        <v>58</v>
      </c>
      <c r="D34" s="1" t="s">
        <v>58</v>
      </c>
      <c r="E34" s="1" t="s">
        <v>37</v>
      </c>
      <c r="F34" s="1" t="s">
        <v>59</v>
      </c>
      <c r="G34" s="3">
        <v>332</v>
      </c>
      <c r="H34" s="1">
        <v>271</v>
      </c>
      <c r="I34" s="1" t="s">
        <v>40</v>
      </c>
      <c r="J34" s="2">
        <v>813</v>
      </c>
      <c r="K34" s="2">
        <v>3</v>
      </c>
      <c r="L34" s="3">
        <v>201907</v>
      </c>
      <c r="M34" s="6">
        <v>7</v>
      </c>
      <c r="N34" t="str">
        <f>LEFT(Table1[[#This Row],[Elapsed Time]],2)</f>
        <v>07</v>
      </c>
      <c r="O34" t="str">
        <f>RIGHT(Table1[[#This Row],[Elapsed Time]],2)</f>
        <v>50</v>
      </c>
      <c r="P34">
        <f>Table1[[#This Row],[Hours]]+Table1[[#This Row],[Minutes]]/60</f>
        <v>7.833333333333333</v>
      </c>
      <c r="Q34">
        <f>VLOOKUP(Table1[[#This Row],[Specific Aircraft Code]],e[],4,0)</f>
        <v>406</v>
      </c>
      <c r="R34">
        <f>Table1[[#This Row],['# of e-seats]]/Table1[[#This Row],[Seats]]</f>
        <v>1.4981549815498154</v>
      </c>
      <c r="S34">
        <f>Table1[[#This Row],[e]]*Table1[[#This Row],[Seats (Total)]]</f>
        <v>1218</v>
      </c>
    </row>
    <row r="35" spans="1:19" x14ac:dyDescent="0.25">
      <c r="A35" s="1" t="s">
        <v>53</v>
      </c>
      <c r="B35" s="1" t="s">
        <v>54</v>
      </c>
      <c r="C35" s="1" t="s">
        <v>58</v>
      </c>
      <c r="D35" s="1" t="s">
        <v>58</v>
      </c>
      <c r="E35" s="1" t="s">
        <v>37</v>
      </c>
      <c r="F35" s="1" t="s">
        <v>59</v>
      </c>
      <c r="G35" s="3">
        <v>332</v>
      </c>
      <c r="H35" s="1">
        <v>271</v>
      </c>
      <c r="I35" s="1" t="s">
        <v>40</v>
      </c>
      <c r="J35" s="2">
        <v>271</v>
      </c>
      <c r="K35" s="2">
        <v>1</v>
      </c>
      <c r="L35" s="3">
        <v>201908</v>
      </c>
      <c r="M35" s="6">
        <v>8</v>
      </c>
      <c r="N35" t="str">
        <f>LEFT(Table1[[#This Row],[Elapsed Time]],2)</f>
        <v>07</v>
      </c>
      <c r="O35" t="str">
        <f>RIGHT(Table1[[#This Row],[Elapsed Time]],2)</f>
        <v>50</v>
      </c>
      <c r="P35">
        <f>Table1[[#This Row],[Hours]]+Table1[[#This Row],[Minutes]]/60</f>
        <v>7.833333333333333</v>
      </c>
      <c r="Q35">
        <f>VLOOKUP(Table1[[#This Row],[Specific Aircraft Code]],e[],4,0)</f>
        <v>406</v>
      </c>
      <c r="R35">
        <f>Table1[[#This Row],['# of e-seats]]/Table1[[#This Row],[Seats]]</f>
        <v>1.4981549815498154</v>
      </c>
      <c r="S35">
        <f>Table1[[#This Row],[e]]*Table1[[#This Row],[Seats (Total)]]</f>
        <v>406</v>
      </c>
    </row>
    <row r="36" spans="1:19" x14ac:dyDescent="0.25">
      <c r="A36" s="1" t="s">
        <v>53</v>
      </c>
      <c r="B36" s="1" t="s">
        <v>54</v>
      </c>
      <c r="C36" s="1" t="s">
        <v>58</v>
      </c>
      <c r="D36" s="1" t="s">
        <v>58</v>
      </c>
      <c r="E36" s="1" t="s">
        <v>37</v>
      </c>
      <c r="F36" s="1" t="s">
        <v>61</v>
      </c>
      <c r="G36" s="3">
        <v>333</v>
      </c>
      <c r="H36" s="1">
        <v>297</v>
      </c>
      <c r="I36" s="1" t="s">
        <v>40</v>
      </c>
      <c r="J36" s="2">
        <v>4752</v>
      </c>
      <c r="K36" s="2">
        <v>16</v>
      </c>
      <c r="L36" s="3">
        <v>201904</v>
      </c>
      <c r="M36" s="6">
        <v>4</v>
      </c>
      <c r="N36" t="str">
        <f>LEFT(Table1[[#This Row],[Elapsed Time]],2)</f>
        <v>07</v>
      </c>
      <c r="O36" t="str">
        <f>RIGHT(Table1[[#This Row],[Elapsed Time]],2)</f>
        <v>50</v>
      </c>
      <c r="P36">
        <f>Table1[[#This Row],[Hours]]+Table1[[#This Row],[Minutes]]/60</f>
        <v>7.833333333333333</v>
      </c>
      <c r="Q36">
        <f>VLOOKUP(Table1[[#This Row],[Specific Aircraft Code]],e[],4,0)</f>
        <v>440</v>
      </c>
      <c r="R36">
        <f>Table1[[#This Row],['# of e-seats]]/Table1[[#This Row],[Seats]]</f>
        <v>1.4814814814814814</v>
      </c>
      <c r="S36">
        <f>Table1[[#This Row],[e]]*Table1[[#This Row],[Seats (Total)]]</f>
        <v>7040</v>
      </c>
    </row>
    <row r="37" spans="1:19" x14ac:dyDescent="0.25">
      <c r="A37" s="1" t="s">
        <v>53</v>
      </c>
      <c r="B37" s="1" t="s">
        <v>54</v>
      </c>
      <c r="C37" s="1" t="s">
        <v>58</v>
      </c>
      <c r="D37" s="1" t="s">
        <v>58</v>
      </c>
      <c r="E37" s="1" t="s">
        <v>37</v>
      </c>
      <c r="F37" s="1" t="s">
        <v>61</v>
      </c>
      <c r="G37" s="3">
        <v>333</v>
      </c>
      <c r="H37" s="1">
        <v>297</v>
      </c>
      <c r="I37" s="1" t="s">
        <v>40</v>
      </c>
      <c r="J37" s="2">
        <v>6534</v>
      </c>
      <c r="K37" s="2">
        <v>22</v>
      </c>
      <c r="L37" s="3">
        <v>201905</v>
      </c>
      <c r="M37" s="6">
        <v>5</v>
      </c>
      <c r="N37" t="str">
        <f>LEFT(Table1[[#This Row],[Elapsed Time]],2)</f>
        <v>07</v>
      </c>
      <c r="O37" t="str">
        <f>RIGHT(Table1[[#This Row],[Elapsed Time]],2)</f>
        <v>50</v>
      </c>
      <c r="P37">
        <f>Table1[[#This Row],[Hours]]+Table1[[#This Row],[Minutes]]/60</f>
        <v>7.833333333333333</v>
      </c>
      <c r="Q37">
        <f>VLOOKUP(Table1[[#This Row],[Specific Aircraft Code]],e[],4,0)</f>
        <v>440</v>
      </c>
      <c r="R37">
        <f>Table1[[#This Row],['# of e-seats]]/Table1[[#This Row],[Seats]]</f>
        <v>1.4814814814814814</v>
      </c>
      <c r="S37">
        <f>Table1[[#This Row],[e]]*Table1[[#This Row],[Seats (Total)]]</f>
        <v>9680</v>
      </c>
    </row>
    <row r="38" spans="1:19" x14ac:dyDescent="0.25">
      <c r="A38" s="1" t="s">
        <v>53</v>
      </c>
      <c r="B38" s="1" t="s">
        <v>54</v>
      </c>
      <c r="C38" s="1" t="s">
        <v>58</v>
      </c>
      <c r="D38" s="1" t="s">
        <v>58</v>
      </c>
      <c r="E38" s="1" t="s">
        <v>37</v>
      </c>
      <c r="F38" s="1" t="s">
        <v>61</v>
      </c>
      <c r="G38" s="3">
        <v>333</v>
      </c>
      <c r="H38" s="1">
        <v>297</v>
      </c>
      <c r="I38" s="1" t="s">
        <v>40</v>
      </c>
      <c r="J38" s="2">
        <v>5940</v>
      </c>
      <c r="K38" s="2">
        <v>20</v>
      </c>
      <c r="L38" s="3">
        <v>201906</v>
      </c>
      <c r="M38" s="6">
        <v>6</v>
      </c>
      <c r="N38" t="str">
        <f>LEFT(Table1[[#This Row],[Elapsed Time]],2)</f>
        <v>07</v>
      </c>
      <c r="O38" t="str">
        <f>RIGHT(Table1[[#This Row],[Elapsed Time]],2)</f>
        <v>50</v>
      </c>
      <c r="P38">
        <f>Table1[[#This Row],[Hours]]+Table1[[#This Row],[Minutes]]/60</f>
        <v>7.833333333333333</v>
      </c>
      <c r="Q38">
        <f>VLOOKUP(Table1[[#This Row],[Specific Aircraft Code]],e[],4,0)</f>
        <v>440</v>
      </c>
      <c r="R38">
        <f>Table1[[#This Row],['# of e-seats]]/Table1[[#This Row],[Seats]]</f>
        <v>1.4814814814814814</v>
      </c>
      <c r="S38">
        <f>Table1[[#This Row],[e]]*Table1[[#This Row],[Seats (Total)]]</f>
        <v>8800</v>
      </c>
    </row>
    <row r="39" spans="1:19" x14ac:dyDescent="0.25">
      <c r="A39" s="1" t="s">
        <v>53</v>
      </c>
      <c r="B39" s="1" t="s">
        <v>54</v>
      </c>
      <c r="C39" s="1" t="s">
        <v>58</v>
      </c>
      <c r="D39" s="1" t="s">
        <v>58</v>
      </c>
      <c r="E39" s="1" t="s">
        <v>37</v>
      </c>
      <c r="F39" s="1" t="s">
        <v>61</v>
      </c>
      <c r="G39" s="3">
        <v>333</v>
      </c>
      <c r="H39" s="1">
        <v>297</v>
      </c>
      <c r="I39" s="1" t="s">
        <v>40</v>
      </c>
      <c r="J39" s="2">
        <v>5940</v>
      </c>
      <c r="K39" s="2">
        <v>20</v>
      </c>
      <c r="L39" s="3">
        <v>201907</v>
      </c>
      <c r="M39" s="6">
        <v>7</v>
      </c>
      <c r="N39" t="str">
        <f>LEFT(Table1[[#This Row],[Elapsed Time]],2)</f>
        <v>07</v>
      </c>
      <c r="O39" t="str">
        <f>RIGHT(Table1[[#This Row],[Elapsed Time]],2)</f>
        <v>50</v>
      </c>
      <c r="P39">
        <f>Table1[[#This Row],[Hours]]+Table1[[#This Row],[Minutes]]/60</f>
        <v>7.833333333333333</v>
      </c>
      <c r="Q39">
        <f>VLOOKUP(Table1[[#This Row],[Specific Aircraft Code]],e[],4,0)</f>
        <v>440</v>
      </c>
      <c r="R39">
        <f>Table1[[#This Row],['# of e-seats]]/Table1[[#This Row],[Seats]]</f>
        <v>1.4814814814814814</v>
      </c>
      <c r="S39">
        <f>Table1[[#This Row],[e]]*Table1[[#This Row],[Seats (Total)]]</f>
        <v>8800</v>
      </c>
    </row>
    <row r="40" spans="1:19" x14ac:dyDescent="0.25">
      <c r="A40" s="1" t="s">
        <v>53</v>
      </c>
      <c r="B40" s="1" t="s">
        <v>54</v>
      </c>
      <c r="C40" s="1" t="s">
        <v>58</v>
      </c>
      <c r="D40" s="1" t="s">
        <v>58</v>
      </c>
      <c r="E40" s="1" t="s">
        <v>37</v>
      </c>
      <c r="F40" s="1" t="s">
        <v>61</v>
      </c>
      <c r="G40" s="3">
        <v>333</v>
      </c>
      <c r="H40" s="1">
        <v>297</v>
      </c>
      <c r="I40" s="1" t="s">
        <v>40</v>
      </c>
      <c r="J40" s="2">
        <v>5643</v>
      </c>
      <c r="K40" s="2">
        <v>19</v>
      </c>
      <c r="L40" s="3">
        <v>201908</v>
      </c>
      <c r="M40" s="6">
        <v>8</v>
      </c>
      <c r="N40" t="str">
        <f>LEFT(Table1[[#This Row],[Elapsed Time]],2)</f>
        <v>07</v>
      </c>
      <c r="O40" t="str">
        <f>RIGHT(Table1[[#This Row],[Elapsed Time]],2)</f>
        <v>50</v>
      </c>
      <c r="P40">
        <f>Table1[[#This Row],[Hours]]+Table1[[#This Row],[Minutes]]/60</f>
        <v>7.833333333333333</v>
      </c>
      <c r="Q40">
        <f>VLOOKUP(Table1[[#This Row],[Specific Aircraft Code]],e[],4,0)</f>
        <v>440</v>
      </c>
      <c r="R40">
        <f>Table1[[#This Row],['# of e-seats]]/Table1[[#This Row],[Seats]]</f>
        <v>1.4814814814814814</v>
      </c>
      <c r="S40">
        <f>Table1[[#This Row],[e]]*Table1[[#This Row],[Seats (Total)]]</f>
        <v>8360</v>
      </c>
    </row>
    <row r="41" spans="1:19" x14ac:dyDescent="0.25">
      <c r="A41" s="1" t="s">
        <v>53</v>
      </c>
      <c r="B41" s="1" t="s">
        <v>54</v>
      </c>
      <c r="C41" s="1" t="s">
        <v>58</v>
      </c>
      <c r="D41" s="1" t="s">
        <v>58</v>
      </c>
      <c r="E41" s="1" t="s">
        <v>37</v>
      </c>
      <c r="F41" s="1" t="s">
        <v>61</v>
      </c>
      <c r="G41" s="3">
        <v>333</v>
      </c>
      <c r="H41" s="1">
        <v>297</v>
      </c>
      <c r="I41" s="1" t="s">
        <v>40</v>
      </c>
      <c r="J41" s="2">
        <v>7128</v>
      </c>
      <c r="K41" s="2">
        <v>24</v>
      </c>
      <c r="L41" s="3">
        <v>201909</v>
      </c>
      <c r="M41" s="6">
        <v>9</v>
      </c>
      <c r="N41" t="str">
        <f>LEFT(Table1[[#This Row],[Elapsed Time]],2)</f>
        <v>07</v>
      </c>
      <c r="O41" t="str">
        <f>RIGHT(Table1[[#This Row],[Elapsed Time]],2)</f>
        <v>50</v>
      </c>
      <c r="P41">
        <f>Table1[[#This Row],[Hours]]+Table1[[#This Row],[Minutes]]/60</f>
        <v>7.833333333333333</v>
      </c>
      <c r="Q41">
        <f>VLOOKUP(Table1[[#This Row],[Specific Aircraft Code]],e[],4,0)</f>
        <v>440</v>
      </c>
      <c r="R41">
        <f>Table1[[#This Row],['# of e-seats]]/Table1[[#This Row],[Seats]]</f>
        <v>1.4814814814814814</v>
      </c>
      <c r="S41">
        <f>Table1[[#This Row],[e]]*Table1[[#This Row],[Seats (Total)]]</f>
        <v>10560</v>
      </c>
    </row>
    <row r="42" spans="1:19" x14ac:dyDescent="0.25">
      <c r="A42" s="1" t="s">
        <v>53</v>
      </c>
      <c r="B42" s="1" t="s">
        <v>54</v>
      </c>
      <c r="C42" s="1" t="s">
        <v>58</v>
      </c>
      <c r="D42" s="1" t="s">
        <v>58</v>
      </c>
      <c r="E42" s="1" t="s">
        <v>37</v>
      </c>
      <c r="F42" s="1" t="s">
        <v>61</v>
      </c>
      <c r="G42" s="3">
        <v>333</v>
      </c>
      <c r="H42" s="1">
        <v>297</v>
      </c>
      <c r="I42" s="1" t="s">
        <v>40</v>
      </c>
      <c r="J42" s="2">
        <v>5643</v>
      </c>
      <c r="K42" s="2">
        <v>19</v>
      </c>
      <c r="L42" s="3">
        <v>201910</v>
      </c>
      <c r="M42" s="6">
        <v>10</v>
      </c>
      <c r="N42" t="str">
        <f>LEFT(Table1[[#This Row],[Elapsed Time]],2)</f>
        <v>07</v>
      </c>
      <c r="O42" t="str">
        <f>RIGHT(Table1[[#This Row],[Elapsed Time]],2)</f>
        <v>50</v>
      </c>
      <c r="P42">
        <f>Table1[[#This Row],[Hours]]+Table1[[#This Row],[Minutes]]/60</f>
        <v>7.833333333333333</v>
      </c>
      <c r="Q42">
        <f>VLOOKUP(Table1[[#This Row],[Specific Aircraft Code]],e[],4,0)</f>
        <v>440</v>
      </c>
      <c r="R42">
        <f>Table1[[#This Row],['# of e-seats]]/Table1[[#This Row],[Seats]]</f>
        <v>1.4814814814814814</v>
      </c>
      <c r="S42">
        <f>Table1[[#This Row],[e]]*Table1[[#This Row],[Seats (Total)]]</f>
        <v>8360</v>
      </c>
    </row>
    <row r="43" spans="1:19" x14ac:dyDescent="0.25">
      <c r="A43" s="1" t="s">
        <v>53</v>
      </c>
      <c r="B43" s="1" t="s">
        <v>54</v>
      </c>
      <c r="C43" s="1" t="s">
        <v>63</v>
      </c>
      <c r="D43" s="1" t="s">
        <v>63</v>
      </c>
      <c r="E43" s="1" t="s">
        <v>37</v>
      </c>
      <c r="F43" s="1" t="s">
        <v>56</v>
      </c>
      <c r="G43" s="3">
        <v>388</v>
      </c>
      <c r="H43" s="1">
        <v>484</v>
      </c>
      <c r="I43" s="1" t="s">
        <v>40</v>
      </c>
      <c r="J43" s="2">
        <v>1452</v>
      </c>
      <c r="K43" s="2">
        <v>3</v>
      </c>
      <c r="L43" s="3">
        <v>201910</v>
      </c>
      <c r="M43" s="6">
        <v>10</v>
      </c>
      <c r="N43" t="str">
        <f>LEFT(Table1[[#This Row],[Elapsed Time]],2)</f>
        <v>07</v>
      </c>
      <c r="O43" t="str">
        <f>RIGHT(Table1[[#This Row],[Elapsed Time]],2)</f>
        <v>55</v>
      </c>
      <c r="P43">
        <f>Table1[[#This Row],[Hours]]+Table1[[#This Row],[Minutes]]/60</f>
        <v>7.916666666666667</v>
      </c>
      <c r="Q43">
        <f>VLOOKUP(Table1[[#This Row],[Specific Aircraft Code]],e[],4,0)</f>
        <v>853</v>
      </c>
      <c r="R43">
        <f>Table1[[#This Row],['# of e-seats]]/Table1[[#This Row],[Seats]]</f>
        <v>1.7623966942148761</v>
      </c>
      <c r="S43">
        <f>Table1[[#This Row],[e]]*Table1[[#This Row],[Seats (Total)]]</f>
        <v>2559</v>
      </c>
    </row>
    <row r="44" spans="1:19" x14ac:dyDescent="0.25">
      <c r="A44" s="1" t="s">
        <v>53</v>
      </c>
      <c r="B44" s="1" t="s">
        <v>54</v>
      </c>
      <c r="C44" s="1" t="s">
        <v>63</v>
      </c>
      <c r="D44" s="1" t="s">
        <v>63</v>
      </c>
      <c r="E44" s="1" t="s">
        <v>37</v>
      </c>
      <c r="F44" s="1" t="s">
        <v>56</v>
      </c>
      <c r="G44" s="3">
        <v>388</v>
      </c>
      <c r="H44" s="1">
        <v>484</v>
      </c>
      <c r="I44" s="1" t="s">
        <v>40</v>
      </c>
      <c r="J44" s="2">
        <v>12584</v>
      </c>
      <c r="K44" s="2">
        <v>26</v>
      </c>
      <c r="L44" s="3">
        <v>201911</v>
      </c>
      <c r="M44" s="6">
        <v>11</v>
      </c>
      <c r="N44" t="str">
        <f>LEFT(Table1[[#This Row],[Elapsed Time]],2)</f>
        <v>07</v>
      </c>
      <c r="O44" t="str">
        <f>RIGHT(Table1[[#This Row],[Elapsed Time]],2)</f>
        <v>55</v>
      </c>
      <c r="P44">
        <f>Table1[[#This Row],[Hours]]+Table1[[#This Row],[Minutes]]/60</f>
        <v>7.916666666666667</v>
      </c>
      <c r="Q44">
        <f>VLOOKUP(Table1[[#This Row],[Specific Aircraft Code]],e[],4,0)</f>
        <v>853</v>
      </c>
      <c r="R44">
        <f>Table1[[#This Row],['# of e-seats]]/Table1[[#This Row],[Seats]]</f>
        <v>1.7623966942148761</v>
      </c>
      <c r="S44">
        <f>Table1[[#This Row],[e]]*Table1[[#This Row],[Seats (Total)]]</f>
        <v>22178</v>
      </c>
    </row>
    <row r="45" spans="1:19" x14ac:dyDescent="0.25">
      <c r="A45" s="1" t="s">
        <v>53</v>
      </c>
      <c r="B45" s="1" t="s">
        <v>54</v>
      </c>
      <c r="C45" s="1" t="s">
        <v>63</v>
      </c>
      <c r="D45" s="1" t="s">
        <v>63</v>
      </c>
      <c r="E45" s="1" t="s">
        <v>37</v>
      </c>
      <c r="F45" s="1" t="s">
        <v>56</v>
      </c>
      <c r="G45" s="3">
        <v>388</v>
      </c>
      <c r="H45" s="1">
        <v>484</v>
      </c>
      <c r="I45" s="1" t="s">
        <v>40</v>
      </c>
      <c r="J45" s="2">
        <v>11616</v>
      </c>
      <c r="K45" s="2">
        <v>24</v>
      </c>
      <c r="L45" s="3">
        <v>201912</v>
      </c>
      <c r="M45" s="6">
        <v>12</v>
      </c>
      <c r="N45" t="str">
        <f>LEFT(Table1[[#This Row],[Elapsed Time]],2)</f>
        <v>07</v>
      </c>
      <c r="O45" t="str">
        <f>RIGHT(Table1[[#This Row],[Elapsed Time]],2)</f>
        <v>55</v>
      </c>
      <c r="P45">
        <f>Table1[[#This Row],[Hours]]+Table1[[#This Row],[Minutes]]/60</f>
        <v>7.916666666666667</v>
      </c>
      <c r="Q45">
        <f>VLOOKUP(Table1[[#This Row],[Specific Aircraft Code]],e[],4,0)</f>
        <v>853</v>
      </c>
      <c r="R45">
        <f>Table1[[#This Row],['# of e-seats]]/Table1[[#This Row],[Seats]]</f>
        <v>1.7623966942148761</v>
      </c>
      <c r="S45">
        <f>Table1[[#This Row],[e]]*Table1[[#This Row],[Seats (Total)]]</f>
        <v>20472</v>
      </c>
    </row>
    <row r="46" spans="1:19" x14ac:dyDescent="0.25">
      <c r="A46" s="1" t="s">
        <v>53</v>
      </c>
      <c r="B46" s="1" t="s">
        <v>54</v>
      </c>
      <c r="C46" s="1" t="s">
        <v>63</v>
      </c>
      <c r="D46" s="1" t="s">
        <v>63</v>
      </c>
      <c r="E46" s="1" t="s">
        <v>37</v>
      </c>
      <c r="F46" s="1" t="s">
        <v>56</v>
      </c>
      <c r="G46" s="3">
        <v>388</v>
      </c>
      <c r="H46" s="1">
        <v>485</v>
      </c>
      <c r="I46" s="1" t="s">
        <v>40</v>
      </c>
      <c r="J46" s="2">
        <v>970</v>
      </c>
      <c r="K46" s="2">
        <v>2</v>
      </c>
      <c r="L46" s="3">
        <v>201910</v>
      </c>
      <c r="M46" s="6">
        <v>10</v>
      </c>
      <c r="N46" t="str">
        <f>LEFT(Table1[[#This Row],[Elapsed Time]],2)</f>
        <v>07</v>
      </c>
      <c r="O46" t="str">
        <f>RIGHT(Table1[[#This Row],[Elapsed Time]],2)</f>
        <v>55</v>
      </c>
      <c r="P46">
        <f>Table1[[#This Row],[Hours]]+Table1[[#This Row],[Minutes]]/60</f>
        <v>7.916666666666667</v>
      </c>
      <c r="Q46">
        <f>VLOOKUP(Table1[[#This Row],[Specific Aircraft Code]],e[],4,0)</f>
        <v>853</v>
      </c>
      <c r="R46">
        <f>Table1[[#This Row],['# of e-seats]]/Table1[[#This Row],[Seats]]</f>
        <v>1.7587628865979381</v>
      </c>
      <c r="S46">
        <f>Table1[[#This Row],[e]]*Table1[[#This Row],[Seats (Total)]]</f>
        <v>1706</v>
      </c>
    </row>
    <row r="47" spans="1:19" x14ac:dyDescent="0.25">
      <c r="A47" s="1" t="s">
        <v>53</v>
      </c>
      <c r="B47" s="1" t="s">
        <v>54</v>
      </c>
      <c r="C47" s="1" t="s">
        <v>63</v>
      </c>
      <c r="D47" s="1" t="s">
        <v>63</v>
      </c>
      <c r="E47" s="1" t="s">
        <v>37</v>
      </c>
      <c r="F47" s="1" t="s">
        <v>56</v>
      </c>
      <c r="G47" s="3">
        <v>388</v>
      </c>
      <c r="H47" s="1">
        <v>485</v>
      </c>
      <c r="I47" s="1" t="s">
        <v>40</v>
      </c>
      <c r="J47" s="2">
        <v>970</v>
      </c>
      <c r="K47" s="2">
        <v>2</v>
      </c>
      <c r="L47" s="3">
        <v>201911</v>
      </c>
      <c r="M47" s="6">
        <v>11</v>
      </c>
      <c r="N47" t="str">
        <f>LEFT(Table1[[#This Row],[Elapsed Time]],2)</f>
        <v>07</v>
      </c>
      <c r="O47" t="str">
        <f>RIGHT(Table1[[#This Row],[Elapsed Time]],2)</f>
        <v>55</v>
      </c>
      <c r="P47">
        <f>Table1[[#This Row],[Hours]]+Table1[[#This Row],[Minutes]]/60</f>
        <v>7.916666666666667</v>
      </c>
      <c r="Q47">
        <f>VLOOKUP(Table1[[#This Row],[Specific Aircraft Code]],e[],4,0)</f>
        <v>853</v>
      </c>
      <c r="R47">
        <f>Table1[[#This Row],['# of e-seats]]/Table1[[#This Row],[Seats]]</f>
        <v>1.7587628865979381</v>
      </c>
      <c r="S47">
        <f>Table1[[#This Row],[e]]*Table1[[#This Row],[Seats (Total)]]</f>
        <v>1706</v>
      </c>
    </row>
    <row r="48" spans="1:19" x14ac:dyDescent="0.25">
      <c r="A48" s="1" t="s">
        <v>53</v>
      </c>
      <c r="B48" s="1" t="s">
        <v>54</v>
      </c>
      <c r="C48" s="1" t="s">
        <v>63</v>
      </c>
      <c r="D48" s="1" t="s">
        <v>63</v>
      </c>
      <c r="E48" s="1" t="s">
        <v>37</v>
      </c>
      <c r="F48" s="1" t="s">
        <v>56</v>
      </c>
      <c r="G48" s="3">
        <v>388</v>
      </c>
      <c r="H48" s="1">
        <v>485</v>
      </c>
      <c r="I48" s="1" t="s">
        <v>40</v>
      </c>
      <c r="J48" s="2">
        <v>1455</v>
      </c>
      <c r="K48" s="2">
        <v>3</v>
      </c>
      <c r="L48" s="3">
        <v>201912</v>
      </c>
      <c r="M48" s="6">
        <v>12</v>
      </c>
      <c r="N48" t="str">
        <f>LEFT(Table1[[#This Row],[Elapsed Time]],2)</f>
        <v>07</v>
      </c>
      <c r="O48" t="str">
        <f>RIGHT(Table1[[#This Row],[Elapsed Time]],2)</f>
        <v>55</v>
      </c>
      <c r="P48">
        <f>Table1[[#This Row],[Hours]]+Table1[[#This Row],[Minutes]]/60</f>
        <v>7.916666666666667</v>
      </c>
      <c r="Q48">
        <f>VLOOKUP(Table1[[#This Row],[Specific Aircraft Code]],e[],4,0)</f>
        <v>853</v>
      </c>
      <c r="R48">
        <f>Table1[[#This Row],['# of e-seats]]/Table1[[#This Row],[Seats]]</f>
        <v>1.7587628865979381</v>
      </c>
      <c r="S48">
        <f>Table1[[#This Row],[e]]*Table1[[#This Row],[Seats (Total)]]</f>
        <v>2559</v>
      </c>
    </row>
    <row r="49" spans="1:19" x14ac:dyDescent="0.25">
      <c r="A49" s="1" t="s">
        <v>53</v>
      </c>
      <c r="B49" s="1" t="s">
        <v>54</v>
      </c>
      <c r="C49" s="1" t="s">
        <v>64</v>
      </c>
      <c r="D49" s="1" t="s">
        <v>64</v>
      </c>
      <c r="E49" s="1" t="s">
        <v>37</v>
      </c>
      <c r="F49" s="1" t="s">
        <v>56</v>
      </c>
      <c r="G49" s="3">
        <v>388</v>
      </c>
      <c r="H49" s="1">
        <v>484</v>
      </c>
      <c r="I49" s="1" t="s">
        <v>40</v>
      </c>
      <c r="J49" s="2">
        <v>15004</v>
      </c>
      <c r="K49" s="2">
        <v>31</v>
      </c>
      <c r="L49" s="3">
        <v>201901</v>
      </c>
      <c r="M49" s="6">
        <v>1</v>
      </c>
      <c r="N49" t="str">
        <f>LEFT(Table1[[#This Row],[Elapsed Time]],2)</f>
        <v>08</v>
      </c>
      <c r="O49" t="str">
        <f>RIGHT(Table1[[#This Row],[Elapsed Time]],2)</f>
        <v>00</v>
      </c>
      <c r="P49">
        <f>Table1[[#This Row],[Hours]]+Table1[[#This Row],[Minutes]]/60</f>
        <v>8</v>
      </c>
      <c r="Q49">
        <f>VLOOKUP(Table1[[#This Row],[Specific Aircraft Code]],e[],4,0)</f>
        <v>853</v>
      </c>
      <c r="R49">
        <f>Table1[[#This Row],['# of e-seats]]/Table1[[#This Row],[Seats]]</f>
        <v>1.7623966942148761</v>
      </c>
      <c r="S49">
        <f>Table1[[#This Row],[e]]*Table1[[#This Row],[Seats (Total)]]</f>
        <v>26443</v>
      </c>
    </row>
    <row r="50" spans="1:19" x14ac:dyDescent="0.25">
      <c r="A50" s="1" t="s">
        <v>53</v>
      </c>
      <c r="B50" s="1" t="s">
        <v>54</v>
      </c>
      <c r="C50" s="1" t="s">
        <v>64</v>
      </c>
      <c r="D50" s="1" t="s">
        <v>64</v>
      </c>
      <c r="E50" s="1" t="s">
        <v>37</v>
      </c>
      <c r="F50" s="1" t="s">
        <v>56</v>
      </c>
      <c r="G50" s="3">
        <v>388</v>
      </c>
      <c r="H50" s="1">
        <v>484</v>
      </c>
      <c r="I50" s="1" t="s">
        <v>40</v>
      </c>
      <c r="J50" s="2">
        <v>13552</v>
      </c>
      <c r="K50" s="2">
        <v>28</v>
      </c>
      <c r="L50" s="3">
        <v>201902</v>
      </c>
      <c r="M50" s="6">
        <v>2</v>
      </c>
      <c r="N50" t="str">
        <f>LEFT(Table1[[#This Row],[Elapsed Time]],2)</f>
        <v>08</v>
      </c>
      <c r="O50" t="str">
        <f>RIGHT(Table1[[#This Row],[Elapsed Time]],2)</f>
        <v>00</v>
      </c>
      <c r="P50">
        <f>Table1[[#This Row],[Hours]]+Table1[[#This Row],[Minutes]]/60</f>
        <v>8</v>
      </c>
      <c r="Q50">
        <f>VLOOKUP(Table1[[#This Row],[Specific Aircraft Code]],e[],4,0)</f>
        <v>853</v>
      </c>
      <c r="R50">
        <f>Table1[[#This Row],['# of e-seats]]/Table1[[#This Row],[Seats]]</f>
        <v>1.7623966942148761</v>
      </c>
      <c r="S50">
        <f>Table1[[#This Row],[e]]*Table1[[#This Row],[Seats (Total)]]</f>
        <v>23884</v>
      </c>
    </row>
    <row r="51" spans="1:19" x14ac:dyDescent="0.25">
      <c r="A51" s="1" t="s">
        <v>53</v>
      </c>
      <c r="B51" s="1" t="s">
        <v>54</v>
      </c>
      <c r="C51" s="1" t="s">
        <v>64</v>
      </c>
      <c r="D51" s="1" t="s">
        <v>64</v>
      </c>
      <c r="E51" s="1" t="s">
        <v>37</v>
      </c>
      <c r="F51" s="1" t="s">
        <v>56</v>
      </c>
      <c r="G51" s="3">
        <v>388</v>
      </c>
      <c r="H51" s="1">
        <v>484</v>
      </c>
      <c r="I51" s="1" t="s">
        <v>40</v>
      </c>
      <c r="J51" s="2">
        <v>14520</v>
      </c>
      <c r="K51" s="2">
        <v>30</v>
      </c>
      <c r="L51" s="3">
        <v>201903</v>
      </c>
      <c r="M51" s="6">
        <v>3</v>
      </c>
      <c r="N51" t="str">
        <f>LEFT(Table1[[#This Row],[Elapsed Time]],2)</f>
        <v>08</v>
      </c>
      <c r="O51" t="str">
        <f>RIGHT(Table1[[#This Row],[Elapsed Time]],2)</f>
        <v>00</v>
      </c>
      <c r="P51">
        <f>Table1[[#This Row],[Hours]]+Table1[[#This Row],[Minutes]]/60</f>
        <v>8</v>
      </c>
      <c r="Q51">
        <f>VLOOKUP(Table1[[#This Row],[Specific Aircraft Code]],e[],4,0)</f>
        <v>853</v>
      </c>
      <c r="R51">
        <f>Table1[[#This Row],['# of e-seats]]/Table1[[#This Row],[Seats]]</f>
        <v>1.7623966942148761</v>
      </c>
      <c r="S51">
        <f>Table1[[#This Row],[e]]*Table1[[#This Row],[Seats (Total)]]</f>
        <v>25590</v>
      </c>
    </row>
    <row r="52" spans="1:19" x14ac:dyDescent="0.25">
      <c r="A52" s="1" t="s">
        <v>53</v>
      </c>
      <c r="B52" s="1" t="s">
        <v>54</v>
      </c>
      <c r="C52" s="1" t="s">
        <v>65</v>
      </c>
      <c r="D52" s="1" t="s">
        <v>65</v>
      </c>
      <c r="E52" s="1" t="s">
        <v>37</v>
      </c>
      <c r="F52" s="1" t="s">
        <v>59</v>
      </c>
      <c r="G52" s="3">
        <v>332</v>
      </c>
      <c r="H52" s="1">
        <v>235</v>
      </c>
      <c r="I52" s="1" t="s">
        <v>40</v>
      </c>
      <c r="J52" s="2">
        <v>235</v>
      </c>
      <c r="K52" s="2">
        <v>1</v>
      </c>
      <c r="L52" s="3">
        <v>201902</v>
      </c>
      <c r="M52" s="6">
        <v>2</v>
      </c>
      <c r="N52" t="str">
        <f>LEFT(Table1[[#This Row],[Elapsed Time]],2)</f>
        <v>08</v>
      </c>
      <c r="O52" t="str">
        <f>RIGHT(Table1[[#This Row],[Elapsed Time]],2)</f>
        <v>05</v>
      </c>
      <c r="P52">
        <f>Table1[[#This Row],[Hours]]+Table1[[#This Row],[Minutes]]/60</f>
        <v>8.0833333333333339</v>
      </c>
      <c r="Q52">
        <f>VLOOKUP(Table1[[#This Row],[Specific Aircraft Code]],e[],4,0)</f>
        <v>406</v>
      </c>
      <c r="R52">
        <f>Table1[[#This Row],['# of e-seats]]/Table1[[#This Row],[Seats]]</f>
        <v>1.7276595744680852</v>
      </c>
      <c r="S52">
        <f>Table1[[#This Row],[e]]*Table1[[#This Row],[Seats (Total)]]</f>
        <v>406</v>
      </c>
    </row>
    <row r="53" spans="1:19" x14ac:dyDescent="0.25">
      <c r="A53" s="1" t="s">
        <v>53</v>
      </c>
      <c r="B53" s="1" t="s">
        <v>54</v>
      </c>
      <c r="C53" s="1" t="s">
        <v>65</v>
      </c>
      <c r="D53" s="1" t="s">
        <v>65</v>
      </c>
      <c r="E53" s="1" t="s">
        <v>37</v>
      </c>
      <c r="F53" s="1" t="s">
        <v>59</v>
      </c>
      <c r="G53" s="3">
        <v>332</v>
      </c>
      <c r="H53" s="1">
        <v>235</v>
      </c>
      <c r="I53" s="1" t="s">
        <v>40</v>
      </c>
      <c r="J53" s="2">
        <v>235</v>
      </c>
      <c r="K53" s="2">
        <v>1</v>
      </c>
      <c r="L53" s="3">
        <v>201903</v>
      </c>
      <c r="M53" s="6">
        <v>3</v>
      </c>
      <c r="N53" t="str">
        <f>LEFT(Table1[[#This Row],[Elapsed Time]],2)</f>
        <v>08</v>
      </c>
      <c r="O53" t="str">
        <f>RIGHT(Table1[[#This Row],[Elapsed Time]],2)</f>
        <v>05</v>
      </c>
      <c r="P53">
        <f>Table1[[#This Row],[Hours]]+Table1[[#This Row],[Minutes]]/60</f>
        <v>8.0833333333333339</v>
      </c>
      <c r="Q53">
        <f>VLOOKUP(Table1[[#This Row],[Specific Aircraft Code]],e[],4,0)</f>
        <v>406</v>
      </c>
      <c r="R53">
        <f>Table1[[#This Row],['# of e-seats]]/Table1[[#This Row],[Seats]]</f>
        <v>1.7276595744680852</v>
      </c>
      <c r="S53">
        <f>Table1[[#This Row],[e]]*Table1[[#This Row],[Seats (Total)]]</f>
        <v>406</v>
      </c>
    </row>
    <row r="54" spans="1:19" x14ac:dyDescent="0.25">
      <c r="A54" s="1" t="s">
        <v>53</v>
      </c>
      <c r="B54" s="1" t="s">
        <v>54</v>
      </c>
      <c r="C54" s="1" t="s">
        <v>65</v>
      </c>
      <c r="D54" s="1" t="s">
        <v>65</v>
      </c>
      <c r="E54" s="1" t="s">
        <v>37</v>
      </c>
      <c r="F54" s="1" t="s">
        <v>59</v>
      </c>
      <c r="G54" s="3">
        <v>332</v>
      </c>
      <c r="H54" s="1">
        <v>251</v>
      </c>
      <c r="I54" s="1" t="s">
        <v>40</v>
      </c>
      <c r="J54" s="2">
        <v>3765</v>
      </c>
      <c r="K54" s="2">
        <v>15</v>
      </c>
      <c r="L54" s="3">
        <v>201901</v>
      </c>
      <c r="M54" s="6">
        <v>1</v>
      </c>
      <c r="N54" t="str">
        <f>LEFT(Table1[[#This Row],[Elapsed Time]],2)</f>
        <v>08</v>
      </c>
      <c r="O54" t="str">
        <f>RIGHT(Table1[[#This Row],[Elapsed Time]],2)</f>
        <v>05</v>
      </c>
      <c r="P54">
        <f>Table1[[#This Row],[Hours]]+Table1[[#This Row],[Minutes]]/60</f>
        <v>8.0833333333333339</v>
      </c>
      <c r="Q54">
        <f>VLOOKUP(Table1[[#This Row],[Specific Aircraft Code]],e[],4,0)</f>
        <v>406</v>
      </c>
      <c r="R54">
        <f>Table1[[#This Row],['# of e-seats]]/Table1[[#This Row],[Seats]]</f>
        <v>1.6175298804780875</v>
      </c>
      <c r="S54">
        <f>Table1[[#This Row],[e]]*Table1[[#This Row],[Seats (Total)]]</f>
        <v>6090</v>
      </c>
    </row>
    <row r="55" spans="1:19" x14ac:dyDescent="0.25">
      <c r="A55" s="1" t="s">
        <v>53</v>
      </c>
      <c r="B55" s="1" t="s">
        <v>54</v>
      </c>
      <c r="C55" s="1" t="s">
        <v>65</v>
      </c>
      <c r="D55" s="1" t="s">
        <v>65</v>
      </c>
      <c r="E55" s="1" t="s">
        <v>37</v>
      </c>
      <c r="F55" s="1" t="s">
        <v>59</v>
      </c>
      <c r="G55" s="3">
        <v>332</v>
      </c>
      <c r="H55" s="1">
        <v>251</v>
      </c>
      <c r="I55" s="1" t="s">
        <v>40</v>
      </c>
      <c r="J55" s="2">
        <v>5773</v>
      </c>
      <c r="K55" s="2">
        <v>23</v>
      </c>
      <c r="L55" s="3">
        <v>201902</v>
      </c>
      <c r="M55" s="6">
        <v>2</v>
      </c>
      <c r="N55" t="str">
        <f>LEFT(Table1[[#This Row],[Elapsed Time]],2)</f>
        <v>08</v>
      </c>
      <c r="O55" t="str">
        <f>RIGHT(Table1[[#This Row],[Elapsed Time]],2)</f>
        <v>05</v>
      </c>
      <c r="P55">
        <f>Table1[[#This Row],[Hours]]+Table1[[#This Row],[Minutes]]/60</f>
        <v>8.0833333333333339</v>
      </c>
      <c r="Q55">
        <f>VLOOKUP(Table1[[#This Row],[Specific Aircraft Code]],e[],4,0)</f>
        <v>406</v>
      </c>
      <c r="R55">
        <f>Table1[[#This Row],['# of e-seats]]/Table1[[#This Row],[Seats]]</f>
        <v>1.6175298804780875</v>
      </c>
      <c r="S55">
        <f>Table1[[#This Row],[e]]*Table1[[#This Row],[Seats (Total)]]</f>
        <v>9338</v>
      </c>
    </row>
    <row r="56" spans="1:19" x14ac:dyDescent="0.25">
      <c r="A56" s="1" t="s">
        <v>53</v>
      </c>
      <c r="B56" s="1" t="s">
        <v>54</v>
      </c>
      <c r="C56" s="1" t="s">
        <v>65</v>
      </c>
      <c r="D56" s="1" t="s">
        <v>65</v>
      </c>
      <c r="E56" s="1" t="s">
        <v>37</v>
      </c>
      <c r="F56" s="1" t="s">
        <v>59</v>
      </c>
      <c r="G56" s="3">
        <v>332</v>
      </c>
      <c r="H56" s="1">
        <v>251</v>
      </c>
      <c r="I56" s="1" t="s">
        <v>40</v>
      </c>
      <c r="J56" s="2">
        <v>3514</v>
      </c>
      <c r="K56" s="2">
        <v>14</v>
      </c>
      <c r="L56" s="3">
        <v>201903</v>
      </c>
      <c r="M56" s="6">
        <v>3</v>
      </c>
      <c r="N56" t="str">
        <f>LEFT(Table1[[#This Row],[Elapsed Time]],2)</f>
        <v>08</v>
      </c>
      <c r="O56" t="str">
        <f>RIGHT(Table1[[#This Row],[Elapsed Time]],2)</f>
        <v>05</v>
      </c>
      <c r="P56">
        <f>Table1[[#This Row],[Hours]]+Table1[[#This Row],[Minutes]]/60</f>
        <v>8.0833333333333339</v>
      </c>
      <c r="Q56">
        <f>VLOOKUP(Table1[[#This Row],[Specific Aircraft Code]],e[],4,0)</f>
        <v>406</v>
      </c>
      <c r="R56">
        <f>Table1[[#This Row],['# of e-seats]]/Table1[[#This Row],[Seats]]</f>
        <v>1.6175298804780875</v>
      </c>
      <c r="S56">
        <f>Table1[[#This Row],[e]]*Table1[[#This Row],[Seats (Total)]]</f>
        <v>5684</v>
      </c>
    </row>
    <row r="57" spans="1:19" x14ac:dyDescent="0.25">
      <c r="A57" s="1" t="s">
        <v>53</v>
      </c>
      <c r="B57" s="1" t="s">
        <v>54</v>
      </c>
      <c r="C57" s="1" t="s">
        <v>65</v>
      </c>
      <c r="D57" s="1" t="s">
        <v>65</v>
      </c>
      <c r="E57" s="1" t="s">
        <v>37</v>
      </c>
      <c r="F57" s="1" t="s">
        <v>59</v>
      </c>
      <c r="G57" s="3">
        <v>332</v>
      </c>
      <c r="H57" s="1">
        <v>251</v>
      </c>
      <c r="I57" s="1" t="s">
        <v>40</v>
      </c>
      <c r="J57" s="2">
        <v>753</v>
      </c>
      <c r="K57" s="2">
        <v>3</v>
      </c>
      <c r="L57" s="3">
        <v>201910</v>
      </c>
      <c r="M57" s="6">
        <v>10</v>
      </c>
      <c r="N57" t="str">
        <f>LEFT(Table1[[#This Row],[Elapsed Time]],2)</f>
        <v>08</v>
      </c>
      <c r="O57" t="str">
        <f>RIGHT(Table1[[#This Row],[Elapsed Time]],2)</f>
        <v>05</v>
      </c>
      <c r="P57">
        <f>Table1[[#This Row],[Hours]]+Table1[[#This Row],[Minutes]]/60</f>
        <v>8.0833333333333339</v>
      </c>
      <c r="Q57">
        <f>VLOOKUP(Table1[[#This Row],[Specific Aircraft Code]],e[],4,0)</f>
        <v>406</v>
      </c>
      <c r="R57">
        <f>Table1[[#This Row],['# of e-seats]]/Table1[[#This Row],[Seats]]</f>
        <v>1.6175298804780875</v>
      </c>
      <c r="S57">
        <f>Table1[[#This Row],[e]]*Table1[[#This Row],[Seats (Total)]]</f>
        <v>1218</v>
      </c>
    </row>
    <row r="58" spans="1:19" x14ac:dyDescent="0.25">
      <c r="A58" s="1" t="s">
        <v>53</v>
      </c>
      <c r="B58" s="1" t="s">
        <v>54</v>
      </c>
      <c r="C58" s="1" t="s">
        <v>65</v>
      </c>
      <c r="D58" s="1" t="s">
        <v>65</v>
      </c>
      <c r="E58" s="1" t="s">
        <v>37</v>
      </c>
      <c r="F58" s="1" t="s">
        <v>59</v>
      </c>
      <c r="G58" s="3">
        <v>332</v>
      </c>
      <c r="H58" s="1">
        <v>251</v>
      </c>
      <c r="I58" s="1" t="s">
        <v>40</v>
      </c>
      <c r="J58" s="2">
        <v>4267</v>
      </c>
      <c r="K58" s="2">
        <v>17</v>
      </c>
      <c r="L58" s="3">
        <v>201911</v>
      </c>
      <c r="M58" s="6">
        <v>11</v>
      </c>
      <c r="N58" t="str">
        <f>LEFT(Table1[[#This Row],[Elapsed Time]],2)</f>
        <v>08</v>
      </c>
      <c r="O58" t="str">
        <f>RIGHT(Table1[[#This Row],[Elapsed Time]],2)</f>
        <v>05</v>
      </c>
      <c r="P58">
        <f>Table1[[#This Row],[Hours]]+Table1[[#This Row],[Minutes]]/60</f>
        <v>8.0833333333333339</v>
      </c>
      <c r="Q58">
        <f>VLOOKUP(Table1[[#This Row],[Specific Aircraft Code]],e[],4,0)</f>
        <v>406</v>
      </c>
      <c r="R58">
        <f>Table1[[#This Row],['# of e-seats]]/Table1[[#This Row],[Seats]]</f>
        <v>1.6175298804780875</v>
      </c>
      <c r="S58">
        <f>Table1[[#This Row],[e]]*Table1[[#This Row],[Seats (Total)]]</f>
        <v>6902</v>
      </c>
    </row>
    <row r="59" spans="1:19" x14ac:dyDescent="0.25">
      <c r="A59" s="1" t="s">
        <v>53</v>
      </c>
      <c r="B59" s="1" t="s">
        <v>54</v>
      </c>
      <c r="C59" s="1" t="s">
        <v>65</v>
      </c>
      <c r="D59" s="1" t="s">
        <v>65</v>
      </c>
      <c r="E59" s="1" t="s">
        <v>37</v>
      </c>
      <c r="F59" s="1" t="s">
        <v>59</v>
      </c>
      <c r="G59" s="3">
        <v>332</v>
      </c>
      <c r="H59" s="1">
        <v>251</v>
      </c>
      <c r="I59" s="1" t="s">
        <v>40</v>
      </c>
      <c r="J59" s="2">
        <v>3012</v>
      </c>
      <c r="K59" s="2">
        <v>12</v>
      </c>
      <c r="L59" s="3">
        <v>201912</v>
      </c>
      <c r="M59" s="6">
        <v>12</v>
      </c>
      <c r="N59" t="str">
        <f>LEFT(Table1[[#This Row],[Elapsed Time]],2)</f>
        <v>08</v>
      </c>
      <c r="O59" t="str">
        <f>RIGHT(Table1[[#This Row],[Elapsed Time]],2)</f>
        <v>05</v>
      </c>
      <c r="P59">
        <f>Table1[[#This Row],[Hours]]+Table1[[#This Row],[Minutes]]/60</f>
        <v>8.0833333333333339</v>
      </c>
      <c r="Q59">
        <f>VLOOKUP(Table1[[#This Row],[Specific Aircraft Code]],e[],4,0)</f>
        <v>406</v>
      </c>
      <c r="R59">
        <f>Table1[[#This Row],['# of e-seats]]/Table1[[#This Row],[Seats]]</f>
        <v>1.6175298804780875</v>
      </c>
      <c r="S59">
        <f>Table1[[#This Row],[e]]*Table1[[#This Row],[Seats (Total)]]</f>
        <v>4872</v>
      </c>
    </row>
    <row r="60" spans="1:19" x14ac:dyDescent="0.25">
      <c r="A60" s="1" t="s">
        <v>53</v>
      </c>
      <c r="B60" s="1" t="s">
        <v>54</v>
      </c>
      <c r="C60" s="1" t="s">
        <v>65</v>
      </c>
      <c r="D60" s="1" t="s">
        <v>65</v>
      </c>
      <c r="E60" s="1" t="s">
        <v>37</v>
      </c>
      <c r="F60" s="1" t="s">
        <v>59</v>
      </c>
      <c r="G60" s="3">
        <v>332</v>
      </c>
      <c r="H60" s="1">
        <v>264</v>
      </c>
      <c r="I60" s="1" t="s">
        <v>40</v>
      </c>
      <c r="J60" s="2">
        <v>264</v>
      </c>
      <c r="K60" s="2">
        <v>1</v>
      </c>
      <c r="L60" s="3">
        <v>201901</v>
      </c>
      <c r="M60" s="6">
        <v>1</v>
      </c>
      <c r="N60" t="str">
        <f>LEFT(Table1[[#This Row],[Elapsed Time]],2)</f>
        <v>08</v>
      </c>
      <c r="O60" t="str">
        <f>RIGHT(Table1[[#This Row],[Elapsed Time]],2)</f>
        <v>05</v>
      </c>
      <c r="P60">
        <f>Table1[[#This Row],[Hours]]+Table1[[#This Row],[Minutes]]/60</f>
        <v>8.0833333333333339</v>
      </c>
      <c r="Q60">
        <f>VLOOKUP(Table1[[#This Row],[Specific Aircraft Code]],e[],4,0)</f>
        <v>406</v>
      </c>
      <c r="R60">
        <f>Table1[[#This Row],['# of e-seats]]/Table1[[#This Row],[Seats]]</f>
        <v>1.5378787878787878</v>
      </c>
      <c r="S60">
        <f>Table1[[#This Row],[e]]*Table1[[#This Row],[Seats (Total)]]</f>
        <v>406</v>
      </c>
    </row>
    <row r="61" spans="1:19" x14ac:dyDescent="0.25">
      <c r="A61" s="1" t="s">
        <v>53</v>
      </c>
      <c r="B61" s="1" t="s">
        <v>54</v>
      </c>
      <c r="C61" s="1" t="s">
        <v>65</v>
      </c>
      <c r="D61" s="1" t="s">
        <v>65</v>
      </c>
      <c r="E61" s="1" t="s">
        <v>37</v>
      </c>
      <c r="F61" s="1" t="s">
        <v>59</v>
      </c>
      <c r="G61" s="3">
        <v>332</v>
      </c>
      <c r="H61" s="1">
        <v>264</v>
      </c>
      <c r="I61" s="1" t="s">
        <v>40</v>
      </c>
      <c r="J61" s="2">
        <v>792</v>
      </c>
      <c r="K61" s="2">
        <v>3</v>
      </c>
      <c r="L61" s="3">
        <v>201902</v>
      </c>
      <c r="M61" s="6">
        <v>2</v>
      </c>
      <c r="N61" t="str">
        <f>LEFT(Table1[[#This Row],[Elapsed Time]],2)</f>
        <v>08</v>
      </c>
      <c r="O61" t="str">
        <f>RIGHT(Table1[[#This Row],[Elapsed Time]],2)</f>
        <v>05</v>
      </c>
      <c r="P61">
        <f>Table1[[#This Row],[Hours]]+Table1[[#This Row],[Minutes]]/60</f>
        <v>8.0833333333333339</v>
      </c>
      <c r="Q61">
        <f>VLOOKUP(Table1[[#This Row],[Specific Aircraft Code]],e[],4,0)</f>
        <v>406</v>
      </c>
      <c r="R61">
        <f>Table1[[#This Row],['# of e-seats]]/Table1[[#This Row],[Seats]]</f>
        <v>1.5378787878787878</v>
      </c>
      <c r="S61">
        <f>Table1[[#This Row],[e]]*Table1[[#This Row],[Seats (Total)]]</f>
        <v>1218</v>
      </c>
    </row>
    <row r="62" spans="1:19" x14ac:dyDescent="0.25">
      <c r="A62" s="1" t="s">
        <v>53</v>
      </c>
      <c r="B62" s="1" t="s">
        <v>54</v>
      </c>
      <c r="C62" s="1" t="s">
        <v>65</v>
      </c>
      <c r="D62" s="1" t="s">
        <v>65</v>
      </c>
      <c r="E62" s="1" t="s">
        <v>37</v>
      </c>
      <c r="F62" s="1" t="s">
        <v>59</v>
      </c>
      <c r="G62" s="3">
        <v>332</v>
      </c>
      <c r="H62" s="1">
        <v>264</v>
      </c>
      <c r="I62" s="1" t="s">
        <v>40</v>
      </c>
      <c r="J62" s="2">
        <v>792</v>
      </c>
      <c r="K62" s="2">
        <v>3</v>
      </c>
      <c r="L62" s="3">
        <v>201903</v>
      </c>
      <c r="M62" s="6">
        <v>3</v>
      </c>
      <c r="N62" t="str">
        <f>LEFT(Table1[[#This Row],[Elapsed Time]],2)</f>
        <v>08</v>
      </c>
      <c r="O62" t="str">
        <f>RIGHT(Table1[[#This Row],[Elapsed Time]],2)</f>
        <v>05</v>
      </c>
      <c r="P62">
        <f>Table1[[#This Row],[Hours]]+Table1[[#This Row],[Minutes]]/60</f>
        <v>8.0833333333333339</v>
      </c>
      <c r="Q62">
        <f>VLOOKUP(Table1[[#This Row],[Specific Aircraft Code]],e[],4,0)</f>
        <v>406</v>
      </c>
      <c r="R62">
        <f>Table1[[#This Row],['# of e-seats]]/Table1[[#This Row],[Seats]]</f>
        <v>1.5378787878787878</v>
      </c>
      <c r="S62">
        <f>Table1[[#This Row],[e]]*Table1[[#This Row],[Seats (Total)]]</f>
        <v>1218</v>
      </c>
    </row>
    <row r="63" spans="1:19" x14ac:dyDescent="0.25">
      <c r="A63" s="1" t="s">
        <v>53</v>
      </c>
      <c r="B63" s="1" t="s">
        <v>54</v>
      </c>
      <c r="C63" s="1" t="s">
        <v>65</v>
      </c>
      <c r="D63" s="1" t="s">
        <v>65</v>
      </c>
      <c r="E63" s="1" t="s">
        <v>37</v>
      </c>
      <c r="F63" s="1" t="s">
        <v>59</v>
      </c>
      <c r="G63" s="3">
        <v>332</v>
      </c>
      <c r="H63" s="1">
        <v>271</v>
      </c>
      <c r="I63" s="1" t="s">
        <v>40</v>
      </c>
      <c r="J63" s="2">
        <v>271</v>
      </c>
      <c r="K63" s="2">
        <v>1</v>
      </c>
      <c r="L63" s="3">
        <v>201902</v>
      </c>
      <c r="M63" s="6">
        <v>2</v>
      </c>
      <c r="N63" t="str">
        <f>LEFT(Table1[[#This Row],[Elapsed Time]],2)</f>
        <v>08</v>
      </c>
      <c r="O63" t="str">
        <f>RIGHT(Table1[[#This Row],[Elapsed Time]],2)</f>
        <v>05</v>
      </c>
      <c r="P63">
        <f>Table1[[#This Row],[Hours]]+Table1[[#This Row],[Minutes]]/60</f>
        <v>8.0833333333333339</v>
      </c>
      <c r="Q63">
        <f>VLOOKUP(Table1[[#This Row],[Specific Aircraft Code]],e[],4,0)</f>
        <v>406</v>
      </c>
      <c r="R63">
        <f>Table1[[#This Row],['# of e-seats]]/Table1[[#This Row],[Seats]]</f>
        <v>1.4981549815498154</v>
      </c>
      <c r="S63">
        <f>Table1[[#This Row],[e]]*Table1[[#This Row],[Seats (Total)]]</f>
        <v>406</v>
      </c>
    </row>
    <row r="64" spans="1:19" x14ac:dyDescent="0.25">
      <c r="A64" s="1" t="s">
        <v>53</v>
      </c>
      <c r="B64" s="1" t="s">
        <v>54</v>
      </c>
      <c r="C64" s="1" t="s">
        <v>65</v>
      </c>
      <c r="D64" s="1" t="s">
        <v>65</v>
      </c>
      <c r="E64" s="1" t="s">
        <v>37</v>
      </c>
      <c r="F64" s="1" t="s">
        <v>59</v>
      </c>
      <c r="G64" s="3">
        <v>332</v>
      </c>
      <c r="H64" s="1">
        <v>271</v>
      </c>
      <c r="I64" s="1" t="s">
        <v>40</v>
      </c>
      <c r="J64" s="2">
        <v>271</v>
      </c>
      <c r="K64" s="2">
        <v>1</v>
      </c>
      <c r="L64" s="3">
        <v>201903</v>
      </c>
      <c r="M64" s="6">
        <v>3</v>
      </c>
      <c r="N64" t="str">
        <f>LEFT(Table1[[#This Row],[Elapsed Time]],2)</f>
        <v>08</v>
      </c>
      <c r="O64" t="str">
        <f>RIGHT(Table1[[#This Row],[Elapsed Time]],2)</f>
        <v>05</v>
      </c>
      <c r="P64">
        <f>Table1[[#This Row],[Hours]]+Table1[[#This Row],[Minutes]]/60</f>
        <v>8.0833333333333339</v>
      </c>
      <c r="Q64">
        <f>VLOOKUP(Table1[[#This Row],[Specific Aircraft Code]],e[],4,0)</f>
        <v>406</v>
      </c>
      <c r="R64">
        <f>Table1[[#This Row],['# of e-seats]]/Table1[[#This Row],[Seats]]</f>
        <v>1.4981549815498154</v>
      </c>
      <c r="S64">
        <f>Table1[[#This Row],[e]]*Table1[[#This Row],[Seats (Total)]]</f>
        <v>406</v>
      </c>
    </row>
    <row r="65" spans="1:19" x14ac:dyDescent="0.25">
      <c r="A65" s="1" t="s">
        <v>53</v>
      </c>
      <c r="B65" s="1" t="s">
        <v>54</v>
      </c>
      <c r="C65" s="1" t="s">
        <v>65</v>
      </c>
      <c r="D65" s="1" t="s">
        <v>65</v>
      </c>
      <c r="E65" s="1" t="s">
        <v>37</v>
      </c>
      <c r="F65" s="1" t="s">
        <v>61</v>
      </c>
      <c r="G65" s="3">
        <v>333</v>
      </c>
      <c r="H65" s="1">
        <v>297</v>
      </c>
      <c r="I65" s="1" t="s">
        <v>40</v>
      </c>
      <c r="J65" s="2">
        <v>8316</v>
      </c>
      <c r="K65" s="2">
        <v>28</v>
      </c>
      <c r="L65" s="3">
        <v>201901</v>
      </c>
      <c r="M65" s="6">
        <v>1</v>
      </c>
      <c r="N65" t="str">
        <f>LEFT(Table1[[#This Row],[Elapsed Time]],2)</f>
        <v>08</v>
      </c>
      <c r="O65" t="str">
        <f>RIGHT(Table1[[#This Row],[Elapsed Time]],2)</f>
        <v>05</v>
      </c>
      <c r="P65">
        <f>Table1[[#This Row],[Hours]]+Table1[[#This Row],[Minutes]]/60</f>
        <v>8.0833333333333339</v>
      </c>
      <c r="Q65">
        <f>VLOOKUP(Table1[[#This Row],[Specific Aircraft Code]],e[],4,0)</f>
        <v>440</v>
      </c>
      <c r="R65">
        <f>Table1[[#This Row],['# of e-seats]]/Table1[[#This Row],[Seats]]</f>
        <v>1.4814814814814814</v>
      </c>
      <c r="S65">
        <f>Table1[[#This Row],[e]]*Table1[[#This Row],[Seats (Total)]]</f>
        <v>12320</v>
      </c>
    </row>
    <row r="66" spans="1:19" x14ac:dyDescent="0.25">
      <c r="A66" s="1" t="s">
        <v>53</v>
      </c>
      <c r="B66" s="1" t="s">
        <v>54</v>
      </c>
      <c r="C66" s="1" t="s">
        <v>65</v>
      </c>
      <c r="D66" s="1" t="s">
        <v>65</v>
      </c>
      <c r="E66" s="1" t="s">
        <v>37</v>
      </c>
      <c r="F66" s="1" t="s">
        <v>61</v>
      </c>
      <c r="G66" s="3">
        <v>333</v>
      </c>
      <c r="H66" s="1">
        <v>297</v>
      </c>
      <c r="I66" s="1" t="s">
        <v>40</v>
      </c>
      <c r="J66" s="2">
        <v>3564</v>
      </c>
      <c r="K66" s="2">
        <v>12</v>
      </c>
      <c r="L66" s="3">
        <v>201902</v>
      </c>
      <c r="M66" s="6">
        <v>2</v>
      </c>
      <c r="N66" t="str">
        <f>LEFT(Table1[[#This Row],[Elapsed Time]],2)</f>
        <v>08</v>
      </c>
      <c r="O66" t="str">
        <f>RIGHT(Table1[[#This Row],[Elapsed Time]],2)</f>
        <v>05</v>
      </c>
      <c r="P66">
        <f>Table1[[#This Row],[Hours]]+Table1[[#This Row],[Minutes]]/60</f>
        <v>8.0833333333333339</v>
      </c>
      <c r="Q66">
        <f>VLOOKUP(Table1[[#This Row],[Specific Aircraft Code]],e[],4,0)</f>
        <v>440</v>
      </c>
      <c r="R66">
        <f>Table1[[#This Row],['# of e-seats]]/Table1[[#This Row],[Seats]]</f>
        <v>1.4814814814814814</v>
      </c>
      <c r="S66">
        <f>Table1[[#This Row],[e]]*Table1[[#This Row],[Seats (Total)]]</f>
        <v>5280</v>
      </c>
    </row>
    <row r="67" spans="1:19" x14ac:dyDescent="0.25">
      <c r="A67" s="1" t="s">
        <v>53</v>
      </c>
      <c r="B67" s="1" t="s">
        <v>54</v>
      </c>
      <c r="C67" s="1" t="s">
        <v>65</v>
      </c>
      <c r="D67" s="1" t="s">
        <v>65</v>
      </c>
      <c r="E67" s="1" t="s">
        <v>37</v>
      </c>
      <c r="F67" s="1" t="s">
        <v>61</v>
      </c>
      <c r="G67" s="3">
        <v>333</v>
      </c>
      <c r="H67" s="1">
        <v>297</v>
      </c>
      <c r="I67" s="1" t="s">
        <v>40</v>
      </c>
      <c r="J67" s="2">
        <v>5049</v>
      </c>
      <c r="K67" s="2">
        <v>17</v>
      </c>
      <c r="L67" s="3">
        <v>201903</v>
      </c>
      <c r="M67" s="6">
        <v>3</v>
      </c>
      <c r="N67" t="str">
        <f>LEFT(Table1[[#This Row],[Elapsed Time]],2)</f>
        <v>08</v>
      </c>
      <c r="O67" t="str">
        <f>RIGHT(Table1[[#This Row],[Elapsed Time]],2)</f>
        <v>05</v>
      </c>
      <c r="P67">
        <f>Table1[[#This Row],[Hours]]+Table1[[#This Row],[Minutes]]/60</f>
        <v>8.0833333333333339</v>
      </c>
      <c r="Q67">
        <f>VLOOKUP(Table1[[#This Row],[Specific Aircraft Code]],e[],4,0)</f>
        <v>440</v>
      </c>
      <c r="R67">
        <f>Table1[[#This Row],['# of e-seats]]/Table1[[#This Row],[Seats]]</f>
        <v>1.4814814814814814</v>
      </c>
      <c r="S67">
        <f>Table1[[#This Row],[e]]*Table1[[#This Row],[Seats (Total)]]</f>
        <v>7480</v>
      </c>
    </row>
    <row r="68" spans="1:19" x14ac:dyDescent="0.25">
      <c r="A68" s="1" t="s">
        <v>53</v>
      </c>
      <c r="B68" s="1" t="s">
        <v>54</v>
      </c>
      <c r="C68" s="1" t="s">
        <v>65</v>
      </c>
      <c r="D68" s="1" t="s">
        <v>65</v>
      </c>
      <c r="E68" s="1" t="s">
        <v>37</v>
      </c>
      <c r="F68" s="1" t="s">
        <v>61</v>
      </c>
      <c r="G68" s="3">
        <v>333</v>
      </c>
      <c r="H68" s="1">
        <v>297</v>
      </c>
      <c r="I68" s="1" t="s">
        <v>40</v>
      </c>
      <c r="J68" s="2">
        <v>594</v>
      </c>
      <c r="K68" s="2">
        <v>2</v>
      </c>
      <c r="L68" s="3">
        <v>201910</v>
      </c>
      <c r="M68" s="6">
        <v>10</v>
      </c>
      <c r="N68" t="str">
        <f>LEFT(Table1[[#This Row],[Elapsed Time]],2)</f>
        <v>08</v>
      </c>
      <c r="O68" t="str">
        <f>RIGHT(Table1[[#This Row],[Elapsed Time]],2)</f>
        <v>05</v>
      </c>
      <c r="P68">
        <f>Table1[[#This Row],[Hours]]+Table1[[#This Row],[Minutes]]/60</f>
        <v>8.0833333333333339</v>
      </c>
      <c r="Q68">
        <f>VLOOKUP(Table1[[#This Row],[Specific Aircraft Code]],e[],4,0)</f>
        <v>440</v>
      </c>
      <c r="R68">
        <f>Table1[[#This Row],['# of e-seats]]/Table1[[#This Row],[Seats]]</f>
        <v>1.4814814814814814</v>
      </c>
      <c r="S68">
        <f>Table1[[#This Row],[e]]*Table1[[#This Row],[Seats (Total)]]</f>
        <v>880</v>
      </c>
    </row>
    <row r="69" spans="1:19" x14ac:dyDescent="0.25">
      <c r="A69" s="1" t="s">
        <v>53</v>
      </c>
      <c r="B69" s="1" t="s">
        <v>54</v>
      </c>
      <c r="C69" s="1" t="s">
        <v>65</v>
      </c>
      <c r="D69" s="1" t="s">
        <v>65</v>
      </c>
      <c r="E69" s="1" t="s">
        <v>37</v>
      </c>
      <c r="F69" s="1" t="s">
        <v>61</v>
      </c>
      <c r="G69" s="3">
        <v>333</v>
      </c>
      <c r="H69" s="1">
        <v>297</v>
      </c>
      <c r="I69" s="1" t="s">
        <v>40</v>
      </c>
      <c r="J69" s="2">
        <v>3861</v>
      </c>
      <c r="K69" s="2">
        <v>13</v>
      </c>
      <c r="L69" s="3">
        <v>201911</v>
      </c>
      <c r="M69" s="6">
        <v>11</v>
      </c>
      <c r="N69" t="str">
        <f>LEFT(Table1[[#This Row],[Elapsed Time]],2)</f>
        <v>08</v>
      </c>
      <c r="O69" t="str">
        <f>RIGHT(Table1[[#This Row],[Elapsed Time]],2)</f>
        <v>05</v>
      </c>
      <c r="P69">
        <f>Table1[[#This Row],[Hours]]+Table1[[#This Row],[Minutes]]/60</f>
        <v>8.0833333333333339</v>
      </c>
      <c r="Q69">
        <f>VLOOKUP(Table1[[#This Row],[Specific Aircraft Code]],e[],4,0)</f>
        <v>440</v>
      </c>
      <c r="R69">
        <f>Table1[[#This Row],['# of e-seats]]/Table1[[#This Row],[Seats]]</f>
        <v>1.4814814814814814</v>
      </c>
      <c r="S69">
        <f>Table1[[#This Row],[e]]*Table1[[#This Row],[Seats (Total)]]</f>
        <v>5720</v>
      </c>
    </row>
    <row r="70" spans="1:19" x14ac:dyDescent="0.25">
      <c r="A70" s="1" t="s">
        <v>53</v>
      </c>
      <c r="B70" s="1" t="s">
        <v>54</v>
      </c>
      <c r="C70" s="1" t="s">
        <v>65</v>
      </c>
      <c r="D70" s="1" t="s">
        <v>65</v>
      </c>
      <c r="E70" s="1" t="s">
        <v>37</v>
      </c>
      <c r="F70" s="1" t="s">
        <v>61</v>
      </c>
      <c r="G70" s="3">
        <v>333</v>
      </c>
      <c r="H70" s="1">
        <v>297</v>
      </c>
      <c r="I70" s="1" t="s">
        <v>40</v>
      </c>
      <c r="J70" s="2">
        <v>5643</v>
      </c>
      <c r="K70" s="2">
        <v>19</v>
      </c>
      <c r="L70" s="3">
        <v>201912</v>
      </c>
      <c r="M70" s="6">
        <v>12</v>
      </c>
      <c r="N70" t="str">
        <f>LEFT(Table1[[#This Row],[Elapsed Time]],2)</f>
        <v>08</v>
      </c>
      <c r="O70" t="str">
        <f>RIGHT(Table1[[#This Row],[Elapsed Time]],2)</f>
        <v>05</v>
      </c>
      <c r="P70">
        <f>Table1[[#This Row],[Hours]]+Table1[[#This Row],[Minutes]]/60</f>
        <v>8.0833333333333339</v>
      </c>
      <c r="Q70">
        <f>VLOOKUP(Table1[[#This Row],[Specific Aircraft Code]],e[],4,0)</f>
        <v>440</v>
      </c>
      <c r="R70">
        <f>Table1[[#This Row],['# of e-seats]]/Table1[[#This Row],[Seats]]</f>
        <v>1.4814814814814814</v>
      </c>
      <c r="S70">
        <f>Table1[[#This Row],[e]]*Table1[[#This Row],[Seats (Total)]]</f>
        <v>8360</v>
      </c>
    </row>
    <row r="71" spans="1:19" x14ac:dyDescent="0.25">
      <c r="A71" s="1" t="s">
        <v>66</v>
      </c>
      <c r="B71" s="1" t="s">
        <v>67</v>
      </c>
      <c r="C71" s="1" t="s">
        <v>68</v>
      </c>
      <c r="D71" s="1" t="s">
        <v>68</v>
      </c>
      <c r="E71" s="1" t="s">
        <v>37</v>
      </c>
      <c r="F71" s="1" t="s">
        <v>56</v>
      </c>
      <c r="G71" s="3">
        <v>388</v>
      </c>
      <c r="H71" s="1">
        <v>379</v>
      </c>
      <c r="I71" s="1" t="s">
        <v>40</v>
      </c>
      <c r="J71" s="2">
        <v>758</v>
      </c>
      <c r="K71" s="2">
        <v>2</v>
      </c>
      <c r="L71" s="3">
        <v>201909</v>
      </c>
      <c r="M71" s="6">
        <v>9</v>
      </c>
      <c r="N71" t="str">
        <f>LEFT(Table1[[#This Row],[Elapsed Time]],2)</f>
        <v>07</v>
      </c>
      <c r="O71" t="str">
        <f>RIGHT(Table1[[#This Row],[Elapsed Time]],2)</f>
        <v>35</v>
      </c>
      <c r="P71">
        <f>Table1[[#This Row],[Hours]]+Table1[[#This Row],[Minutes]]/60</f>
        <v>7.583333333333333</v>
      </c>
      <c r="Q71">
        <f>VLOOKUP(Table1[[#This Row],[Specific Aircraft Code]],e[],4,0)</f>
        <v>853</v>
      </c>
      <c r="R71">
        <f>Table1[[#This Row],['# of e-seats]]/Table1[[#This Row],[Seats]]</f>
        <v>2.2506596306068603</v>
      </c>
      <c r="S71">
        <f>Table1[[#This Row],[e]]*Table1[[#This Row],[Seats (Total)]]</f>
        <v>1706</v>
      </c>
    </row>
    <row r="72" spans="1:19" x14ac:dyDescent="0.25">
      <c r="A72" s="1" t="s">
        <v>66</v>
      </c>
      <c r="B72" s="1" t="s">
        <v>67</v>
      </c>
      <c r="C72" s="1" t="s">
        <v>68</v>
      </c>
      <c r="D72" s="1" t="s">
        <v>68</v>
      </c>
      <c r="E72" s="1" t="s">
        <v>37</v>
      </c>
      <c r="F72" s="1" t="s">
        <v>56</v>
      </c>
      <c r="G72" s="3">
        <v>388</v>
      </c>
      <c r="H72" s="1">
        <v>471</v>
      </c>
      <c r="I72" s="1" t="s">
        <v>40</v>
      </c>
      <c r="J72" s="2">
        <v>471</v>
      </c>
      <c r="K72" s="2">
        <v>1</v>
      </c>
      <c r="L72" s="3">
        <v>201903</v>
      </c>
      <c r="M72" s="6">
        <v>3</v>
      </c>
      <c r="N72" t="str">
        <f>LEFT(Table1[[#This Row],[Elapsed Time]],2)</f>
        <v>07</v>
      </c>
      <c r="O72" t="str">
        <f>RIGHT(Table1[[#This Row],[Elapsed Time]],2)</f>
        <v>35</v>
      </c>
      <c r="P72">
        <f>Table1[[#This Row],[Hours]]+Table1[[#This Row],[Minutes]]/60</f>
        <v>7.583333333333333</v>
      </c>
      <c r="Q72">
        <f>VLOOKUP(Table1[[#This Row],[Specific Aircraft Code]],e[],4,0)</f>
        <v>853</v>
      </c>
      <c r="R72">
        <f>Table1[[#This Row],['# of e-seats]]/Table1[[#This Row],[Seats]]</f>
        <v>1.8110403397027601</v>
      </c>
      <c r="S72">
        <f>Table1[[#This Row],[e]]*Table1[[#This Row],[Seats (Total)]]</f>
        <v>853</v>
      </c>
    </row>
    <row r="73" spans="1:19" x14ac:dyDescent="0.25">
      <c r="A73" s="1" t="s">
        <v>66</v>
      </c>
      <c r="B73" s="1" t="s">
        <v>67</v>
      </c>
      <c r="C73" s="1" t="s">
        <v>68</v>
      </c>
      <c r="D73" s="1" t="s">
        <v>68</v>
      </c>
      <c r="E73" s="1" t="s">
        <v>37</v>
      </c>
      <c r="F73" s="1" t="s">
        <v>56</v>
      </c>
      <c r="G73" s="3">
        <v>388</v>
      </c>
      <c r="H73" s="1">
        <v>471</v>
      </c>
      <c r="I73" s="1" t="s">
        <v>40</v>
      </c>
      <c r="J73" s="2">
        <v>14130</v>
      </c>
      <c r="K73" s="2">
        <v>30</v>
      </c>
      <c r="L73" s="3">
        <v>201904</v>
      </c>
      <c r="M73" s="6">
        <v>4</v>
      </c>
      <c r="N73" t="str">
        <f>LEFT(Table1[[#This Row],[Elapsed Time]],2)</f>
        <v>07</v>
      </c>
      <c r="O73" t="str">
        <f>RIGHT(Table1[[#This Row],[Elapsed Time]],2)</f>
        <v>35</v>
      </c>
      <c r="P73">
        <f>Table1[[#This Row],[Hours]]+Table1[[#This Row],[Minutes]]/60</f>
        <v>7.583333333333333</v>
      </c>
      <c r="Q73">
        <f>VLOOKUP(Table1[[#This Row],[Specific Aircraft Code]],e[],4,0)</f>
        <v>853</v>
      </c>
      <c r="R73">
        <f>Table1[[#This Row],['# of e-seats]]/Table1[[#This Row],[Seats]]</f>
        <v>1.8110403397027601</v>
      </c>
      <c r="S73">
        <f>Table1[[#This Row],[e]]*Table1[[#This Row],[Seats (Total)]]</f>
        <v>25590</v>
      </c>
    </row>
    <row r="74" spans="1:19" x14ac:dyDescent="0.25">
      <c r="A74" s="1" t="s">
        <v>66</v>
      </c>
      <c r="B74" s="1" t="s">
        <v>67</v>
      </c>
      <c r="C74" s="1" t="s">
        <v>68</v>
      </c>
      <c r="D74" s="1" t="s">
        <v>68</v>
      </c>
      <c r="E74" s="1" t="s">
        <v>37</v>
      </c>
      <c r="F74" s="1" t="s">
        <v>56</v>
      </c>
      <c r="G74" s="3">
        <v>388</v>
      </c>
      <c r="H74" s="1">
        <v>471</v>
      </c>
      <c r="I74" s="1" t="s">
        <v>40</v>
      </c>
      <c r="J74" s="2">
        <v>14601</v>
      </c>
      <c r="K74" s="2">
        <v>31</v>
      </c>
      <c r="L74" s="3">
        <v>201905</v>
      </c>
      <c r="M74" s="6">
        <v>5</v>
      </c>
      <c r="N74" t="str">
        <f>LEFT(Table1[[#This Row],[Elapsed Time]],2)</f>
        <v>07</v>
      </c>
      <c r="O74" t="str">
        <f>RIGHT(Table1[[#This Row],[Elapsed Time]],2)</f>
        <v>35</v>
      </c>
      <c r="P74">
        <f>Table1[[#This Row],[Hours]]+Table1[[#This Row],[Minutes]]/60</f>
        <v>7.583333333333333</v>
      </c>
      <c r="Q74">
        <f>VLOOKUP(Table1[[#This Row],[Specific Aircraft Code]],e[],4,0)</f>
        <v>853</v>
      </c>
      <c r="R74">
        <f>Table1[[#This Row],['# of e-seats]]/Table1[[#This Row],[Seats]]</f>
        <v>1.8110403397027601</v>
      </c>
      <c r="S74">
        <f>Table1[[#This Row],[e]]*Table1[[#This Row],[Seats (Total)]]</f>
        <v>26443</v>
      </c>
    </row>
    <row r="75" spans="1:19" x14ac:dyDescent="0.25">
      <c r="A75" s="1" t="s">
        <v>66</v>
      </c>
      <c r="B75" s="1" t="s">
        <v>67</v>
      </c>
      <c r="C75" s="1" t="s">
        <v>68</v>
      </c>
      <c r="D75" s="1" t="s">
        <v>68</v>
      </c>
      <c r="E75" s="1" t="s">
        <v>37</v>
      </c>
      <c r="F75" s="1" t="s">
        <v>56</v>
      </c>
      <c r="G75" s="3">
        <v>388</v>
      </c>
      <c r="H75" s="1">
        <v>471</v>
      </c>
      <c r="I75" s="1" t="s">
        <v>40</v>
      </c>
      <c r="J75" s="2">
        <v>14130</v>
      </c>
      <c r="K75" s="2">
        <v>30</v>
      </c>
      <c r="L75" s="3">
        <v>201906</v>
      </c>
      <c r="M75" s="6">
        <v>6</v>
      </c>
      <c r="N75" t="str">
        <f>LEFT(Table1[[#This Row],[Elapsed Time]],2)</f>
        <v>07</v>
      </c>
      <c r="O75" t="str">
        <f>RIGHT(Table1[[#This Row],[Elapsed Time]],2)</f>
        <v>35</v>
      </c>
      <c r="P75">
        <f>Table1[[#This Row],[Hours]]+Table1[[#This Row],[Minutes]]/60</f>
        <v>7.583333333333333</v>
      </c>
      <c r="Q75">
        <f>VLOOKUP(Table1[[#This Row],[Specific Aircraft Code]],e[],4,0)</f>
        <v>853</v>
      </c>
      <c r="R75">
        <f>Table1[[#This Row],['# of e-seats]]/Table1[[#This Row],[Seats]]</f>
        <v>1.8110403397027601</v>
      </c>
      <c r="S75">
        <f>Table1[[#This Row],[e]]*Table1[[#This Row],[Seats (Total)]]</f>
        <v>25590</v>
      </c>
    </row>
    <row r="76" spans="1:19" x14ac:dyDescent="0.25">
      <c r="A76" s="1" t="s">
        <v>66</v>
      </c>
      <c r="B76" s="1" t="s">
        <v>67</v>
      </c>
      <c r="C76" s="1" t="s">
        <v>68</v>
      </c>
      <c r="D76" s="1" t="s">
        <v>68</v>
      </c>
      <c r="E76" s="1" t="s">
        <v>37</v>
      </c>
      <c r="F76" s="1" t="s">
        <v>56</v>
      </c>
      <c r="G76" s="3">
        <v>388</v>
      </c>
      <c r="H76" s="1">
        <v>471</v>
      </c>
      <c r="I76" s="1" t="s">
        <v>40</v>
      </c>
      <c r="J76" s="2">
        <v>14601</v>
      </c>
      <c r="K76" s="2">
        <v>31</v>
      </c>
      <c r="L76" s="3">
        <v>201907</v>
      </c>
      <c r="M76" s="6">
        <v>7</v>
      </c>
      <c r="N76" t="str">
        <f>LEFT(Table1[[#This Row],[Elapsed Time]],2)</f>
        <v>07</v>
      </c>
      <c r="O76" t="str">
        <f>RIGHT(Table1[[#This Row],[Elapsed Time]],2)</f>
        <v>35</v>
      </c>
      <c r="P76">
        <f>Table1[[#This Row],[Hours]]+Table1[[#This Row],[Minutes]]/60</f>
        <v>7.583333333333333</v>
      </c>
      <c r="Q76">
        <f>VLOOKUP(Table1[[#This Row],[Specific Aircraft Code]],e[],4,0)</f>
        <v>853</v>
      </c>
      <c r="R76">
        <f>Table1[[#This Row],['# of e-seats]]/Table1[[#This Row],[Seats]]</f>
        <v>1.8110403397027601</v>
      </c>
      <c r="S76">
        <f>Table1[[#This Row],[e]]*Table1[[#This Row],[Seats (Total)]]</f>
        <v>26443</v>
      </c>
    </row>
    <row r="77" spans="1:19" x14ac:dyDescent="0.25">
      <c r="A77" s="1" t="s">
        <v>66</v>
      </c>
      <c r="B77" s="1" t="s">
        <v>67</v>
      </c>
      <c r="C77" s="1" t="s">
        <v>68</v>
      </c>
      <c r="D77" s="1" t="s">
        <v>68</v>
      </c>
      <c r="E77" s="1" t="s">
        <v>37</v>
      </c>
      <c r="F77" s="1" t="s">
        <v>56</v>
      </c>
      <c r="G77" s="3">
        <v>388</v>
      </c>
      <c r="H77" s="1">
        <v>471</v>
      </c>
      <c r="I77" s="1" t="s">
        <v>40</v>
      </c>
      <c r="J77" s="2">
        <v>14601</v>
      </c>
      <c r="K77" s="2">
        <v>31</v>
      </c>
      <c r="L77" s="3">
        <v>201908</v>
      </c>
      <c r="M77" s="6">
        <v>8</v>
      </c>
      <c r="N77" t="str">
        <f>LEFT(Table1[[#This Row],[Elapsed Time]],2)</f>
        <v>07</v>
      </c>
      <c r="O77" t="str">
        <f>RIGHT(Table1[[#This Row],[Elapsed Time]],2)</f>
        <v>35</v>
      </c>
      <c r="P77">
        <f>Table1[[#This Row],[Hours]]+Table1[[#This Row],[Minutes]]/60</f>
        <v>7.583333333333333</v>
      </c>
      <c r="Q77">
        <f>VLOOKUP(Table1[[#This Row],[Specific Aircraft Code]],e[],4,0)</f>
        <v>853</v>
      </c>
      <c r="R77">
        <f>Table1[[#This Row],['# of e-seats]]/Table1[[#This Row],[Seats]]</f>
        <v>1.8110403397027601</v>
      </c>
      <c r="S77">
        <f>Table1[[#This Row],[e]]*Table1[[#This Row],[Seats (Total)]]</f>
        <v>26443</v>
      </c>
    </row>
    <row r="78" spans="1:19" x14ac:dyDescent="0.25">
      <c r="A78" s="1" t="s">
        <v>66</v>
      </c>
      <c r="B78" s="1" t="s">
        <v>67</v>
      </c>
      <c r="C78" s="1" t="s">
        <v>68</v>
      </c>
      <c r="D78" s="1" t="s">
        <v>68</v>
      </c>
      <c r="E78" s="1" t="s">
        <v>37</v>
      </c>
      <c r="F78" s="1" t="s">
        <v>56</v>
      </c>
      <c r="G78" s="3">
        <v>388</v>
      </c>
      <c r="H78" s="1">
        <v>471</v>
      </c>
      <c r="I78" s="1" t="s">
        <v>40</v>
      </c>
      <c r="J78" s="2">
        <v>13188</v>
      </c>
      <c r="K78" s="2">
        <v>28</v>
      </c>
      <c r="L78" s="3">
        <v>201909</v>
      </c>
      <c r="M78" s="6">
        <v>9</v>
      </c>
      <c r="N78" t="str">
        <f>LEFT(Table1[[#This Row],[Elapsed Time]],2)</f>
        <v>07</v>
      </c>
      <c r="O78" t="str">
        <f>RIGHT(Table1[[#This Row],[Elapsed Time]],2)</f>
        <v>35</v>
      </c>
      <c r="P78">
        <f>Table1[[#This Row],[Hours]]+Table1[[#This Row],[Minutes]]/60</f>
        <v>7.583333333333333</v>
      </c>
      <c r="Q78">
        <f>VLOOKUP(Table1[[#This Row],[Specific Aircraft Code]],e[],4,0)</f>
        <v>853</v>
      </c>
      <c r="R78">
        <f>Table1[[#This Row],['# of e-seats]]/Table1[[#This Row],[Seats]]</f>
        <v>1.8110403397027601</v>
      </c>
      <c r="S78">
        <f>Table1[[#This Row],[e]]*Table1[[#This Row],[Seats (Total)]]</f>
        <v>23884</v>
      </c>
    </row>
    <row r="79" spans="1:19" x14ac:dyDescent="0.25">
      <c r="A79" s="1" t="s">
        <v>66</v>
      </c>
      <c r="B79" s="1" t="s">
        <v>67</v>
      </c>
      <c r="C79" s="1" t="s">
        <v>68</v>
      </c>
      <c r="D79" s="1" t="s">
        <v>68</v>
      </c>
      <c r="E79" s="1" t="s">
        <v>37</v>
      </c>
      <c r="F79" s="1" t="s">
        <v>56</v>
      </c>
      <c r="G79" s="3">
        <v>388</v>
      </c>
      <c r="H79" s="1">
        <v>471</v>
      </c>
      <c r="I79" s="1" t="s">
        <v>40</v>
      </c>
      <c r="J79" s="2">
        <v>12246</v>
      </c>
      <c r="K79" s="2">
        <v>26</v>
      </c>
      <c r="L79" s="3">
        <v>201910</v>
      </c>
      <c r="M79" s="6">
        <v>10</v>
      </c>
      <c r="N79" t="str">
        <f>LEFT(Table1[[#This Row],[Elapsed Time]],2)</f>
        <v>07</v>
      </c>
      <c r="O79" t="str">
        <f>RIGHT(Table1[[#This Row],[Elapsed Time]],2)</f>
        <v>35</v>
      </c>
      <c r="P79">
        <f>Table1[[#This Row],[Hours]]+Table1[[#This Row],[Minutes]]/60</f>
        <v>7.583333333333333</v>
      </c>
      <c r="Q79">
        <f>VLOOKUP(Table1[[#This Row],[Specific Aircraft Code]],e[],4,0)</f>
        <v>853</v>
      </c>
      <c r="R79">
        <f>Table1[[#This Row],['# of e-seats]]/Table1[[#This Row],[Seats]]</f>
        <v>1.8110403397027601</v>
      </c>
      <c r="S79">
        <f>Table1[[#This Row],[e]]*Table1[[#This Row],[Seats (Total)]]</f>
        <v>22178</v>
      </c>
    </row>
    <row r="80" spans="1:19" x14ac:dyDescent="0.25">
      <c r="A80" s="1" t="s">
        <v>66</v>
      </c>
      <c r="B80" s="1" t="s">
        <v>67</v>
      </c>
      <c r="C80" s="1" t="s">
        <v>55</v>
      </c>
      <c r="D80" s="1" t="s">
        <v>55</v>
      </c>
      <c r="E80" s="1" t="s">
        <v>37</v>
      </c>
      <c r="F80" s="1" t="s">
        <v>56</v>
      </c>
      <c r="G80" s="3">
        <v>388</v>
      </c>
      <c r="H80" s="1">
        <v>379</v>
      </c>
      <c r="I80" s="1" t="s">
        <v>40</v>
      </c>
      <c r="J80" s="2">
        <v>379</v>
      </c>
      <c r="K80" s="2">
        <v>1</v>
      </c>
      <c r="L80" s="3">
        <v>201903</v>
      </c>
      <c r="M80" s="6">
        <v>3</v>
      </c>
      <c r="N80" t="str">
        <f>LEFT(Table1[[#This Row],[Elapsed Time]],2)</f>
        <v>07</v>
      </c>
      <c r="O80" t="str">
        <f>RIGHT(Table1[[#This Row],[Elapsed Time]],2)</f>
        <v>40</v>
      </c>
      <c r="P80">
        <f>Table1[[#This Row],[Hours]]+Table1[[#This Row],[Minutes]]/60</f>
        <v>7.666666666666667</v>
      </c>
      <c r="Q80">
        <f>VLOOKUP(Table1[[#This Row],[Specific Aircraft Code]],e[],4,0)</f>
        <v>853</v>
      </c>
      <c r="R80">
        <f>Table1[[#This Row],['# of e-seats]]/Table1[[#This Row],[Seats]]</f>
        <v>2.2506596306068603</v>
      </c>
      <c r="S80">
        <f>Table1[[#This Row],[e]]*Table1[[#This Row],[Seats (Total)]]</f>
        <v>853</v>
      </c>
    </row>
    <row r="81" spans="1:19" x14ac:dyDescent="0.25">
      <c r="A81" s="1" t="s">
        <v>66</v>
      </c>
      <c r="B81" s="1" t="s">
        <v>67</v>
      </c>
      <c r="C81" s="1" t="s">
        <v>55</v>
      </c>
      <c r="D81" s="1" t="s">
        <v>55</v>
      </c>
      <c r="E81" s="1" t="s">
        <v>37</v>
      </c>
      <c r="F81" s="1" t="s">
        <v>56</v>
      </c>
      <c r="G81" s="3">
        <v>388</v>
      </c>
      <c r="H81" s="1">
        <v>379</v>
      </c>
      <c r="I81" s="1" t="s">
        <v>40</v>
      </c>
      <c r="J81" s="2">
        <v>11370</v>
      </c>
      <c r="K81" s="2">
        <v>30</v>
      </c>
      <c r="L81" s="3">
        <v>201908</v>
      </c>
      <c r="M81" s="6">
        <v>8</v>
      </c>
      <c r="N81" t="str">
        <f>LEFT(Table1[[#This Row],[Elapsed Time]],2)</f>
        <v>07</v>
      </c>
      <c r="O81" t="str">
        <f>RIGHT(Table1[[#This Row],[Elapsed Time]],2)</f>
        <v>40</v>
      </c>
      <c r="P81">
        <f>Table1[[#This Row],[Hours]]+Table1[[#This Row],[Minutes]]/60</f>
        <v>7.666666666666667</v>
      </c>
      <c r="Q81">
        <f>VLOOKUP(Table1[[#This Row],[Specific Aircraft Code]],e[],4,0)</f>
        <v>853</v>
      </c>
      <c r="R81">
        <f>Table1[[#This Row],['# of e-seats]]/Table1[[#This Row],[Seats]]</f>
        <v>2.2506596306068603</v>
      </c>
      <c r="S81">
        <f>Table1[[#This Row],[e]]*Table1[[#This Row],[Seats (Total)]]</f>
        <v>25590</v>
      </c>
    </row>
    <row r="82" spans="1:19" x14ac:dyDescent="0.25">
      <c r="A82" s="1" t="s">
        <v>66</v>
      </c>
      <c r="B82" s="1" t="s">
        <v>67</v>
      </c>
      <c r="C82" s="1" t="s">
        <v>55</v>
      </c>
      <c r="D82" s="1" t="s">
        <v>55</v>
      </c>
      <c r="E82" s="1" t="s">
        <v>37</v>
      </c>
      <c r="F82" s="1" t="s">
        <v>56</v>
      </c>
      <c r="G82" s="3">
        <v>388</v>
      </c>
      <c r="H82" s="1">
        <v>441</v>
      </c>
      <c r="I82" s="1" t="s">
        <v>40</v>
      </c>
      <c r="J82" s="2">
        <v>13230</v>
      </c>
      <c r="K82" s="2">
        <v>30</v>
      </c>
      <c r="L82" s="3">
        <v>201904</v>
      </c>
      <c r="M82" s="6">
        <v>4</v>
      </c>
      <c r="N82" t="str">
        <f>LEFT(Table1[[#This Row],[Elapsed Time]],2)</f>
        <v>07</v>
      </c>
      <c r="O82" t="str">
        <f>RIGHT(Table1[[#This Row],[Elapsed Time]],2)</f>
        <v>40</v>
      </c>
      <c r="P82">
        <f>Table1[[#This Row],[Hours]]+Table1[[#This Row],[Minutes]]/60</f>
        <v>7.666666666666667</v>
      </c>
      <c r="Q82">
        <f>VLOOKUP(Table1[[#This Row],[Specific Aircraft Code]],e[],4,0)</f>
        <v>853</v>
      </c>
      <c r="R82">
        <f>Table1[[#This Row],['# of e-seats]]/Table1[[#This Row],[Seats]]</f>
        <v>1.9342403628117915</v>
      </c>
      <c r="S82">
        <f>Table1[[#This Row],[e]]*Table1[[#This Row],[Seats (Total)]]</f>
        <v>25590</v>
      </c>
    </row>
    <row r="83" spans="1:19" x14ac:dyDescent="0.25">
      <c r="A83" s="1" t="s">
        <v>66</v>
      </c>
      <c r="B83" s="1" t="s">
        <v>67</v>
      </c>
      <c r="C83" s="1" t="s">
        <v>55</v>
      </c>
      <c r="D83" s="1" t="s">
        <v>55</v>
      </c>
      <c r="E83" s="1" t="s">
        <v>37</v>
      </c>
      <c r="F83" s="1" t="s">
        <v>56</v>
      </c>
      <c r="G83" s="3">
        <v>388</v>
      </c>
      <c r="H83" s="1">
        <v>441</v>
      </c>
      <c r="I83" s="1" t="s">
        <v>40</v>
      </c>
      <c r="J83" s="2">
        <v>13671</v>
      </c>
      <c r="K83" s="2">
        <v>31</v>
      </c>
      <c r="L83" s="3">
        <v>201905</v>
      </c>
      <c r="M83" s="6">
        <v>5</v>
      </c>
      <c r="N83" t="str">
        <f>LEFT(Table1[[#This Row],[Elapsed Time]],2)</f>
        <v>07</v>
      </c>
      <c r="O83" t="str">
        <f>RIGHT(Table1[[#This Row],[Elapsed Time]],2)</f>
        <v>40</v>
      </c>
      <c r="P83">
        <f>Table1[[#This Row],[Hours]]+Table1[[#This Row],[Minutes]]/60</f>
        <v>7.666666666666667</v>
      </c>
      <c r="Q83">
        <f>VLOOKUP(Table1[[#This Row],[Specific Aircraft Code]],e[],4,0)</f>
        <v>853</v>
      </c>
      <c r="R83">
        <f>Table1[[#This Row],['# of e-seats]]/Table1[[#This Row],[Seats]]</f>
        <v>1.9342403628117915</v>
      </c>
      <c r="S83">
        <f>Table1[[#This Row],[e]]*Table1[[#This Row],[Seats (Total)]]</f>
        <v>26443</v>
      </c>
    </row>
    <row r="84" spans="1:19" x14ac:dyDescent="0.25">
      <c r="A84" s="1" t="s">
        <v>66</v>
      </c>
      <c r="B84" s="1" t="s">
        <v>67</v>
      </c>
      <c r="C84" s="1" t="s">
        <v>55</v>
      </c>
      <c r="D84" s="1" t="s">
        <v>55</v>
      </c>
      <c r="E84" s="1" t="s">
        <v>37</v>
      </c>
      <c r="F84" s="1" t="s">
        <v>56</v>
      </c>
      <c r="G84" s="3">
        <v>388</v>
      </c>
      <c r="H84" s="1">
        <v>441</v>
      </c>
      <c r="I84" s="1" t="s">
        <v>40</v>
      </c>
      <c r="J84" s="2">
        <v>7056</v>
      </c>
      <c r="K84" s="2">
        <v>16</v>
      </c>
      <c r="L84" s="3">
        <v>201906</v>
      </c>
      <c r="M84" s="6">
        <v>6</v>
      </c>
      <c r="N84" t="str">
        <f>LEFT(Table1[[#This Row],[Elapsed Time]],2)</f>
        <v>07</v>
      </c>
      <c r="O84" t="str">
        <f>RIGHT(Table1[[#This Row],[Elapsed Time]],2)</f>
        <v>40</v>
      </c>
      <c r="P84">
        <f>Table1[[#This Row],[Hours]]+Table1[[#This Row],[Minutes]]/60</f>
        <v>7.666666666666667</v>
      </c>
      <c r="Q84">
        <f>VLOOKUP(Table1[[#This Row],[Specific Aircraft Code]],e[],4,0)</f>
        <v>853</v>
      </c>
      <c r="R84">
        <f>Table1[[#This Row],['# of e-seats]]/Table1[[#This Row],[Seats]]</f>
        <v>1.9342403628117915</v>
      </c>
      <c r="S84">
        <f>Table1[[#This Row],[e]]*Table1[[#This Row],[Seats (Total)]]</f>
        <v>13648</v>
      </c>
    </row>
    <row r="85" spans="1:19" x14ac:dyDescent="0.25">
      <c r="A85" s="1" t="s">
        <v>66</v>
      </c>
      <c r="B85" s="1" t="s">
        <v>67</v>
      </c>
      <c r="C85" s="1" t="s">
        <v>55</v>
      </c>
      <c r="D85" s="1" t="s">
        <v>55</v>
      </c>
      <c r="E85" s="1" t="s">
        <v>37</v>
      </c>
      <c r="F85" s="1" t="s">
        <v>56</v>
      </c>
      <c r="G85" s="3">
        <v>388</v>
      </c>
      <c r="H85" s="1">
        <v>441</v>
      </c>
      <c r="I85" s="1" t="s">
        <v>40</v>
      </c>
      <c r="J85" s="2">
        <v>13230</v>
      </c>
      <c r="K85" s="2">
        <v>30</v>
      </c>
      <c r="L85" s="3">
        <v>201909</v>
      </c>
      <c r="M85" s="6">
        <v>9</v>
      </c>
      <c r="N85" t="str">
        <f>LEFT(Table1[[#This Row],[Elapsed Time]],2)</f>
        <v>07</v>
      </c>
      <c r="O85" t="str">
        <f>RIGHT(Table1[[#This Row],[Elapsed Time]],2)</f>
        <v>40</v>
      </c>
      <c r="P85">
        <f>Table1[[#This Row],[Hours]]+Table1[[#This Row],[Minutes]]/60</f>
        <v>7.666666666666667</v>
      </c>
      <c r="Q85">
        <f>VLOOKUP(Table1[[#This Row],[Specific Aircraft Code]],e[],4,0)</f>
        <v>853</v>
      </c>
      <c r="R85">
        <f>Table1[[#This Row],['# of e-seats]]/Table1[[#This Row],[Seats]]</f>
        <v>1.9342403628117915</v>
      </c>
      <c r="S85">
        <f>Table1[[#This Row],[e]]*Table1[[#This Row],[Seats (Total)]]</f>
        <v>25590</v>
      </c>
    </row>
    <row r="86" spans="1:19" x14ac:dyDescent="0.25">
      <c r="A86" s="1" t="s">
        <v>66</v>
      </c>
      <c r="B86" s="1" t="s">
        <v>67</v>
      </c>
      <c r="C86" s="1" t="s">
        <v>55</v>
      </c>
      <c r="D86" s="1" t="s">
        <v>55</v>
      </c>
      <c r="E86" s="1" t="s">
        <v>37</v>
      </c>
      <c r="F86" s="1" t="s">
        <v>56</v>
      </c>
      <c r="G86" s="3">
        <v>388</v>
      </c>
      <c r="H86" s="1">
        <v>441</v>
      </c>
      <c r="I86" s="1" t="s">
        <v>40</v>
      </c>
      <c r="J86" s="2">
        <v>11466</v>
      </c>
      <c r="K86" s="2">
        <v>26</v>
      </c>
      <c r="L86" s="3">
        <v>201910</v>
      </c>
      <c r="M86" s="6">
        <v>10</v>
      </c>
      <c r="N86" t="str">
        <f>LEFT(Table1[[#This Row],[Elapsed Time]],2)</f>
        <v>07</v>
      </c>
      <c r="O86" t="str">
        <f>RIGHT(Table1[[#This Row],[Elapsed Time]],2)</f>
        <v>40</v>
      </c>
      <c r="P86">
        <f>Table1[[#This Row],[Hours]]+Table1[[#This Row],[Minutes]]/60</f>
        <v>7.666666666666667</v>
      </c>
      <c r="Q86">
        <f>VLOOKUP(Table1[[#This Row],[Specific Aircraft Code]],e[],4,0)</f>
        <v>853</v>
      </c>
      <c r="R86">
        <f>Table1[[#This Row],['# of e-seats]]/Table1[[#This Row],[Seats]]</f>
        <v>1.9342403628117915</v>
      </c>
      <c r="S86">
        <f>Table1[[#This Row],[e]]*Table1[[#This Row],[Seats (Total)]]</f>
        <v>22178</v>
      </c>
    </row>
    <row r="87" spans="1:19" x14ac:dyDescent="0.25">
      <c r="A87" s="1" t="s">
        <v>66</v>
      </c>
      <c r="B87" s="1" t="s">
        <v>67</v>
      </c>
      <c r="C87" s="1" t="s">
        <v>55</v>
      </c>
      <c r="D87" s="1" t="s">
        <v>55</v>
      </c>
      <c r="E87" s="1" t="s">
        <v>37</v>
      </c>
      <c r="F87" s="1" t="s">
        <v>56</v>
      </c>
      <c r="G87" s="3">
        <v>388</v>
      </c>
      <c r="H87" s="1">
        <v>471</v>
      </c>
      <c r="I87" s="1" t="s">
        <v>40</v>
      </c>
      <c r="J87" s="2">
        <v>6594</v>
      </c>
      <c r="K87" s="2">
        <v>14</v>
      </c>
      <c r="L87" s="3">
        <v>201906</v>
      </c>
      <c r="M87" s="6">
        <v>6</v>
      </c>
      <c r="N87" t="str">
        <f>LEFT(Table1[[#This Row],[Elapsed Time]],2)</f>
        <v>07</v>
      </c>
      <c r="O87" t="str">
        <f>RIGHT(Table1[[#This Row],[Elapsed Time]],2)</f>
        <v>40</v>
      </c>
      <c r="P87">
        <f>Table1[[#This Row],[Hours]]+Table1[[#This Row],[Minutes]]/60</f>
        <v>7.666666666666667</v>
      </c>
      <c r="Q87">
        <f>VLOOKUP(Table1[[#This Row],[Specific Aircraft Code]],e[],4,0)</f>
        <v>853</v>
      </c>
      <c r="R87">
        <f>Table1[[#This Row],['# of e-seats]]/Table1[[#This Row],[Seats]]</f>
        <v>1.8110403397027601</v>
      </c>
      <c r="S87">
        <f>Table1[[#This Row],[e]]*Table1[[#This Row],[Seats (Total)]]</f>
        <v>11942</v>
      </c>
    </row>
    <row r="88" spans="1:19" x14ac:dyDescent="0.25">
      <c r="A88" s="1" t="s">
        <v>66</v>
      </c>
      <c r="B88" s="1" t="s">
        <v>67</v>
      </c>
      <c r="C88" s="1" t="s">
        <v>55</v>
      </c>
      <c r="D88" s="1" t="s">
        <v>55</v>
      </c>
      <c r="E88" s="1" t="s">
        <v>37</v>
      </c>
      <c r="F88" s="1" t="s">
        <v>56</v>
      </c>
      <c r="G88" s="3">
        <v>388</v>
      </c>
      <c r="H88" s="1">
        <v>471</v>
      </c>
      <c r="I88" s="1" t="s">
        <v>40</v>
      </c>
      <c r="J88" s="2">
        <v>14601</v>
      </c>
      <c r="K88" s="2">
        <v>31</v>
      </c>
      <c r="L88" s="3">
        <v>201907</v>
      </c>
      <c r="M88" s="6">
        <v>7</v>
      </c>
      <c r="N88" t="str">
        <f>LEFT(Table1[[#This Row],[Elapsed Time]],2)</f>
        <v>07</v>
      </c>
      <c r="O88" t="str">
        <f>RIGHT(Table1[[#This Row],[Elapsed Time]],2)</f>
        <v>40</v>
      </c>
      <c r="P88">
        <f>Table1[[#This Row],[Hours]]+Table1[[#This Row],[Minutes]]/60</f>
        <v>7.666666666666667</v>
      </c>
      <c r="Q88">
        <f>VLOOKUP(Table1[[#This Row],[Specific Aircraft Code]],e[],4,0)</f>
        <v>853</v>
      </c>
      <c r="R88">
        <f>Table1[[#This Row],['# of e-seats]]/Table1[[#This Row],[Seats]]</f>
        <v>1.8110403397027601</v>
      </c>
      <c r="S88">
        <f>Table1[[#This Row],[e]]*Table1[[#This Row],[Seats (Total)]]</f>
        <v>26443</v>
      </c>
    </row>
    <row r="89" spans="1:19" x14ac:dyDescent="0.25">
      <c r="A89" s="1" t="s">
        <v>66</v>
      </c>
      <c r="B89" s="1" t="s">
        <v>67</v>
      </c>
      <c r="C89" s="1" t="s">
        <v>55</v>
      </c>
      <c r="D89" s="1" t="s">
        <v>55</v>
      </c>
      <c r="E89" s="1" t="s">
        <v>37</v>
      </c>
      <c r="F89" s="1" t="s">
        <v>56</v>
      </c>
      <c r="G89" s="3">
        <v>388</v>
      </c>
      <c r="H89" s="1">
        <v>471</v>
      </c>
      <c r="I89" s="1" t="s">
        <v>40</v>
      </c>
      <c r="J89" s="2">
        <v>471</v>
      </c>
      <c r="K89" s="2">
        <v>1</v>
      </c>
      <c r="L89" s="3">
        <v>201908</v>
      </c>
      <c r="M89" s="6">
        <v>8</v>
      </c>
      <c r="N89" t="str">
        <f>LEFT(Table1[[#This Row],[Elapsed Time]],2)</f>
        <v>07</v>
      </c>
      <c r="O89" t="str">
        <f>RIGHT(Table1[[#This Row],[Elapsed Time]],2)</f>
        <v>40</v>
      </c>
      <c r="P89">
        <f>Table1[[#This Row],[Hours]]+Table1[[#This Row],[Minutes]]/60</f>
        <v>7.666666666666667</v>
      </c>
      <c r="Q89">
        <f>VLOOKUP(Table1[[#This Row],[Specific Aircraft Code]],e[],4,0)</f>
        <v>853</v>
      </c>
      <c r="R89">
        <f>Table1[[#This Row],['# of e-seats]]/Table1[[#This Row],[Seats]]</f>
        <v>1.8110403397027601</v>
      </c>
      <c r="S89">
        <f>Table1[[#This Row],[e]]*Table1[[#This Row],[Seats (Total)]]</f>
        <v>853</v>
      </c>
    </row>
    <row r="90" spans="1:19" x14ac:dyDescent="0.25">
      <c r="A90" s="1" t="s">
        <v>66</v>
      </c>
      <c r="B90" s="1" t="s">
        <v>67</v>
      </c>
      <c r="C90" s="1" t="s">
        <v>55</v>
      </c>
      <c r="D90" s="1" t="s">
        <v>55</v>
      </c>
      <c r="E90" s="1" t="s">
        <v>37</v>
      </c>
      <c r="F90" s="1" t="s">
        <v>69</v>
      </c>
      <c r="G90" s="3">
        <v>773</v>
      </c>
      <c r="H90" s="1">
        <v>284</v>
      </c>
      <c r="I90" s="1" t="s">
        <v>40</v>
      </c>
      <c r="J90" s="2">
        <v>284</v>
      </c>
      <c r="K90" s="2">
        <v>1</v>
      </c>
      <c r="L90" s="3">
        <v>201905</v>
      </c>
      <c r="M90" s="6">
        <v>5</v>
      </c>
      <c r="N90" t="str">
        <f>LEFT(Table1[[#This Row],[Elapsed Time]],2)</f>
        <v>07</v>
      </c>
      <c r="O90" t="str">
        <f>RIGHT(Table1[[#This Row],[Elapsed Time]],2)</f>
        <v>40</v>
      </c>
      <c r="P90">
        <f>Table1[[#This Row],[Hours]]+Table1[[#This Row],[Minutes]]/60</f>
        <v>7.666666666666667</v>
      </c>
      <c r="Q90">
        <f>VLOOKUP(Table1[[#This Row],[Specific Aircraft Code]],e[],4,0)</f>
        <v>550</v>
      </c>
      <c r="R90">
        <f>Table1[[#This Row],['# of e-seats]]/Table1[[#This Row],[Seats]]</f>
        <v>1.9366197183098592</v>
      </c>
      <c r="S90">
        <f>Table1[[#This Row],[e]]*Table1[[#This Row],[Seats (Total)]]</f>
        <v>550</v>
      </c>
    </row>
    <row r="91" spans="1:19" x14ac:dyDescent="0.25">
      <c r="A91" s="1" t="s">
        <v>66</v>
      </c>
      <c r="B91" s="1" t="s">
        <v>67</v>
      </c>
      <c r="C91" s="1" t="s">
        <v>55</v>
      </c>
      <c r="D91" s="1" t="s">
        <v>55</v>
      </c>
      <c r="E91" s="1" t="s">
        <v>37</v>
      </c>
      <c r="F91" s="1" t="s">
        <v>71</v>
      </c>
      <c r="G91" s="1" t="s">
        <v>72</v>
      </c>
      <c r="H91" s="1">
        <v>264</v>
      </c>
      <c r="I91" s="1" t="s">
        <v>40</v>
      </c>
      <c r="J91" s="2">
        <v>792</v>
      </c>
      <c r="K91" s="2">
        <v>3</v>
      </c>
      <c r="L91" s="3">
        <v>201903</v>
      </c>
      <c r="M91" s="6">
        <v>3</v>
      </c>
      <c r="N91" t="str">
        <f>LEFT(Table1[[#This Row],[Elapsed Time]],2)</f>
        <v>07</v>
      </c>
      <c r="O91" t="str">
        <f>RIGHT(Table1[[#This Row],[Elapsed Time]],2)</f>
        <v>40</v>
      </c>
      <c r="P91">
        <f>Table1[[#This Row],[Hours]]+Table1[[#This Row],[Minutes]]/60</f>
        <v>7.666666666666667</v>
      </c>
      <c r="Q91">
        <f>VLOOKUP(Table1[[#This Row],[Specific Aircraft Code]],e[],4,0)</f>
        <v>550</v>
      </c>
      <c r="R91">
        <f>Table1[[#This Row],['# of e-seats]]/Table1[[#This Row],[Seats]]</f>
        <v>2.0833333333333335</v>
      </c>
      <c r="S91">
        <f>Table1[[#This Row],[e]]*Table1[[#This Row],[Seats (Total)]]</f>
        <v>1650.0000000000002</v>
      </c>
    </row>
    <row r="92" spans="1:19" x14ac:dyDescent="0.25">
      <c r="A92" s="1" t="s">
        <v>66</v>
      </c>
      <c r="B92" s="1" t="s">
        <v>67</v>
      </c>
      <c r="C92" s="1" t="s">
        <v>55</v>
      </c>
      <c r="D92" s="1" t="s">
        <v>55</v>
      </c>
      <c r="E92" s="1" t="s">
        <v>37</v>
      </c>
      <c r="F92" s="1" t="s">
        <v>71</v>
      </c>
      <c r="G92" s="1" t="s">
        <v>72</v>
      </c>
      <c r="H92" s="1">
        <v>264</v>
      </c>
      <c r="I92" s="1" t="s">
        <v>40</v>
      </c>
      <c r="J92" s="2">
        <v>23760</v>
      </c>
      <c r="K92" s="2">
        <v>90</v>
      </c>
      <c r="L92" s="3">
        <v>201904</v>
      </c>
      <c r="M92" s="6">
        <v>4</v>
      </c>
      <c r="N92" t="str">
        <f>LEFT(Table1[[#This Row],[Elapsed Time]],2)</f>
        <v>07</v>
      </c>
      <c r="O92" t="str">
        <f>RIGHT(Table1[[#This Row],[Elapsed Time]],2)</f>
        <v>40</v>
      </c>
      <c r="P92">
        <f>Table1[[#This Row],[Hours]]+Table1[[#This Row],[Minutes]]/60</f>
        <v>7.666666666666667</v>
      </c>
      <c r="Q92">
        <f>VLOOKUP(Table1[[#This Row],[Specific Aircraft Code]],e[],4,0)</f>
        <v>550</v>
      </c>
      <c r="R92">
        <f>Table1[[#This Row],['# of e-seats]]/Table1[[#This Row],[Seats]]</f>
        <v>2.0833333333333335</v>
      </c>
      <c r="S92">
        <f>Table1[[#This Row],[e]]*Table1[[#This Row],[Seats (Total)]]</f>
        <v>49500</v>
      </c>
    </row>
    <row r="93" spans="1:19" x14ac:dyDescent="0.25">
      <c r="A93" s="1" t="s">
        <v>66</v>
      </c>
      <c r="B93" s="1" t="s">
        <v>67</v>
      </c>
      <c r="C93" s="1" t="s">
        <v>55</v>
      </c>
      <c r="D93" s="1" t="s">
        <v>55</v>
      </c>
      <c r="E93" s="1" t="s">
        <v>37</v>
      </c>
      <c r="F93" s="1" t="s">
        <v>71</v>
      </c>
      <c r="G93" s="1" t="s">
        <v>72</v>
      </c>
      <c r="H93" s="1">
        <v>264</v>
      </c>
      <c r="I93" s="1" t="s">
        <v>40</v>
      </c>
      <c r="J93" s="2">
        <v>24288</v>
      </c>
      <c r="K93" s="2">
        <v>92</v>
      </c>
      <c r="L93" s="3">
        <v>201905</v>
      </c>
      <c r="M93" s="6">
        <v>5</v>
      </c>
      <c r="N93" t="str">
        <f>LEFT(Table1[[#This Row],[Elapsed Time]],2)</f>
        <v>07</v>
      </c>
      <c r="O93" t="str">
        <f>RIGHT(Table1[[#This Row],[Elapsed Time]],2)</f>
        <v>40</v>
      </c>
      <c r="P93">
        <f>Table1[[#This Row],[Hours]]+Table1[[#This Row],[Minutes]]/60</f>
        <v>7.666666666666667</v>
      </c>
      <c r="Q93">
        <f>VLOOKUP(Table1[[#This Row],[Specific Aircraft Code]],e[],4,0)</f>
        <v>550</v>
      </c>
      <c r="R93">
        <f>Table1[[#This Row],['# of e-seats]]/Table1[[#This Row],[Seats]]</f>
        <v>2.0833333333333335</v>
      </c>
      <c r="S93">
        <f>Table1[[#This Row],[e]]*Table1[[#This Row],[Seats (Total)]]</f>
        <v>50600</v>
      </c>
    </row>
    <row r="94" spans="1:19" x14ac:dyDescent="0.25">
      <c r="A94" s="1" t="s">
        <v>66</v>
      </c>
      <c r="B94" s="1" t="s">
        <v>67</v>
      </c>
      <c r="C94" s="1" t="s">
        <v>55</v>
      </c>
      <c r="D94" s="1" t="s">
        <v>55</v>
      </c>
      <c r="E94" s="1" t="s">
        <v>37</v>
      </c>
      <c r="F94" s="1" t="s">
        <v>71</v>
      </c>
      <c r="G94" s="1" t="s">
        <v>72</v>
      </c>
      <c r="H94" s="1">
        <v>264</v>
      </c>
      <c r="I94" s="1" t="s">
        <v>40</v>
      </c>
      <c r="J94" s="2">
        <v>23760</v>
      </c>
      <c r="K94" s="2">
        <v>90</v>
      </c>
      <c r="L94" s="3">
        <v>201906</v>
      </c>
      <c r="M94" s="6">
        <v>6</v>
      </c>
      <c r="N94" t="str">
        <f>LEFT(Table1[[#This Row],[Elapsed Time]],2)</f>
        <v>07</v>
      </c>
      <c r="O94" t="str">
        <f>RIGHT(Table1[[#This Row],[Elapsed Time]],2)</f>
        <v>40</v>
      </c>
      <c r="P94">
        <f>Table1[[#This Row],[Hours]]+Table1[[#This Row],[Minutes]]/60</f>
        <v>7.666666666666667</v>
      </c>
      <c r="Q94">
        <f>VLOOKUP(Table1[[#This Row],[Specific Aircraft Code]],e[],4,0)</f>
        <v>550</v>
      </c>
      <c r="R94">
        <f>Table1[[#This Row],['# of e-seats]]/Table1[[#This Row],[Seats]]</f>
        <v>2.0833333333333335</v>
      </c>
      <c r="S94">
        <f>Table1[[#This Row],[e]]*Table1[[#This Row],[Seats (Total)]]</f>
        <v>49500</v>
      </c>
    </row>
    <row r="95" spans="1:19" x14ac:dyDescent="0.25">
      <c r="A95" s="1" t="s">
        <v>66</v>
      </c>
      <c r="B95" s="1" t="s">
        <v>67</v>
      </c>
      <c r="C95" s="1" t="s">
        <v>55</v>
      </c>
      <c r="D95" s="1" t="s">
        <v>55</v>
      </c>
      <c r="E95" s="1" t="s">
        <v>37</v>
      </c>
      <c r="F95" s="1" t="s">
        <v>71</v>
      </c>
      <c r="G95" s="1" t="s">
        <v>72</v>
      </c>
      <c r="H95" s="1">
        <v>264</v>
      </c>
      <c r="I95" s="1" t="s">
        <v>40</v>
      </c>
      <c r="J95" s="2">
        <v>24552</v>
      </c>
      <c r="K95" s="2">
        <v>93</v>
      </c>
      <c r="L95" s="3">
        <v>201907</v>
      </c>
      <c r="M95" s="6">
        <v>7</v>
      </c>
      <c r="N95" t="str">
        <f>LEFT(Table1[[#This Row],[Elapsed Time]],2)</f>
        <v>07</v>
      </c>
      <c r="O95" t="str">
        <f>RIGHT(Table1[[#This Row],[Elapsed Time]],2)</f>
        <v>40</v>
      </c>
      <c r="P95">
        <f>Table1[[#This Row],[Hours]]+Table1[[#This Row],[Minutes]]/60</f>
        <v>7.666666666666667</v>
      </c>
      <c r="Q95">
        <f>VLOOKUP(Table1[[#This Row],[Specific Aircraft Code]],e[],4,0)</f>
        <v>550</v>
      </c>
      <c r="R95">
        <f>Table1[[#This Row],['# of e-seats]]/Table1[[#This Row],[Seats]]</f>
        <v>2.0833333333333335</v>
      </c>
      <c r="S95">
        <f>Table1[[#This Row],[e]]*Table1[[#This Row],[Seats (Total)]]</f>
        <v>51150</v>
      </c>
    </row>
    <row r="96" spans="1:19" x14ac:dyDescent="0.25">
      <c r="A96" s="1" t="s">
        <v>66</v>
      </c>
      <c r="B96" s="1" t="s">
        <v>67</v>
      </c>
      <c r="C96" s="1" t="s">
        <v>55</v>
      </c>
      <c r="D96" s="1" t="s">
        <v>55</v>
      </c>
      <c r="E96" s="1" t="s">
        <v>37</v>
      </c>
      <c r="F96" s="1" t="s">
        <v>71</v>
      </c>
      <c r="G96" s="1" t="s">
        <v>72</v>
      </c>
      <c r="H96" s="1">
        <v>264</v>
      </c>
      <c r="I96" s="1" t="s">
        <v>40</v>
      </c>
      <c r="J96" s="2">
        <v>24552</v>
      </c>
      <c r="K96" s="2">
        <v>93</v>
      </c>
      <c r="L96" s="3">
        <v>201908</v>
      </c>
      <c r="M96" s="6">
        <v>8</v>
      </c>
      <c r="N96" t="str">
        <f>LEFT(Table1[[#This Row],[Elapsed Time]],2)</f>
        <v>07</v>
      </c>
      <c r="O96" t="str">
        <f>RIGHT(Table1[[#This Row],[Elapsed Time]],2)</f>
        <v>40</v>
      </c>
      <c r="P96">
        <f>Table1[[#This Row],[Hours]]+Table1[[#This Row],[Minutes]]/60</f>
        <v>7.666666666666667</v>
      </c>
      <c r="Q96">
        <f>VLOOKUP(Table1[[#This Row],[Specific Aircraft Code]],e[],4,0)</f>
        <v>550</v>
      </c>
      <c r="R96">
        <f>Table1[[#This Row],['# of e-seats]]/Table1[[#This Row],[Seats]]</f>
        <v>2.0833333333333335</v>
      </c>
      <c r="S96">
        <f>Table1[[#This Row],[e]]*Table1[[#This Row],[Seats (Total)]]</f>
        <v>51150</v>
      </c>
    </row>
    <row r="97" spans="1:19" x14ac:dyDescent="0.25">
      <c r="A97" s="1" t="s">
        <v>66</v>
      </c>
      <c r="B97" s="1" t="s">
        <v>67</v>
      </c>
      <c r="C97" s="1" t="s">
        <v>55</v>
      </c>
      <c r="D97" s="1" t="s">
        <v>55</v>
      </c>
      <c r="E97" s="1" t="s">
        <v>37</v>
      </c>
      <c r="F97" s="1" t="s">
        <v>71</v>
      </c>
      <c r="G97" s="1" t="s">
        <v>72</v>
      </c>
      <c r="H97" s="1">
        <v>264</v>
      </c>
      <c r="I97" s="1" t="s">
        <v>40</v>
      </c>
      <c r="J97" s="2">
        <v>23760</v>
      </c>
      <c r="K97" s="2">
        <v>90</v>
      </c>
      <c r="L97" s="3">
        <v>201909</v>
      </c>
      <c r="M97" s="6">
        <v>9</v>
      </c>
      <c r="N97" t="str">
        <f>LEFT(Table1[[#This Row],[Elapsed Time]],2)</f>
        <v>07</v>
      </c>
      <c r="O97" t="str">
        <f>RIGHT(Table1[[#This Row],[Elapsed Time]],2)</f>
        <v>40</v>
      </c>
      <c r="P97">
        <f>Table1[[#This Row],[Hours]]+Table1[[#This Row],[Minutes]]/60</f>
        <v>7.666666666666667</v>
      </c>
      <c r="Q97">
        <f>VLOOKUP(Table1[[#This Row],[Specific Aircraft Code]],e[],4,0)</f>
        <v>550</v>
      </c>
      <c r="R97">
        <f>Table1[[#This Row],['# of e-seats]]/Table1[[#This Row],[Seats]]</f>
        <v>2.0833333333333335</v>
      </c>
      <c r="S97">
        <f>Table1[[#This Row],[e]]*Table1[[#This Row],[Seats (Total)]]</f>
        <v>49500</v>
      </c>
    </row>
    <row r="98" spans="1:19" x14ac:dyDescent="0.25">
      <c r="A98" s="1" t="s">
        <v>66</v>
      </c>
      <c r="B98" s="1" t="s">
        <v>67</v>
      </c>
      <c r="C98" s="1" t="s">
        <v>55</v>
      </c>
      <c r="D98" s="1" t="s">
        <v>55</v>
      </c>
      <c r="E98" s="1" t="s">
        <v>37</v>
      </c>
      <c r="F98" s="1" t="s">
        <v>71</v>
      </c>
      <c r="G98" s="1" t="s">
        <v>72</v>
      </c>
      <c r="H98" s="1">
        <v>264</v>
      </c>
      <c r="I98" s="1" t="s">
        <v>40</v>
      </c>
      <c r="J98" s="2">
        <v>20592</v>
      </c>
      <c r="K98" s="2">
        <v>78</v>
      </c>
      <c r="L98" s="3">
        <v>201910</v>
      </c>
      <c r="M98" s="6">
        <v>10</v>
      </c>
      <c r="N98" t="str">
        <f>LEFT(Table1[[#This Row],[Elapsed Time]],2)</f>
        <v>07</v>
      </c>
      <c r="O98" t="str">
        <f>RIGHT(Table1[[#This Row],[Elapsed Time]],2)</f>
        <v>40</v>
      </c>
      <c r="P98">
        <f>Table1[[#This Row],[Hours]]+Table1[[#This Row],[Minutes]]/60</f>
        <v>7.666666666666667</v>
      </c>
      <c r="Q98">
        <f>VLOOKUP(Table1[[#This Row],[Specific Aircraft Code]],e[],4,0)</f>
        <v>550</v>
      </c>
      <c r="R98">
        <f>Table1[[#This Row],['# of e-seats]]/Table1[[#This Row],[Seats]]</f>
        <v>2.0833333333333335</v>
      </c>
      <c r="S98">
        <f>Table1[[#This Row],[e]]*Table1[[#This Row],[Seats (Total)]]</f>
        <v>42900</v>
      </c>
    </row>
    <row r="99" spans="1:19" x14ac:dyDescent="0.25">
      <c r="A99" s="1" t="s">
        <v>66</v>
      </c>
      <c r="B99" s="1" t="s">
        <v>67</v>
      </c>
      <c r="C99" s="1" t="s">
        <v>58</v>
      </c>
      <c r="D99" s="1" t="s">
        <v>58</v>
      </c>
      <c r="E99" s="1" t="s">
        <v>37</v>
      </c>
      <c r="F99" s="1" t="s">
        <v>71</v>
      </c>
      <c r="G99" s="1" t="s">
        <v>72</v>
      </c>
      <c r="H99" s="1">
        <v>264</v>
      </c>
      <c r="I99" s="1" t="s">
        <v>40</v>
      </c>
      <c r="J99" s="2">
        <v>24552</v>
      </c>
      <c r="K99" s="2">
        <v>93</v>
      </c>
      <c r="L99" s="3">
        <v>201901</v>
      </c>
      <c r="M99" s="6">
        <v>1</v>
      </c>
      <c r="N99" t="str">
        <f>LEFT(Table1[[#This Row],[Elapsed Time]],2)</f>
        <v>07</v>
      </c>
      <c r="O99" t="str">
        <f>RIGHT(Table1[[#This Row],[Elapsed Time]],2)</f>
        <v>50</v>
      </c>
      <c r="P99">
        <f>Table1[[#This Row],[Hours]]+Table1[[#This Row],[Minutes]]/60</f>
        <v>7.833333333333333</v>
      </c>
      <c r="Q99">
        <f>VLOOKUP(Table1[[#This Row],[Specific Aircraft Code]],e[],4,0)</f>
        <v>550</v>
      </c>
      <c r="R99">
        <f>Table1[[#This Row],['# of e-seats]]/Table1[[#This Row],[Seats]]</f>
        <v>2.0833333333333335</v>
      </c>
      <c r="S99">
        <f>Table1[[#This Row],[e]]*Table1[[#This Row],[Seats (Total)]]</f>
        <v>51150</v>
      </c>
    </row>
    <row r="100" spans="1:19" x14ac:dyDescent="0.25">
      <c r="A100" s="1" t="s">
        <v>66</v>
      </c>
      <c r="B100" s="1" t="s">
        <v>67</v>
      </c>
      <c r="C100" s="1" t="s">
        <v>58</v>
      </c>
      <c r="D100" s="1" t="s">
        <v>58</v>
      </c>
      <c r="E100" s="1" t="s">
        <v>37</v>
      </c>
      <c r="F100" s="1" t="s">
        <v>71</v>
      </c>
      <c r="G100" s="1" t="s">
        <v>72</v>
      </c>
      <c r="H100" s="1">
        <v>264</v>
      </c>
      <c r="I100" s="1" t="s">
        <v>40</v>
      </c>
      <c r="J100" s="2">
        <v>22176</v>
      </c>
      <c r="K100" s="2">
        <v>84</v>
      </c>
      <c r="L100" s="3">
        <v>201902</v>
      </c>
      <c r="M100" s="6">
        <v>2</v>
      </c>
      <c r="N100" t="str">
        <f>LEFT(Table1[[#This Row],[Elapsed Time]],2)</f>
        <v>07</v>
      </c>
      <c r="O100" t="str">
        <f>RIGHT(Table1[[#This Row],[Elapsed Time]],2)</f>
        <v>50</v>
      </c>
      <c r="P100">
        <f>Table1[[#This Row],[Hours]]+Table1[[#This Row],[Minutes]]/60</f>
        <v>7.833333333333333</v>
      </c>
      <c r="Q100">
        <f>VLOOKUP(Table1[[#This Row],[Specific Aircraft Code]],e[],4,0)</f>
        <v>550</v>
      </c>
      <c r="R100">
        <f>Table1[[#This Row],['# of e-seats]]/Table1[[#This Row],[Seats]]</f>
        <v>2.0833333333333335</v>
      </c>
      <c r="S100">
        <f>Table1[[#This Row],[e]]*Table1[[#This Row],[Seats (Total)]]</f>
        <v>46200</v>
      </c>
    </row>
    <row r="101" spans="1:19" x14ac:dyDescent="0.25">
      <c r="A101" s="1" t="s">
        <v>66</v>
      </c>
      <c r="B101" s="1" t="s">
        <v>67</v>
      </c>
      <c r="C101" s="1" t="s">
        <v>58</v>
      </c>
      <c r="D101" s="1" t="s">
        <v>58</v>
      </c>
      <c r="E101" s="1" t="s">
        <v>37</v>
      </c>
      <c r="F101" s="1" t="s">
        <v>71</v>
      </c>
      <c r="G101" s="1" t="s">
        <v>72</v>
      </c>
      <c r="H101" s="1">
        <v>264</v>
      </c>
      <c r="I101" s="1" t="s">
        <v>40</v>
      </c>
      <c r="J101" s="2">
        <v>23760</v>
      </c>
      <c r="K101" s="2">
        <v>90</v>
      </c>
      <c r="L101" s="3">
        <v>201903</v>
      </c>
      <c r="M101" s="6">
        <v>3</v>
      </c>
      <c r="N101" t="str">
        <f>LEFT(Table1[[#This Row],[Elapsed Time]],2)</f>
        <v>07</v>
      </c>
      <c r="O101" t="str">
        <f>RIGHT(Table1[[#This Row],[Elapsed Time]],2)</f>
        <v>50</v>
      </c>
      <c r="P101">
        <f>Table1[[#This Row],[Hours]]+Table1[[#This Row],[Minutes]]/60</f>
        <v>7.833333333333333</v>
      </c>
      <c r="Q101">
        <f>VLOOKUP(Table1[[#This Row],[Specific Aircraft Code]],e[],4,0)</f>
        <v>550</v>
      </c>
      <c r="R101">
        <f>Table1[[#This Row],['# of e-seats]]/Table1[[#This Row],[Seats]]</f>
        <v>2.0833333333333335</v>
      </c>
      <c r="S101">
        <f>Table1[[#This Row],[e]]*Table1[[#This Row],[Seats (Total)]]</f>
        <v>49500</v>
      </c>
    </row>
    <row r="102" spans="1:19" x14ac:dyDescent="0.25">
      <c r="A102" s="1" t="s">
        <v>66</v>
      </c>
      <c r="B102" s="1" t="s">
        <v>67</v>
      </c>
      <c r="C102" s="1" t="s">
        <v>58</v>
      </c>
      <c r="D102" s="1" t="s">
        <v>58</v>
      </c>
      <c r="E102" s="1" t="s">
        <v>37</v>
      </c>
      <c r="F102" s="1" t="s">
        <v>71</v>
      </c>
      <c r="G102" s="1" t="s">
        <v>72</v>
      </c>
      <c r="H102" s="1">
        <v>264</v>
      </c>
      <c r="I102" s="1" t="s">
        <v>40</v>
      </c>
      <c r="J102" s="2">
        <v>3960</v>
      </c>
      <c r="K102" s="2">
        <v>15</v>
      </c>
      <c r="L102" s="3">
        <v>201910</v>
      </c>
      <c r="M102" s="6">
        <v>10</v>
      </c>
      <c r="N102" t="str">
        <f>LEFT(Table1[[#This Row],[Elapsed Time]],2)</f>
        <v>07</v>
      </c>
      <c r="O102" t="str">
        <f>RIGHT(Table1[[#This Row],[Elapsed Time]],2)</f>
        <v>50</v>
      </c>
      <c r="P102">
        <f>Table1[[#This Row],[Hours]]+Table1[[#This Row],[Minutes]]/60</f>
        <v>7.833333333333333</v>
      </c>
      <c r="Q102">
        <f>VLOOKUP(Table1[[#This Row],[Specific Aircraft Code]],e[],4,0)</f>
        <v>550</v>
      </c>
      <c r="R102">
        <f>Table1[[#This Row],['# of e-seats]]/Table1[[#This Row],[Seats]]</f>
        <v>2.0833333333333335</v>
      </c>
      <c r="S102">
        <f>Table1[[#This Row],[e]]*Table1[[#This Row],[Seats (Total)]]</f>
        <v>8250</v>
      </c>
    </row>
    <row r="103" spans="1:19" x14ac:dyDescent="0.25">
      <c r="A103" s="1" t="s">
        <v>66</v>
      </c>
      <c r="B103" s="1" t="s">
        <v>67</v>
      </c>
      <c r="C103" s="1" t="s">
        <v>58</v>
      </c>
      <c r="D103" s="1" t="s">
        <v>58</v>
      </c>
      <c r="E103" s="1" t="s">
        <v>37</v>
      </c>
      <c r="F103" s="1" t="s">
        <v>71</v>
      </c>
      <c r="G103" s="1" t="s">
        <v>72</v>
      </c>
      <c r="H103" s="1">
        <v>264</v>
      </c>
      <c r="I103" s="1" t="s">
        <v>40</v>
      </c>
      <c r="J103" s="2">
        <v>23760</v>
      </c>
      <c r="K103" s="2">
        <v>90</v>
      </c>
      <c r="L103" s="3">
        <v>201911</v>
      </c>
      <c r="M103" s="6">
        <v>11</v>
      </c>
      <c r="N103" t="str">
        <f>LEFT(Table1[[#This Row],[Elapsed Time]],2)</f>
        <v>07</v>
      </c>
      <c r="O103" t="str">
        <f>RIGHT(Table1[[#This Row],[Elapsed Time]],2)</f>
        <v>50</v>
      </c>
      <c r="P103">
        <f>Table1[[#This Row],[Hours]]+Table1[[#This Row],[Minutes]]/60</f>
        <v>7.833333333333333</v>
      </c>
      <c r="Q103">
        <f>VLOOKUP(Table1[[#This Row],[Specific Aircraft Code]],e[],4,0)</f>
        <v>550</v>
      </c>
      <c r="R103">
        <f>Table1[[#This Row],['# of e-seats]]/Table1[[#This Row],[Seats]]</f>
        <v>2.0833333333333335</v>
      </c>
      <c r="S103">
        <f>Table1[[#This Row],[e]]*Table1[[#This Row],[Seats (Total)]]</f>
        <v>49500</v>
      </c>
    </row>
    <row r="104" spans="1:19" x14ac:dyDescent="0.25">
      <c r="A104" s="1" t="s">
        <v>66</v>
      </c>
      <c r="B104" s="1" t="s">
        <v>67</v>
      </c>
      <c r="C104" s="1" t="s">
        <v>58</v>
      </c>
      <c r="D104" s="1" t="s">
        <v>58</v>
      </c>
      <c r="E104" s="1" t="s">
        <v>37</v>
      </c>
      <c r="F104" s="1" t="s">
        <v>71</v>
      </c>
      <c r="G104" s="1" t="s">
        <v>72</v>
      </c>
      <c r="H104" s="1">
        <v>264</v>
      </c>
      <c r="I104" s="1" t="s">
        <v>40</v>
      </c>
      <c r="J104" s="2">
        <v>24552</v>
      </c>
      <c r="K104" s="2">
        <v>93</v>
      </c>
      <c r="L104" s="3">
        <v>201912</v>
      </c>
      <c r="M104" s="6">
        <v>12</v>
      </c>
      <c r="N104" t="str">
        <f>LEFT(Table1[[#This Row],[Elapsed Time]],2)</f>
        <v>07</v>
      </c>
      <c r="O104" t="str">
        <f>RIGHT(Table1[[#This Row],[Elapsed Time]],2)</f>
        <v>50</v>
      </c>
      <c r="P104">
        <f>Table1[[#This Row],[Hours]]+Table1[[#This Row],[Minutes]]/60</f>
        <v>7.833333333333333</v>
      </c>
      <c r="Q104">
        <f>VLOOKUP(Table1[[#This Row],[Specific Aircraft Code]],e[],4,0)</f>
        <v>550</v>
      </c>
      <c r="R104">
        <f>Table1[[#This Row],['# of e-seats]]/Table1[[#This Row],[Seats]]</f>
        <v>2.0833333333333335</v>
      </c>
      <c r="S104">
        <f>Table1[[#This Row],[e]]*Table1[[#This Row],[Seats (Total)]]</f>
        <v>51150</v>
      </c>
    </row>
    <row r="105" spans="1:19" x14ac:dyDescent="0.25">
      <c r="A105" s="1" t="s">
        <v>66</v>
      </c>
      <c r="B105" s="1" t="s">
        <v>67</v>
      </c>
      <c r="C105" s="1" t="s">
        <v>64</v>
      </c>
      <c r="D105" s="1" t="s">
        <v>64</v>
      </c>
      <c r="E105" s="1" t="s">
        <v>37</v>
      </c>
      <c r="F105" s="1" t="s">
        <v>56</v>
      </c>
      <c r="G105" s="3">
        <v>388</v>
      </c>
      <c r="H105" s="1">
        <v>379</v>
      </c>
      <c r="I105" s="1" t="s">
        <v>40</v>
      </c>
      <c r="J105" s="2">
        <v>379</v>
      </c>
      <c r="K105" s="2">
        <v>1</v>
      </c>
      <c r="L105" s="3">
        <v>201903</v>
      </c>
      <c r="M105" s="6">
        <v>3</v>
      </c>
      <c r="N105" t="str">
        <f>LEFT(Table1[[#This Row],[Elapsed Time]],2)</f>
        <v>08</v>
      </c>
      <c r="O105" t="str">
        <f>RIGHT(Table1[[#This Row],[Elapsed Time]],2)</f>
        <v>00</v>
      </c>
      <c r="P105">
        <f>Table1[[#This Row],[Hours]]+Table1[[#This Row],[Minutes]]/60</f>
        <v>8</v>
      </c>
      <c r="Q105">
        <f>VLOOKUP(Table1[[#This Row],[Specific Aircraft Code]],e[],4,0)</f>
        <v>853</v>
      </c>
      <c r="R105">
        <f>Table1[[#This Row],['# of e-seats]]/Table1[[#This Row],[Seats]]</f>
        <v>2.2506596306068603</v>
      </c>
      <c r="S105">
        <f>Table1[[#This Row],[e]]*Table1[[#This Row],[Seats (Total)]]</f>
        <v>853</v>
      </c>
    </row>
    <row r="106" spans="1:19" x14ac:dyDescent="0.25">
      <c r="A106" s="1" t="s">
        <v>66</v>
      </c>
      <c r="B106" s="1" t="s">
        <v>67</v>
      </c>
      <c r="C106" s="1" t="s">
        <v>64</v>
      </c>
      <c r="D106" s="1" t="s">
        <v>64</v>
      </c>
      <c r="E106" s="1" t="s">
        <v>37</v>
      </c>
      <c r="F106" s="1" t="s">
        <v>56</v>
      </c>
      <c r="G106" s="3">
        <v>388</v>
      </c>
      <c r="H106" s="1">
        <v>441</v>
      </c>
      <c r="I106" s="1" t="s">
        <v>40</v>
      </c>
      <c r="J106" s="2">
        <v>882</v>
      </c>
      <c r="K106" s="2">
        <v>2</v>
      </c>
      <c r="L106" s="3">
        <v>201902</v>
      </c>
      <c r="M106" s="6">
        <v>2</v>
      </c>
      <c r="N106" t="str">
        <f>LEFT(Table1[[#This Row],[Elapsed Time]],2)</f>
        <v>08</v>
      </c>
      <c r="O106" t="str">
        <f>RIGHT(Table1[[#This Row],[Elapsed Time]],2)</f>
        <v>00</v>
      </c>
      <c r="P106">
        <f>Table1[[#This Row],[Hours]]+Table1[[#This Row],[Minutes]]/60</f>
        <v>8</v>
      </c>
      <c r="Q106">
        <f>VLOOKUP(Table1[[#This Row],[Specific Aircraft Code]],e[],4,0)</f>
        <v>853</v>
      </c>
      <c r="R106">
        <f>Table1[[#This Row],['# of e-seats]]/Table1[[#This Row],[Seats]]</f>
        <v>1.9342403628117915</v>
      </c>
      <c r="S106">
        <f>Table1[[#This Row],[e]]*Table1[[#This Row],[Seats (Total)]]</f>
        <v>1706</v>
      </c>
    </row>
    <row r="107" spans="1:19" x14ac:dyDescent="0.25">
      <c r="A107" s="1" t="s">
        <v>66</v>
      </c>
      <c r="B107" s="1" t="s">
        <v>67</v>
      </c>
      <c r="C107" s="1" t="s">
        <v>64</v>
      </c>
      <c r="D107" s="1" t="s">
        <v>64</v>
      </c>
      <c r="E107" s="1" t="s">
        <v>37</v>
      </c>
      <c r="F107" s="1" t="s">
        <v>56</v>
      </c>
      <c r="G107" s="3">
        <v>388</v>
      </c>
      <c r="H107" s="1">
        <v>471</v>
      </c>
      <c r="I107" s="1" t="s">
        <v>40</v>
      </c>
      <c r="J107" s="2">
        <v>14601</v>
      </c>
      <c r="K107" s="2">
        <v>31</v>
      </c>
      <c r="L107" s="3">
        <v>201901</v>
      </c>
      <c r="M107" s="6">
        <v>1</v>
      </c>
      <c r="N107" t="str">
        <f>LEFT(Table1[[#This Row],[Elapsed Time]],2)</f>
        <v>08</v>
      </c>
      <c r="O107" t="str">
        <f>RIGHT(Table1[[#This Row],[Elapsed Time]],2)</f>
        <v>00</v>
      </c>
      <c r="P107">
        <f>Table1[[#This Row],[Hours]]+Table1[[#This Row],[Minutes]]/60</f>
        <v>8</v>
      </c>
      <c r="Q107">
        <f>VLOOKUP(Table1[[#This Row],[Specific Aircraft Code]],e[],4,0)</f>
        <v>853</v>
      </c>
      <c r="R107">
        <f>Table1[[#This Row],['# of e-seats]]/Table1[[#This Row],[Seats]]</f>
        <v>1.8110403397027601</v>
      </c>
      <c r="S107">
        <f>Table1[[#This Row],[e]]*Table1[[#This Row],[Seats (Total)]]</f>
        <v>26443</v>
      </c>
    </row>
    <row r="108" spans="1:19" x14ac:dyDescent="0.25">
      <c r="A108" s="1" t="s">
        <v>66</v>
      </c>
      <c r="B108" s="1" t="s">
        <v>67</v>
      </c>
      <c r="C108" s="1" t="s">
        <v>64</v>
      </c>
      <c r="D108" s="1" t="s">
        <v>64</v>
      </c>
      <c r="E108" s="1" t="s">
        <v>37</v>
      </c>
      <c r="F108" s="1" t="s">
        <v>56</v>
      </c>
      <c r="G108" s="3">
        <v>388</v>
      </c>
      <c r="H108" s="1">
        <v>471</v>
      </c>
      <c r="I108" s="1" t="s">
        <v>40</v>
      </c>
      <c r="J108" s="2">
        <v>12246</v>
      </c>
      <c r="K108" s="2">
        <v>26</v>
      </c>
      <c r="L108" s="3">
        <v>201902</v>
      </c>
      <c r="M108" s="6">
        <v>2</v>
      </c>
      <c r="N108" t="str">
        <f>LEFT(Table1[[#This Row],[Elapsed Time]],2)</f>
        <v>08</v>
      </c>
      <c r="O108" t="str">
        <f>RIGHT(Table1[[#This Row],[Elapsed Time]],2)</f>
        <v>00</v>
      </c>
      <c r="P108">
        <f>Table1[[#This Row],[Hours]]+Table1[[#This Row],[Minutes]]/60</f>
        <v>8</v>
      </c>
      <c r="Q108">
        <f>VLOOKUP(Table1[[#This Row],[Specific Aircraft Code]],e[],4,0)</f>
        <v>853</v>
      </c>
      <c r="R108">
        <f>Table1[[#This Row],['# of e-seats]]/Table1[[#This Row],[Seats]]</f>
        <v>1.8110403397027601</v>
      </c>
      <c r="S108">
        <f>Table1[[#This Row],[e]]*Table1[[#This Row],[Seats (Total)]]</f>
        <v>22178</v>
      </c>
    </row>
    <row r="109" spans="1:19" x14ac:dyDescent="0.25">
      <c r="A109" s="1" t="s">
        <v>66</v>
      </c>
      <c r="B109" s="1" t="s">
        <v>67</v>
      </c>
      <c r="C109" s="1" t="s">
        <v>64</v>
      </c>
      <c r="D109" s="1" t="s">
        <v>64</v>
      </c>
      <c r="E109" s="1" t="s">
        <v>37</v>
      </c>
      <c r="F109" s="1" t="s">
        <v>56</v>
      </c>
      <c r="G109" s="3">
        <v>388</v>
      </c>
      <c r="H109" s="1">
        <v>471</v>
      </c>
      <c r="I109" s="1" t="s">
        <v>40</v>
      </c>
      <c r="J109" s="2">
        <v>13659</v>
      </c>
      <c r="K109" s="2">
        <v>29</v>
      </c>
      <c r="L109" s="3">
        <v>201903</v>
      </c>
      <c r="M109" s="6">
        <v>3</v>
      </c>
      <c r="N109" t="str">
        <f>LEFT(Table1[[#This Row],[Elapsed Time]],2)</f>
        <v>08</v>
      </c>
      <c r="O109" t="str">
        <f>RIGHT(Table1[[#This Row],[Elapsed Time]],2)</f>
        <v>00</v>
      </c>
      <c r="P109">
        <f>Table1[[#This Row],[Hours]]+Table1[[#This Row],[Minutes]]/60</f>
        <v>8</v>
      </c>
      <c r="Q109">
        <f>VLOOKUP(Table1[[#This Row],[Specific Aircraft Code]],e[],4,0)</f>
        <v>853</v>
      </c>
      <c r="R109">
        <f>Table1[[#This Row],['# of e-seats]]/Table1[[#This Row],[Seats]]</f>
        <v>1.8110403397027601</v>
      </c>
      <c r="S109">
        <f>Table1[[#This Row],[e]]*Table1[[#This Row],[Seats (Total)]]</f>
        <v>24737</v>
      </c>
    </row>
    <row r="110" spans="1:19" x14ac:dyDescent="0.25">
      <c r="A110" s="1" t="s">
        <v>66</v>
      </c>
      <c r="B110" s="1" t="s">
        <v>67</v>
      </c>
      <c r="C110" s="1" t="s">
        <v>64</v>
      </c>
      <c r="D110" s="1" t="s">
        <v>64</v>
      </c>
      <c r="E110" s="1" t="s">
        <v>37</v>
      </c>
      <c r="F110" s="1" t="s">
        <v>56</v>
      </c>
      <c r="G110" s="3">
        <v>388</v>
      </c>
      <c r="H110" s="1">
        <v>471</v>
      </c>
      <c r="I110" s="1" t="s">
        <v>40</v>
      </c>
      <c r="J110" s="2">
        <v>2355</v>
      </c>
      <c r="K110" s="2">
        <v>5</v>
      </c>
      <c r="L110" s="3">
        <v>201910</v>
      </c>
      <c r="M110" s="6">
        <v>10</v>
      </c>
      <c r="N110" t="str">
        <f>LEFT(Table1[[#This Row],[Elapsed Time]],2)</f>
        <v>08</v>
      </c>
      <c r="O110" t="str">
        <f>RIGHT(Table1[[#This Row],[Elapsed Time]],2)</f>
        <v>00</v>
      </c>
      <c r="P110">
        <f>Table1[[#This Row],[Hours]]+Table1[[#This Row],[Minutes]]/60</f>
        <v>8</v>
      </c>
      <c r="Q110">
        <f>VLOOKUP(Table1[[#This Row],[Specific Aircraft Code]],e[],4,0)</f>
        <v>853</v>
      </c>
      <c r="R110">
        <f>Table1[[#This Row],['# of e-seats]]/Table1[[#This Row],[Seats]]</f>
        <v>1.8110403397027601</v>
      </c>
      <c r="S110">
        <f>Table1[[#This Row],[e]]*Table1[[#This Row],[Seats (Total)]]</f>
        <v>4265</v>
      </c>
    </row>
    <row r="111" spans="1:19" x14ac:dyDescent="0.25">
      <c r="A111" s="1" t="s">
        <v>66</v>
      </c>
      <c r="B111" s="1" t="s">
        <v>67</v>
      </c>
      <c r="C111" s="1" t="s">
        <v>64</v>
      </c>
      <c r="D111" s="1" t="s">
        <v>64</v>
      </c>
      <c r="E111" s="1" t="s">
        <v>37</v>
      </c>
      <c r="F111" s="1" t="s">
        <v>56</v>
      </c>
      <c r="G111" s="3">
        <v>388</v>
      </c>
      <c r="H111" s="1">
        <v>471</v>
      </c>
      <c r="I111" s="1" t="s">
        <v>40</v>
      </c>
      <c r="J111" s="2">
        <v>14130</v>
      </c>
      <c r="K111" s="2">
        <v>30</v>
      </c>
      <c r="L111" s="3">
        <v>201911</v>
      </c>
      <c r="M111" s="6">
        <v>11</v>
      </c>
      <c r="N111" t="str">
        <f>LEFT(Table1[[#This Row],[Elapsed Time]],2)</f>
        <v>08</v>
      </c>
      <c r="O111" t="str">
        <f>RIGHT(Table1[[#This Row],[Elapsed Time]],2)</f>
        <v>00</v>
      </c>
      <c r="P111">
        <f>Table1[[#This Row],[Hours]]+Table1[[#This Row],[Minutes]]/60</f>
        <v>8</v>
      </c>
      <c r="Q111">
        <f>VLOOKUP(Table1[[#This Row],[Specific Aircraft Code]],e[],4,0)</f>
        <v>853</v>
      </c>
      <c r="R111">
        <f>Table1[[#This Row],['# of e-seats]]/Table1[[#This Row],[Seats]]</f>
        <v>1.8110403397027601</v>
      </c>
      <c r="S111">
        <f>Table1[[#This Row],[e]]*Table1[[#This Row],[Seats (Total)]]</f>
        <v>25590</v>
      </c>
    </row>
    <row r="112" spans="1:19" x14ac:dyDescent="0.25">
      <c r="A112" s="1" t="s">
        <v>66</v>
      </c>
      <c r="B112" s="1" t="s">
        <v>67</v>
      </c>
      <c r="C112" s="1" t="s">
        <v>64</v>
      </c>
      <c r="D112" s="1" t="s">
        <v>64</v>
      </c>
      <c r="E112" s="1" t="s">
        <v>37</v>
      </c>
      <c r="F112" s="1" t="s">
        <v>56</v>
      </c>
      <c r="G112" s="3">
        <v>388</v>
      </c>
      <c r="H112" s="1">
        <v>471</v>
      </c>
      <c r="I112" s="1" t="s">
        <v>40</v>
      </c>
      <c r="J112" s="2">
        <v>14601</v>
      </c>
      <c r="K112" s="2">
        <v>31</v>
      </c>
      <c r="L112" s="3">
        <v>201912</v>
      </c>
      <c r="M112" s="6">
        <v>12</v>
      </c>
      <c r="N112" t="str">
        <f>LEFT(Table1[[#This Row],[Elapsed Time]],2)</f>
        <v>08</v>
      </c>
      <c r="O112" t="str">
        <f>RIGHT(Table1[[#This Row],[Elapsed Time]],2)</f>
        <v>00</v>
      </c>
      <c r="P112">
        <f>Table1[[#This Row],[Hours]]+Table1[[#This Row],[Minutes]]/60</f>
        <v>8</v>
      </c>
      <c r="Q112">
        <f>VLOOKUP(Table1[[#This Row],[Specific Aircraft Code]],e[],4,0)</f>
        <v>853</v>
      </c>
      <c r="R112">
        <f>Table1[[#This Row],['# of e-seats]]/Table1[[#This Row],[Seats]]</f>
        <v>1.8110403397027601</v>
      </c>
      <c r="S112">
        <f>Table1[[#This Row],[e]]*Table1[[#This Row],[Seats (Total)]]</f>
        <v>26443</v>
      </c>
    </row>
    <row r="113" spans="1:19" x14ac:dyDescent="0.25">
      <c r="A113" s="1" t="s">
        <v>66</v>
      </c>
      <c r="B113" s="1" t="s">
        <v>67</v>
      </c>
      <c r="C113" s="1" t="s">
        <v>65</v>
      </c>
      <c r="D113" s="1" t="s">
        <v>65</v>
      </c>
      <c r="E113" s="1" t="s">
        <v>37</v>
      </c>
      <c r="F113" s="1" t="s">
        <v>56</v>
      </c>
      <c r="G113" s="3">
        <v>388</v>
      </c>
      <c r="H113" s="1">
        <v>379</v>
      </c>
      <c r="I113" s="1" t="s">
        <v>40</v>
      </c>
      <c r="J113" s="2">
        <v>10991</v>
      </c>
      <c r="K113" s="2">
        <v>29</v>
      </c>
      <c r="L113" s="3">
        <v>201901</v>
      </c>
      <c r="M113" s="6">
        <v>1</v>
      </c>
      <c r="N113" t="str">
        <f>LEFT(Table1[[#This Row],[Elapsed Time]],2)</f>
        <v>08</v>
      </c>
      <c r="O113" t="str">
        <f>RIGHT(Table1[[#This Row],[Elapsed Time]],2)</f>
        <v>05</v>
      </c>
      <c r="P113">
        <f>Table1[[#This Row],[Hours]]+Table1[[#This Row],[Minutes]]/60</f>
        <v>8.0833333333333339</v>
      </c>
      <c r="Q113">
        <f>VLOOKUP(Table1[[#This Row],[Specific Aircraft Code]],e[],4,0)</f>
        <v>853</v>
      </c>
      <c r="R113">
        <f>Table1[[#This Row],['# of e-seats]]/Table1[[#This Row],[Seats]]</f>
        <v>2.2506596306068603</v>
      </c>
      <c r="S113">
        <f>Table1[[#This Row],[e]]*Table1[[#This Row],[Seats (Total)]]</f>
        <v>24737</v>
      </c>
    </row>
    <row r="114" spans="1:19" x14ac:dyDescent="0.25">
      <c r="A114" s="1" t="s">
        <v>66</v>
      </c>
      <c r="B114" s="1" t="s">
        <v>67</v>
      </c>
      <c r="C114" s="1" t="s">
        <v>65</v>
      </c>
      <c r="D114" s="1" t="s">
        <v>65</v>
      </c>
      <c r="E114" s="1" t="s">
        <v>37</v>
      </c>
      <c r="F114" s="1" t="s">
        <v>56</v>
      </c>
      <c r="G114" s="3">
        <v>388</v>
      </c>
      <c r="H114" s="1">
        <v>379</v>
      </c>
      <c r="I114" s="1" t="s">
        <v>40</v>
      </c>
      <c r="J114" s="2">
        <v>10612</v>
      </c>
      <c r="K114" s="2">
        <v>28</v>
      </c>
      <c r="L114" s="3">
        <v>201902</v>
      </c>
      <c r="M114" s="6">
        <v>2</v>
      </c>
      <c r="N114" t="str">
        <f>LEFT(Table1[[#This Row],[Elapsed Time]],2)</f>
        <v>08</v>
      </c>
      <c r="O114" t="str">
        <f>RIGHT(Table1[[#This Row],[Elapsed Time]],2)</f>
        <v>05</v>
      </c>
      <c r="P114">
        <f>Table1[[#This Row],[Hours]]+Table1[[#This Row],[Minutes]]/60</f>
        <v>8.0833333333333339</v>
      </c>
      <c r="Q114">
        <f>VLOOKUP(Table1[[#This Row],[Specific Aircraft Code]],e[],4,0)</f>
        <v>853</v>
      </c>
      <c r="R114">
        <f>Table1[[#This Row],['# of e-seats]]/Table1[[#This Row],[Seats]]</f>
        <v>2.2506596306068603</v>
      </c>
      <c r="S114">
        <f>Table1[[#This Row],[e]]*Table1[[#This Row],[Seats (Total)]]</f>
        <v>23884</v>
      </c>
    </row>
    <row r="115" spans="1:19" x14ac:dyDescent="0.25">
      <c r="A115" s="1" t="s">
        <v>66</v>
      </c>
      <c r="B115" s="1" t="s">
        <v>67</v>
      </c>
      <c r="C115" s="1" t="s">
        <v>65</v>
      </c>
      <c r="D115" s="1" t="s">
        <v>65</v>
      </c>
      <c r="E115" s="1" t="s">
        <v>37</v>
      </c>
      <c r="F115" s="1" t="s">
        <v>56</v>
      </c>
      <c r="G115" s="3">
        <v>388</v>
      </c>
      <c r="H115" s="1">
        <v>379</v>
      </c>
      <c r="I115" s="1" t="s">
        <v>40</v>
      </c>
      <c r="J115" s="2">
        <v>11370</v>
      </c>
      <c r="K115" s="2">
        <v>30</v>
      </c>
      <c r="L115" s="3">
        <v>201903</v>
      </c>
      <c r="M115" s="6">
        <v>3</v>
      </c>
      <c r="N115" t="str">
        <f>LEFT(Table1[[#This Row],[Elapsed Time]],2)</f>
        <v>08</v>
      </c>
      <c r="O115" t="str">
        <f>RIGHT(Table1[[#This Row],[Elapsed Time]],2)</f>
        <v>05</v>
      </c>
      <c r="P115">
        <f>Table1[[#This Row],[Hours]]+Table1[[#This Row],[Minutes]]/60</f>
        <v>8.0833333333333339</v>
      </c>
      <c r="Q115">
        <f>VLOOKUP(Table1[[#This Row],[Specific Aircraft Code]],e[],4,0)</f>
        <v>853</v>
      </c>
      <c r="R115">
        <f>Table1[[#This Row],['# of e-seats]]/Table1[[#This Row],[Seats]]</f>
        <v>2.2506596306068603</v>
      </c>
      <c r="S115">
        <f>Table1[[#This Row],[e]]*Table1[[#This Row],[Seats (Total)]]</f>
        <v>25590</v>
      </c>
    </row>
    <row r="116" spans="1:19" x14ac:dyDescent="0.25">
      <c r="A116" s="1" t="s">
        <v>66</v>
      </c>
      <c r="B116" s="1" t="s">
        <v>67</v>
      </c>
      <c r="C116" s="1" t="s">
        <v>65</v>
      </c>
      <c r="D116" s="1" t="s">
        <v>65</v>
      </c>
      <c r="E116" s="1" t="s">
        <v>37</v>
      </c>
      <c r="F116" s="1" t="s">
        <v>56</v>
      </c>
      <c r="G116" s="3">
        <v>388</v>
      </c>
      <c r="H116" s="1">
        <v>379</v>
      </c>
      <c r="I116" s="1" t="s">
        <v>40</v>
      </c>
      <c r="J116" s="2">
        <v>1895</v>
      </c>
      <c r="K116" s="2">
        <v>5</v>
      </c>
      <c r="L116" s="3">
        <v>201910</v>
      </c>
      <c r="M116" s="6">
        <v>10</v>
      </c>
      <c r="N116" t="str">
        <f>LEFT(Table1[[#This Row],[Elapsed Time]],2)</f>
        <v>08</v>
      </c>
      <c r="O116" t="str">
        <f>RIGHT(Table1[[#This Row],[Elapsed Time]],2)</f>
        <v>05</v>
      </c>
      <c r="P116">
        <f>Table1[[#This Row],[Hours]]+Table1[[#This Row],[Minutes]]/60</f>
        <v>8.0833333333333339</v>
      </c>
      <c r="Q116">
        <f>VLOOKUP(Table1[[#This Row],[Specific Aircraft Code]],e[],4,0)</f>
        <v>853</v>
      </c>
      <c r="R116">
        <f>Table1[[#This Row],['# of e-seats]]/Table1[[#This Row],[Seats]]</f>
        <v>2.2506596306068603</v>
      </c>
      <c r="S116">
        <f>Table1[[#This Row],[e]]*Table1[[#This Row],[Seats (Total)]]</f>
        <v>4265</v>
      </c>
    </row>
    <row r="117" spans="1:19" x14ac:dyDescent="0.25">
      <c r="A117" s="1" t="s">
        <v>66</v>
      </c>
      <c r="B117" s="1" t="s">
        <v>67</v>
      </c>
      <c r="C117" s="1" t="s">
        <v>65</v>
      </c>
      <c r="D117" s="1" t="s">
        <v>65</v>
      </c>
      <c r="E117" s="1" t="s">
        <v>37</v>
      </c>
      <c r="F117" s="1" t="s">
        <v>56</v>
      </c>
      <c r="G117" s="3">
        <v>388</v>
      </c>
      <c r="H117" s="1">
        <v>379</v>
      </c>
      <c r="I117" s="1" t="s">
        <v>40</v>
      </c>
      <c r="J117" s="2">
        <v>11370</v>
      </c>
      <c r="K117" s="2">
        <v>30</v>
      </c>
      <c r="L117" s="3">
        <v>201911</v>
      </c>
      <c r="M117" s="6">
        <v>11</v>
      </c>
      <c r="N117" t="str">
        <f>LEFT(Table1[[#This Row],[Elapsed Time]],2)</f>
        <v>08</v>
      </c>
      <c r="O117" t="str">
        <f>RIGHT(Table1[[#This Row],[Elapsed Time]],2)</f>
        <v>05</v>
      </c>
      <c r="P117">
        <f>Table1[[#This Row],[Hours]]+Table1[[#This Row],[Minutes]]/60</f>
        <v>8.0833333333333339</v>
      </c>
      <c r="Q117">
        <f>VLOOKUP(Table1[[#This Row],[Specific Aircraft Code]],e[],4,0)</f>
        <v>853</v>
      </c>
      <c r="R117">
        <f>Table1[[#This Row],['# of e-seats]]/Table1[[#This Row],[Seats]]</f>
        <v>2.2506596306068603</v>
      </c>
      <c r="S117">
        <f>Table1[[#This Row],[e]]*Table1[[#This Row],[Seats (Total)]]</f>
        <v>25590</v>
      </c>
    </row>
    <row r="118" spans="1:19" x14ac:dyDescent="0.25">
      <c r="A118" s="1" t="s">
        <v>66</v>
      </c>
      <c r="B118" s="1" t="s">
        <v>67</v>
      </c>
      <c r="C118" s="1" t="s">
        <v>65</v>
      </c>
      <c r="D118" s="1" t="s">
        <v>65</v>
      </c>
      <c r="E118" s="1" t="s">
        <v>37</v>
      </c>
      <c r="F118" s="1" t="s">
        <v>56</v>
      </c>
      <c r="G118" s="3">
        <v>388</v>
      </c>
      <c r="H118" s="1">
        <v>379</v>
      </c>
      <c r="I118" s="1" t="s">
        <v>40</v>
      </c>
      <c r="J118" s="2">
        <v>11749</v>
      </c>
      <c r="K118" s="2">
        <v>31</v>
      </c>
      <c r="L118" s="3">
        <v>201912</v>
      </c>
      <c r="M118" s="6">
        <v>12</v>
      </c>
      <c r="N118" t="str">
        <f>LEFT(Table1[[#This Row],[Elapsed Time]],2)</f>
        <v>08</v>
      </c>
      <c r="O118" t="str">
        <f>RIGHT(Table1[[#This Row],[Elapsed Time]],2)</f>
        <v>05</v>
      </c>
      <c r="P118">
        <f>Table1[[#This Row],[Hours]]+Table1[[#This Row],[Minutes]]/60</f>
        <v>8.0833333333333339</v>
      </c>
      <c r="Q118">
        <f>VLOOKUP(Table1[[#This Row],[Specific Aircraft Code]],e[],4,0)</f>
        <v>853</v>
      </c>
      <c r="R118">
        <f>Table1[[#This Row],['# of e-seats]]/Table1[[#This Row],[Seats]]</f>
        <v>2.2506596306068603</v>
      </c>
      <c r="S118">
        <f>Table1[[#This Row],[e]]*Table1[[#This Row],[Seats (Total)]]</f>
        <v>26443</v>
      </c>
    </row>
    <row r="119" spans="1:19" x14ac:dyDescent="0.25">
      <c r="A119" s="1" t="s">
        <v>66</v>
      </c>
      <c r="B119" s="1" t="s">
        <v>67</v>
      </c>
      <c r="C119" s="1" t="s">
        <v>65</v>
      </c>
      <c r="D119" s="1" t="s">
        <v>65</v>
      </c>
      <c r="E119" s="1" t="s">
        <v>37</v>
      </c>
      <c r="F119" s="1" t="s">
        <v>56</v>
      </c>
      <c r="G119" s="3">
        <v>388</v>
      </c>
      <c r="H119" s="1">
        <v>441</v>
      </c>
      <c r="I119" s="1" t="s">
        <v>40</v>
      </c>
      <c r="J119" s="2">
        <v>882</v>
      </c>
      <c r="K119" s="2">
        <v>2</v>
      </c>
      <c r="L119" s="3">
        <v>201901</v>
      </c>
      <c r="M119" s="6">
        <v>1</v>
      </c>
      <c r="N119" t="str">
        <f>LEFT(Table1[[#This Row],[Elapsed Time]],2)</f>
        <v>08</v>
      </c>
      <c r="O119" t="str">
        <f>RIGHT(Table1[[#This Row],[Elapsed Time]],2)</f>
        <v>05</v>
      </c>
      <c r="P119">
        <f>Table1[[#This Row],[Hours]]+Table1[[#This Row],[Minutes]]/60</f>
        <v>8.0833333333333339</v>
      </c>
      <c r="Q119">
        <f>VLOOKUP(Table1[[#This Row],[Specific Aircraft Code]],e[],4,0)</f>
        <v>853</v>
      </c>
      <c r="R119">
        <f>Table1[[#This Row],['# of e-seats]]/Table1[[#This Row],[Seats]]</f>
        <v>1.9342403628117915</v>
      </c>
      <c r="S119">
        <f>Table1[[#This Row],[e]]*Table1[[#This Row],[Seats (Total)]]</f>
        <v>1706</v>
      </c>
    </row>
    <row r="120" spans="1:19" x14ac:dyDescent="0.25">
      <c r="A120" s="1" t="s">
        <v>73</v>
      </c>
      <c r="B120" s="1" t="s">
        <v>74</v>
      </c>
      <c r="C120" s="1" t="s">
        <v>55</v>
      </c>
      <c r="D120" s="1" t="s">
        <v>55</v>
      </c>
      <c r="E120" s="1" t="s">
        <v>37</v>
      </c>
      <c r="F120" s="1" t="s">
        <v>75</v>
      </c>
      <c r="G120" s="3">
        <v>788</v>
      </c>
      <c r="H120" s="1">
        <v>329</v>
      </c>
      <c r="I120" s="1" t="s">
        <v>40</v>
      </c>
      <c r="J120" s="2">
        <v>329</v>
      </c>
      <c r="K120" s="2">
        <v>1</v>
      </c>
      <c r="L120" s="3">
        <v>201906</v>
      </c>
      <c r="M120" s="6">
        <v>6</v>
      </c>
      <c r="N120" t="str">
        <f>LEFT(Table1[[#This Row],[Elapsed Time]],2)</f>
        <v>07</v>
      </c>
      <c r="O120" t="str">
        <f>RIGHT(Table1[[#This Row],[Elapsed Time]],2)</f>
        <v>40</v>
      </c>
      <c r="P120">
        <f>Table1[[#This Row],[Hours]]+Table1[[#This Row],[Minutes]]/60</f>
        <v>7.666666666666667</v>
      </c>
      <c r="Q120">
        <f>VLOOKUP(Table1[[#This Row],[Specific Aircraft Code]],e[],4,0)</f>
        <v>381</v>
      </c>
      <c r="R120">
        <f>Table1[[#This Row],['# of e-seats]]/Table1[[#This Row],[Seats]]</f>
        <v>1.1580547112462005</v>
      </c>
      <c r="S120">
        <f>Table1[[#This Row],[e]]*Table1[[#This Row],[Seats (Total)]]</f>
        <v>380.99999999999994</v>
      </c>
    </row>
    <row r="121" spans="1:19" x14ac:dyDescent="0.25">
      <c r="A121" s="1" t="s">
        <v>73</v>
      </c>
      <c r="B121" s="1" t="s">
        <v>74</v>
      </c>
      <c r="C121" s="1" t="s">
        <v>55</v>
      </c>
      <c r="D121" s="1" t="s">
        <v>55</v>
      </c>
      <c r="E121" s="1" t="s">
        <v>37</v>
      </c>
      <c r="F121" s="1" t="s">
        <v>75</v>
      </c>
      <c r="G121" s="3">
        <v>788</v>
      </c>
      <c r="H121" s="1">
        <v>329</v>
      </c>
      <c r="I121" s="1" t="s">
        <v>40</v>
      </c>
      <c r="J121" s="2">
        <v>329</v>
      </c>
      <c r="K121" s="2">
        <v>1</v>
      </c>
      <c r="L121" s="3">
        <v>201910</v>
      </c>
      <c r="M121" s="6">
        <v>10</v>
      </c>
      <c r="N121" t="str">
        <f>LEFT(Table1[[#This Row],[Elapsed Time]],2)</f>
        <v>07</v>
      </c>
      <c r="O121" t="str">
        <f>RIGHT(Table1[[#This Row],[Elapsed Time]],2)</f>
        <v>40</v>
      </c>
      <c r="P121">
        <f>Table1[[#This Row],[Hours]]+Table1[[#This Row],[Minutes]]/60</f>
        <v>7.666666666666667</v>
      </c>
      <c r="Q121">
        <f>VLOOKUP(Table1[[#This Row],[Specific Aircraft Code]],e[],4,0)</f>
        <v>381</v>
      </c>
      <c r="R121">
        <f>Table1[[#This Row],['# of e-seats]]/Table1[[#This Row],[Seats]]</f>
        <v>1.1580547112462005</v>
      </c>
      <c r="S121">
        <f>Table1[[#This Row],[e]]*Table1[[#This Row],[Seats (Total)]]</f>
        <v>380.99999999999994</v>
      </c>
    </row>
    <row r="122" spans="1:19" x14ac:dyDescent="0.25">
      <c r="A122" s="1" t="s">
        <v>73</v>
      </c>
      <c r="B122" s="1" t="s">
        <v>74</v>
      </c>
      <c r="C122" s="1" t="s">
        <v>55</v>
      </c>
      <c r="D122" s="1" t="s">
        <v>55</v>
      </c>
      <c r="E122" s="1" t="s">
        <v>37</v>
      </c>
      <c r="F122" s="1" t="s">
        <v>75</v>
      </c>
      <c r="G122" s="3">
        <v>788</v>
      </c>
      <c r="H122" s="1">
        <v>335</v>
      </c>
      <c r="I122" s="1" t="s">
        <v>40</v>
      </c>
      <c r="J122" s="2">
        <v>1675</v>
      </c>
      <c r="K122" s="2">
        <v>5</v>
      </c>
      <c r="L122" s="3">
        <v>201910</v>
      </c>
      <c r="M122" s="6">
        <v>10</v>
      </c>
      <c r="N122" t="str">
        <f>LEFT(Table1[[#This Row],[Elapsed Time]],2)</f>
        <v>07</v>
      </c>
      <c r="O122" t="str">
        <f>RIGHT(Table1[[#This Row],[Elapsed Time]],2)</f>
        <v>40</v>
      </c>
      <c r="P122">
        <f>Table1[[#This Row],[Hours]]+Table1[[#This Row],[Minutes]]/60</f>
        <v>7.666666666666667</v>
      </c>
      <c r="Q122">
        <f>VLOOKUP(Table1[[#This Row],[Specific Aircraft Code]],e[],4,0)</f>
        <v>381</v>
      </c>
      <c r="R122">
        <f>Table1[[#This Row],['# of e-seats]]/Table1[[#This Row],[Seats]]</f>
        <v>1.137313432835821</v>
      </c>
      <c r="S122">
        <f>Table1[[#This Row],[e]]*Table1[[#This Row],[Seats (Total)]]</f>
        <v>1905.0000000000002</v>
      </c>
    </row>
    <row r="123" spans="1:19" x14ac:dyDescent="0.25">
      <c r="A123" s="1" t="s">
        <v>73</v>
      </c>
      <c r="B123" s="1" t="s">
        <v>74</v>
      </c>
      <c r="C123" s="1" t="s">
        <v>55</v>
      </c>
      <c r="D123" s="1" t="s">
        <v>55</v>
      </c>
      <c r="E123" s="1" t="s">
        <v>37</v>
      </c>
      <c r="F123" s="1" t="s">
        <v>77</v>
      </c>
      <c r="G123" s="3">
        <v>789</v>
      </c>
      <c r="H123" s="1">
        <v>375</v>
      </c>
      <c r="I123" s="1" t="s">
        <v>40</v>
      </c>
      <c r="J123" s="2">
        <v>1875</v>
      </c>
      <c r="K123" s="2">
        <v>5</v>
      </c>
      <c r="L123" s="3">
        <v>201906</v>
      </c>
      <c r="M123" s="6">
        <v>6</v>
      </c>
      <c r="N123" t="str">
        <f>LEFT(Table1[[#This Row],[Elapsed Time]],2)</f>
        <v>07</v>
      </c>
      <c r="O123" t="str">
        <f>RIGHT(Table1[[#This Row],[Elapsed Time]],2)</f>
        <v>40</v>
      </c>
      <c r="P123">
        <f>Table1[[#This Row],[Hours]]+Table1[[#This Row],[Minutes]]/60</f>
        <v>7.666666666666667</v>
      </c>
      <c r="Q123">
        <f>VLOOKUP(Table1[[#This Row],[Specific Aircraft Code]],e[],4,0)</f>
        <v>420</v>
      </c>
      <c r="R123">
        <f>Table1[[#This Row],['# of e-seats]]/Table1[[#This Row],[Seats]]</f>
        <v>1.1200000000000001</v>
      </c>
      <c r="S123">
        <f>Table1[[#This Row],[e]]*Table1[[#This Row],[Seats (Total)]]</f>
        <v>2100</v>
      </c>
    </row>
    <row r="124" spans="1:19" x14ac:dyDescent="0.25">
      <c r="A124" s="1" t="s">
        <v>73</v>
      </c>
      <c r="B124" s="1" t="s">
        <v>74</v>
      </c>
      <c r="C124" s="1" t="s">
        <v>55</v>
      </c>
      <c r="D124" s="1" t="s">
        <v>55</v>
      </c>
      <c r="E124" s="1" t="s">
        <v>37</v>
      </c>
      <c r="F124" s="1" t="s">
        <v>77</v>
      </c>
      <c r="G124" s="3">
        <v>789</v>
      </c>
      <c r="H124" s="1">
        <v>375</v>
      </c>
      <c r="I124" s="1" t="s">
        <v>40</v>
      </c>
      <c r="J124" s="2">
        <v>1125</v>
      </c>
      <c r="K124" s="2">
        <v>3</v>
      </c>
      <c r="L124" s="3">
        <v>201910</v>
      </c>
      <c r="M124" s="6">
        <v>10</v>
      </c>
      <c r="N124" t="str">
        <f>LEFT(Table1[[#This Row],[Elapsed Time]],2)</f>
        <v>07</v>
      </c>
      <c r="O124" t="str">
        <f>RIGHT(Table1[[#This Row],[Elapsed Time]],2)</f>
        <v>40</v>
      </c>
      <c r="P124">
        <f>Table1[[#This Row],[Hours]]+Table1[[#This Row],[Minutes]]/60</f>
        <v>7.666666666666667</v>
      </c>
      <c r="Q124">
        <f>VLOOKUP(Table1[[#This Row],[Specific Aircraft Code]],e[],4,0)</f>
        <v>420</v>
      </c>
      <c r="R124">
        <f>Table1[[#This Row],['# of e-seats]]/Table1[[#This Row],[Seats]]</f>
        <v>1.1200000000000001</v>
      </c>
      <c r="S124">
        <f>Table1[[#This Row],[e]]*Table1[[#This Row],[Seats (Total)]]</f>
        <v>1260.0000000000002</v>
      </c>
    </row>
    <row r="125" spans="1:19" x14ac:dyDescent="0.25">
      <c r="A125" s="1" t="s">
        <v>73</v>
      </c>
      <c r="B125" s="1" t="s">
        <v>74</v>
      </c>
      <c r="C125" s="1" t="s">
        <v>36</v>
      </c>
      <c r="D125" s="1" t="s">
        <v>36</v>
      </c>
      <c r="E125" s="1" t="s">
        <v>37</v>
      </c>
      <c r="F125" s="1" t="s">
        <v>75</v>
      </c>
      <c r="G125" s="3">
        <v>788</v>
      </c>
      <c r="H125" s="1">
        <v>329</v>
      </c>
      <c r="I125" s="1" t="s">
        <v>40</v>
      </c>
      <c r="J125" s="2">
        <v>329</v>
      </c>
      <c r="K125" s="2">
        <v>1</v>
      </c>
      <c r="L125" s="3">
        <v>201904</v>
      </c>
      <c r="M125" s="6">
        <v>4</v>
      </c>
      <c r="N125" t="str">
        <f>LEFT(Table1[[#This Row],[Elapsed Time]],2)</f>
        <v>07</v>
      </c>
      <c r="O125" t="str">
        <f>RIGHT(Table1[[#This Row],[Elapsed Time]],2)</f>
        <v>45</v>
      </c>
      <c r="P125">
        <f>Table1[[#This Row],[Hours]]+Table1[[#This Row],[Minutes]]/60</f>
        <v>7.75</v>
      </c>
      <c r="Q125">
        <f>VLOOKUP(Table1[[#This Row],[Specific Aircraft Code]],e[],4,0)</f>
        <v>381</v>
      </c>
      <c r="R125">
        <f>Table1[[#This Row],['# of e-seats]]/Table1[[#This Row],[Seats]]</f>
        <v>1.1580547112462005</v>
      </c>
      <c r="S125">
        <f>Table1[[#This Row],[e]]*Table1[[#This Row],[Seats (Total)]]</f>
        <v>380.99999999999994</v>
      </c>
    </row>
    <row r="126" spans="1:19" x14ac:dyDescent="0.25">
      <c r="A126" s="1" t="s">
        <v>73</v>
      </c>
      <c r="B126" s="1" t="s">
        <v>74</v>
      </c>
      <c r="C126" s="1" t="s">
        <v>36</v>
      </c>
      <c r="D126" s="1" t="s">
        <v>36</v>
      </c>
      <c r="E126" s="1" t="s">
        <v>37</v>
      </c>
      <c r="F126" s="1" t="s">
        <v>75</v>
      </c>
      <c r="G126" s="3">
        <v>788</v>
      </c>
      <c r="H126" s="1">
        <v>329</v>
      </c>
      <c r="I126" s="1" t="s">
        <v>40</v>
      </c>
      <c r="J126" s="2">
        <v>658</v>
      </c>
      <c r="K126" s="2">
        <v>2</v>
      </c>
      <c r="L126" s="3">
        <v>201905</v>
      </c>
      <c r="M126" s="6">
        <v>5</v>
      </c>
      <c r="N126" t="str">
        <f>LEFT(Table1[[#This Row],[Elapsed Time]],2)</f>
        <v>07</v>
      </c>
      <c r="O126" t="str">
        <f>RIGHT(Table1[[#This Row],[Elapsed Time]],2)</f>
        <v>45</v>
      </c>
      <c r="P126">
        <f>Table1[[#This Row],[Hours]]+Table1[[#This Row],[Minutes]]/60</f>
        <v>7.75</v>
      </c>
      <c r="Q126">
        <f>VLOOKUP(Table1[[#This Row],[Specific Aircraft Code]],e[],4,0)</f>
        <v>381</v>
      </c>
      <c r="R126">
        <f>Table1[[#This Row],['# of e-seats]]/Table1[[#This Row],[Seats]]</f>
        <v>1.1580547112462005</v>
      </c>
      <c r="S126">
        <f>Table1[[#This Row],[e]]*Table1[[#This Row],[Seats (Total)]]</f>
        <v>761.99999999999989</v>
      </c>
    </row>
    <row r="127" spans="1:19" x14ac:dyDescent="0.25">
      <c r="A127" s="1" t="s">
        <v>73</v>
      </c>
      <c r="B127" s="1" t="s">
        <v>74</v>
      </c>
      <c r="C127" s="1" t="s">
        <v>36</v>
      </c>
      <c r="D127" s="1" t="s">
        <v>36</v>
      </c>
      <c r="E127" s="1" t="s">
        <v>37</v>
      </c>
      <c r="F127" s="1" t="s">
        <v>75</v>
      </c>
      <c r="G127" s="3">
        <v>788</v>
      </c>
      <c r="H127" s="1">
        <v>329</v>
      </c>
      <c r="I127" s="1" t="s">
        <v>40</v>
      </c>
      <c r="J127" s="2">
        <v>1316</v>
      </c>
      <c r="K127" s="2">
        <v>4</v>
      </c>
      <c r="L127" s="3">
        <v>201906</v>
      </c>
      <c r="M127" s="6">
        <v>6</v>
      </c>
      <c r="N127" t="str">
        <f>LEFT(Table1[[#This Row],[Elapsed Time]],2)</f>
        <v>07</v>
      </c>
      <c r="O127" t="str">
        <f>RIGHT(Table1[[#This Row],[Elapsed Time]],2)</f>
        <v>45</v>
      </c>
      <c r="P127">
        <f>Table1[[#This Row],[Hours]]+Table1[[#This Row],[Minutes]]/60</f>
        <v>7.75</v>
      </c>
      <c r="Q127">
        <f>VLOOKUP(Table1[[#This Row],[Specific Aircraft Code]],e[],4,0)</f>
        <v>381</v>
      </c>
      <c r="R127">
        <f>Table1[[#This Row],['# of e-seats]]/Table1[[#This Row],[Seats]]</f>
        <v>1.1580547112462005</v>
      </c>
      <c r="S127">
        <f>Table1[[#This Row],[e]]*Table1[[#This Row],[Seats (Total)]]</f>
        <v>1523.9999999999998</v>
      </c>
    </row>
    <row r="128" spans="1:19" x14ac:dyDescent="0.25">
      <c r="A128" s="1" t="s">
        <v>73</v>
      </c>
      <c r="B128" s="1" t="s">
        <v>74</v>
      </c>
      <c r="C128" s="1" t="s">
        <v>36</v>
      </c>
      <c r="D128" s="1" t="s">
        <v>36</v>
      </c>
      <c r="E128" s="1" t="s">
        <v>37</v>
      </c>
      <c r="F128" s="1" t="s">
        <v>75</v>
      </c>
      <c r="G128" s="3">
        <v>788</v>
      </c>
      <c r="H128" s="1">
        <v>329</v>
      </c>
      <c r="I128" s="1" t="s">
        <v>40</v>
      </c>
      <c r="J128" s="2">
        <v>1645</v>
      </c>
      <c r="K128" s="2">
        <v>5</v>
      </c>
      <c r="L128" s="3">
        <v>201907</v>
      </c>
      <c r="M128" s="6">
        <v>7</v>
      </c>
      <c r="N128" t="str">
        <f>LEFT(Table1[[#This Row],[Elapsed Time]],2)</f>
        <v>07</v>
      </c>
      <c r="O128" t="str">
        <f>RIGHT(Table1[[#This Row],[Elapsed Time]],2)</f>
        <v>45</v>
      </c>
      <c r="P128">
        <f>Table1[[#This Row],[Hours]]+Table1[[#This Row],[Minutes]]/60</f>
        <v>7.75</v>
      </c>
      <c r="Q128">
        <f>VLOOKUP(Table1[[#This Row],[Specific Aircraft Code]],e[],4,0)</f>
        <v>381</v>
      </c>
      <c r="R128">
        <f>Table1[[#This Row],['# of e-seats]]/Table1[[#This Row],[Seats]]</f>
        <v>1.1580547112462005</v>
      </c>
      <c r="S128">
        <f>Table1[[#This Row],[e]]*Table1[[#This Row],[Seats (Total)]]</f>
        <v>1904.9999999999998</v>
      </c>
    </row>
    <row r="129" spans="1:19" x14ac:dyDescent="0.25">
      <c r="A129" s="1" t="s">
        <v>73</v>
      </c>
      <c r="B129" s="1" t="s">
        <v>74</v>
      </c>
      <c r="C129" s="1" t="s">
        <v>36</v>
      </c>
      <c r="D129" s="1" t="s">
        <v>36</v>
      </c>
      <c r="E129" s="1" t="s">
        <v>37</v>
      </c>
      <c r="F129" s="1" t="s">
        <v>75</v>
      </c>
      <c r="G129" s="3">
        <v>788</v>
      </c>
      <c r="H129" s="1">
        <v>329</v>
      </c>
      <c r="I129" s="1" t="s">
        <v>40</v>
      </c>
      <c r="J129" s="2">
        <v>658</v>
      </c>
      <c r="K129" s="2">
        <v>2</v>
      </c>
      <c r="L129" s="3">
        <v>201908</v>
      </c>
      <c r="M129" s="6">
        <v>8</v>
      </c>
      <c r="N129" t="str">
        <f>LEFT(Table1[[#This Row],[Elapsed Time]],2)</f>
        <v>07</v>
      </c>
      <c r="O129" t="str">
        <f>RIGHT(Table1[[#This Row],[Elapsed Time]],2)</f>
        <v>45</v>
      </c>
      <c r="P129">
        <f>Table1[[#This Row],[Hours]]+Table1[[#This Row],[Minutes]]/60</f>
        <v>7.75</v>
      </c>
      <c r="Q129">
        <f>VLOOKUP(Table1[[#This Row],[Specific Aircraft Code]],e[],4,0)</f>
        <v>381</v>
      </c>
      <c r="R129">
        <f>Table1[[#This Row],['# of e-seats]]/Table1[[#This Row],[Seats]]</f>
        <v>1.1580547112462005</v>
      </c>
      <c r="S129">
        <f>Table1[[#This Row],[e]]*Table1[[#This Row],[Seats (Total)]]</f>
        <v>761.99999999999989</v>
      </c>
    </row>
    <row r="130" spans="1:19" x14ac:dyDescent="0.25">
      <c r="A130" s="1" t="s">
        <v>73</v>
      </c>
      <c r="B130" s="1" t="s">
        <v>74</v>
      </c>
      <c r="C130" s="1" t="s">
        <v>36</v>
      </c>
      <c r="D130" s="1" t="s">
        <v>36</v>
      </c>
      <c r="E130" s="1" t="s">
        <v>37</v>
      </c>
      <c r="F130" s="1" t="s">
        <v>75</v>
      </c>
      <c r="G130" s="3">
        <v>788</v>
      </c>
      <c r="H130" s="1">
        <v>329</v>
      </c>
      <c r="I130" s="1" t="s">
        <v>40</v>
      </c>
      <c r="J130" s="2">
        <v>1316</v>
      </c>
      <c r="K130" s="2">
        <v>4</v>
      </c>
      <c r="L130" s="3">
        <v>201909</v>
      </c>
      <c r="M130" s="6">
        <v>9</v>
      </c>
      <c r="N130" t="str">
        <f>LEFT(Table1[[#This Row],[Elapsed Time]],2)</f>
        <v>07</v>
      </c>
      <c r="O130" t="str">
        <f>RIGHT(Table1[[#This Row],[Elapsed Time]],2)</f>
        <v>45</v>
      </c>
      <c r="P130">
        <f>Table1[[#This Row],[Hours]]+Table1[[#This Row],[Minutes]]/60</f>
        <v>7.75</v>
      </c>
      <c r="Q130">
        <f>VLOOKUP(Table1[[#This Row],[Specific Aircraft Code]],e[],4,0)</f>
        <v>381</v>
      </c>
      <c r="R130">
        <f>Table1[[#This Row],['# of e-seats]]/Table1[[#This Row],[Seats]]</f>
        <v>1.1580547112462005</v>
      </c>
      <c r="S130">
        <f>Table1[[#This Row],[e]]*Table1[[#This Row],[Seats (Total)]]</f>
        <v>1523.9999999999998</v>
      </c>
    </row>
    <row r="131" spans="1:19" x14ac:dyDescent="0.25">
      <c r="A131" s="1" t="s">
        <v>73</v>
      </c>
      <c r="B131" s="1" t="s">
        <v>74</v>
      </c>
      <c r="C131" s="1" t="s">
        <v>36</v>
      </c>
      <c r="D131" s="1" t="s">
        <v>36</v>
      </c>
      <c r="E131" s="1" t="s">
        <v>37</v>
      </c>
      <c r="F131" s="1" t="s">
        <v>75</v>
      </c>
      <c r="G131" s="3">
        <v>788</v>
      </c>
      <c r="H131" s="1">
        <v>329</v>
      </c>
      <c r="I131" s="1" t="s">
        <v>40</v>
      </c>
      <c r="J131" s="2">
        <v>1316</v>
      </c>
      <c r="K131" s="2">
        <v>4</v>
      </c>
      <c r="L131" s="3">
        <v>201910</v>
      </c>
      <c r="M131" s="6">
        <v>10</v>
      </c>
      <c r="N131" t="str">
        <f>LEFT(Table1[[#This Row],[Elapsed Time]],2)</f>
        <v>07</v>
      </c>
      <c r="O131" t="str">
        <f>RIGHT(Table1[[#This Row],[Elapsed Time]],2)</f>
        <v>45</v>
      </c>
      <c r="P131">
        <f>Table1[[#This Row],[Hours]]+Table1[[#This Row],[Minutes]]/60</f>
        <v>7.75</v>
      </c>
      <c r="Q131">
        <f>VLOOKUP(Table1[[#This Row],[Specific Aircraft Code]],e[],4,0)</f>
        <v>381</v>
      </c>
      <c r="R131">
        <f>Table1[[#This Row],['# of e-seats]]/Table1[[#This Row],[Seats]]</f>
        <v>1.1580547112462005</v>
      </c>
      <c r="S131">
        <f>Table1[[#This Row],[e]]*Table1[[#This Row],[Seats (Total)]]</f>
        <v>1523.9999999999998</v>
      </c>
    </row>
    <row r="132" spans="1:19" x14ac:dyDescent="0.25">
      <c r="A132" s="1" t="s">
        <v>73</v>
      </c>
      <c r="B132" s="1" t="s">
        <v>74</v>
      </c>
      <c r="C132" s="1" t="s">
        <v>36</v>
      </c>
      <c r="D132" s="1" t="s">
        <v>36</v>
      </c>
      <c r="E132" s="1" t="s">
        <v>37</v>
      </c>
      <c r="F132" s="1" t="s">
        <v>75</v>
      </c>
      <c r="G132" s="3">
        <v>788</v>
      </c>
      <c r="H132" s="1">
        <v>335</v>
      </c>
      <c r="I132" s="1" t="s">
        <v>40</v>
      </c>
      <c r="J132" s="2">
        <v>1675</v>
      </c>
      <c r="K132" s="2">
        <v>5</v>
      </c>
      <c r="L132" s="3">
        <v>201904</v>
      </c>
      <c r="M132" s="6">
        <v>4</v>
      </c>
      <c r="N132" t="str">
        <f>LEFT(Table1[[#This Row],[Elapsed Time]],2)</f>
        <v>07</v>
      </c>
      <c r="O132" t="str">
        <f>RIGHT(Table1[[#This Row],[Elapsed Time]],2)</f>
        <v>45</v>
      </c>
      <c r="P132">
        <f>Table1[[#This Row],[Hours]]+Table1[[#This Row],[Minutes]]/60</f>
        <v>7.75</v>
      </c>
      <c r="Q132">
        <f>VLOOKUP(Table1[[#This Row],[Specific Aircraft Code]],e[],4,0)</f>
        <v>381</v>
      </c>
      <c r="R132">
        <f>Table1[[#This Row],['# of e-seats]]/Table1[[#This Row],[Seats]]</f>
        <v>1.137313432835821</v>
      </c>
      <c r="S132">
        <f>Table1[[#This Row],[e]]*Table1[[#This Row],[Seats (Total)]]</f>
        <v>1905.0000000000002</v>
      </c>
    </row>
    <row r="133" spans="1:19" x14ac:dyDescent="0.25">
      <c r="A133" s="1" t="s">
        <v>73</v>
      </c>
      <c r="B133" s="1" t="s">
        <v>74</v>
      </c>
      <c r="C133" s="1" t="s">
        <v>36</v>
      </c>
      <c r="D133" s="1" t="s">
        <v>36</v>
      </c>
      <c r="E133" s="1" t="s">
        <v>37</v>
      </c>
      <c r="F133" s="1" t="s">
        <v>75</v>
      </c>
      <c r="G133" s="3">
        <v>788</v>
      </c>
      <c r="H133" s="1">
        <v>335</v>
      </c>
      <c r="I133" s="1" t="s">
        <v>40</v>
      </c>
      <c r="J133" s="2">
        <v>1340</v>
      </c>
      <c r="K133" s="2">
        <v>4</v>
      </c>
      <c r="L133" s="3">
        <v>201905</v>
      </c>
      <c r="M133" s="6">
        <v>5</v>
      </c>
      <c r="N133" t="str">
        <f>LEFT(Table1[[#This Row],[Elapsed Time]],2)</f>
        <v>07</v>
      </c>
      <c r="O133" t="str">
        <f>RIGHT(Table1[[#This Row],[Elapsed Time]],2)</f>
        <v>45</v>
      </c>
      <c r="P133">
        <f>Table1[[#This Row],[Hours]]+Table1[[#This Row],[Minutes]]/60</f>
        <v>7.75</v>
      </c>
      <c r="Q133">
        <f>VLOOKUP(Table1[[#This Row],[Specific Aircraft Code]],e[],4,0)</f>
        <v>381</v>
      </c>
      <c r="R133">
        <f>Table1[[#This Row],['# of e-seats]]/Table1[[#This Row],[Seats]]</f>
        <v>1.137313432835821</v>
      </c>
      <c r="S133">
        <f>Table1[[#This Row],[e]]*Table1[[#This Row],[Seats (Total)]]</f>
        <v>1524.0000000000002</v>
      </c>
    </row>
    <row r="134" spans="1:19" x14ac:dyDescent="0.25">
      <c r="A134" s="1" t="s">
        <v>73</v>
      </c>
      <c r="B134" s="1" t="s">
        <v>74</v>
      </c>
      <c r="C134" s="1" t="s">
        <v>36</v>
      </c>
      <c r="D134" s="1" t="s">
        <v>36</v>
      </c>
      <c r="E134" s="1" t="s">
        <v>37</v>
      </c>
      <c r="F134" s="1" t="s">
        <v>75</v>
      </c>
      <c r="G134" s="3">
        <v>788</v>
      </c>
      <c r="H134" s="1">
        <v>335</v>
      </c>
      <c r="I134" s="1" t="s">
        <v>40</v>
      </c>
      <c r="J134" s="2">
        <v>1005</v>
      </c>
      <c r="K134" s="2">
        <v>3</v>
      </c>
      <c r="L134" s="3">
        <v>201906</v>
      </c>
      <c r="M134" s="6">
        <v>6</v>
      </c>
      <c r="N134" t="str">
        <f>LEFT(Table1[[#This Row],[Elapsed Time]],2)</f>
        <v>07</v>
      </c>
      <c r="O134" t="str">
        <f>RIGHT(Table1[[#This Row],[Elapsed Time]],2)</f>
        <v>45</v>
      </c>
      <c r="P134">
        <f>Table1[[#This Row],[Hours]]+Table1[[#This Row],[Minutes]]/60</f>
        <v>7.75</v>
      </c>
      <c r="Q134">
        <f>VLOOKUP(Table1[[#This Row],[Specific Aircraft Code]],e[],4,0)</f>
        <v>381</v>
      </c>
      <c r="R134">
        <f>Table1[[#This Row],['# of e-seats]]/Table1[[#This Row],[Seats]]</f>
        <v>1.137313432835821</v>
      </c>
      <c r="S134">
        <f>Table1[[#This Row],[e]]*Table1[[#This Row],[Seats (Total)]]</f>
        <v>1143</v>
      </c>
    </row>
    <row r="135" spans="1:19" x14ac:dyDescent="0.25">
      <c r="A135" s="1" t="s">
        <v>73</v>
      </c>
      <c r="B135" s="1" t="s">
        <v>74</v>
      </c>
      <c r="C135" s="1" t="s">
        <v>36</v>
      </c>
      <c r="D135" s="1" t="s">
        <v>36</v>
      </c>
      <c r="E135" s="1" t="s">
        <v>37</v>
      </c>
      <c r="F135" s="1" t="s">
        <v>75</v>
      </c>
      <c r="G135" s="3">
        <v>788</v>
      </c>
      <c r="H135" s="1">
        <v>335</v>
      </c>
      <c r="I135" s="1" t="s">
        <v>40</v>
      </c>
      <c r="J135" s="2">
        <v>1005</v>
      </c>
      <c r="K135" s="2">
        <v>3</v>
      </c>
      <c r="L135" s="3">
        <v>201907</v>
      </c>
      <c r="M135" s="6">
        <v>7</v>
      </c>
      <c r="N135" t="str">
        <f>LEFT(Table1[[#This Row],[Elapsed Time]],2)</f>
        <v>07</v>
      </c>
      <c r="O135" t="str">
        <f>RIGHT(Table1[[#This Row],[Elapsed Time]],2)</f>
        <v>45</v>
      </c>
      <c r="P135">
        <f>Table1[[#This Row],[Hours]]+Table1[[#This Row],[Minutes]]/60</f>
        <v>7.75</v>
      </c>
      <c r="Q135">
        <f>VLOOKUP(Table1[[#This Row],[Specific Aircraft Code]],e[],4,0)</f>
        <v>381</v>
      </c>
      <c r="R135">
        <f>Table1[[#This Row],['# of e-seats]]/Table1[[#This Row],[Seats]]</f>
        <v>1.137313432835821</v>
      </c>
      <c r="S135">
        <f>Table1[[#This Row],[e]]*Table1[[#This Row],[Seats (Total)]]</f>
        <v>1143</v>
      </c>
    </row>
    <row r="136" spans="1:19" x14ac:dyDescent="0.25">
      <c r="A136" s="1" t="s">
        <v>73</v>
      </c>
      <c r="B136" s="1" t="s">
        <v>74</v>
      </c>
      <c r="C136" s="1" t="s">
        <v>36</v>
      </c>
      <c r="D136" s="1" t="s">
        <v>36</v>
      </c>
      <c r="E136" s="1" t="s">
        <v>37</v>
      </c>
      <c r="F136" s="1" t="s">
        <v>75</v>
      </c>
      <c r="G136" s="3">
        <v>788</v>
      </c>
      <c r="H136" s="1">
        <v>335</v>
      </c>
      <c r="I136" s="1" t="s">
        <v>40</v>
      </c>
      <c r="J136" s="2">
        <v>1340</v>
      </c>
      <c r="K136" s="2">
        <v>4</v>
      </c>
      <c r="L136" s="3">
        <v>201908</v>
      </c>
      <c r="M136" s="6">
        <v>8</v>
      </c>
      <c r="N136" t="str">
        <f>LEFT(Table1[[#This Row],[Elapsed Time]],2)</f>
        <v>07</v>
      </c>
      <c r="O136" t="str">
        <f>RIGHT(Table1[[#This Row],[Elapsed Time]],2)</f>
        <v>45</v>
      </c>
      <c r="P136">
        <f>Table1[[#This Row],[Hours]]+Table1[[#This Row],[Minutes]]/60</f>
        <v>7.75</v>
      </c>
      <c r="Q136">
        <f>VLOOKUP(Table1[[#This Row],[Specific Aircraft Code]],e[],4,0)</f>
        <v>381</v>
      </c>
      <c r="R136">
        <f>Table1[[#This Row],['# of e-seats]]/Table1[[#This Row],[Seats]]</f>
        <v>1.137313432835821</v>
      </c>
      <c r="S136">
        <f>Table1[[#This Row],[e]]*Table1[[#This Row],[Seats (Total)]]</f>
        <v>1524.0000000000002</v>
      </c>
    </row>
    <row r="137" spans="1:19" x14ac:dyDescent="0.25">
      <c r="A137" s="1" t="s">
        <v>73</v>
      </c>
      <c r="B137" s="1" t="s">
        <v>74</v>
      </c>
      <c r="C137" s="1" t="s">
        <v>36</v>
      </c>
      <c r="D137" s="1" t="s">
        <v>36</v>
      </c>
      <c r="E137" s="1" t="s">
        <v>37</v>
      </c>
      <c r="F137" s="1" t="s">
        <v>75</v>
      </c>
      <c r="G137" s="3">
        <v>788</v>
      </c>
      <c r="H137" s="1">
        <v>335</v>
      </c>
      <c r="I137" s="1" t="s">
        <v>40</v>
      </c>
      <c r="J137" s="2">
        <v>1340</v>
      </c>
      <c r="K137" s="2">
        <v>4</v>
      </c>
      <c r="L137" s="3">
        <v>201909</v>
      </c>
      <c r="M137" s="6">
        <v>9</v>
      </c>
      <c r="N137" t="str">
        <f>LEFT(Table1[[#This Row],[Elapsed Time]],2)</f>
        <v>07</v>
      </c>
      <c r="O137" t="str">
        <f>RIGHT(Table1[[#This Row],[Elapsed Time]],2)</f>
        <v>45</v>
      </c>
      <c r="P137">
        <f>Table1[[#This Row],[Hours]]+Table1[[#This Row],[Minutes]]/60</f>
        <v>7.75</v>
      </c>
      <c r="Q137">
        <f>VLOOKUP(Table1[[#This Row],[Specific Aircraft Code]],e[],4,0)</f>
        <v>381</v>
      </c>
      <c r="R137">
        <f>Table1[[#This Row],['# of e-seats]]/Table1[[#This Row],[Seats]]</f>
        <v>1.137313432835821</v>
      </c>
      <c r="S137">
        <f>Table1[[#This Row],[e]]*Table1[[#This Row],[Seats (Total)]]</f>
        <v>1524.0000000000002</v>
      </c>
    </row>
    <row r="138" spans="1:19" x14ac:dyDescent="0.25">
      <c r="A138" s="1" t="s">
        <v>73</v>
      </c>
      <c r="B138" s="1" t="s">
        <v>74</v>
      </c>
      <c r="C138" s="1" t="s">
        <v>36</v>
      </c>
      <c r="D138" s="1" t="s">
        <v>36</v>
      </c>
      <c r="E138" s="1" t="s">
        <v>37</v>
      </c>
      <c r="F138" s="1" t="s">
        <v>75</v>
      </c>
      <c r="G138" s="3">
        <v>788</v>
      </c>
      <c r="H138" s="1">
        <v>335</v>
      </c>
      <c r="I138" s="1" t="s">
        <v>40</v>
      </c>
      <c r="J138" s="2">
        <v>1005</v>
      </c>
      <c r="K138" s="2">
        <v>3</v>
      </c>
      <c r="L138" s="3">
        <v>201910</v>
      </c>
      <c r="M138" s="6">
        <v>10</v>
      </c>
      <c r="N138" t="str">
        <f>LEFT(Table1[[#This Row],[Elapsed Time]],2)</f>
        <v>07</v>
      </c>
      <c r="O138" t="str">
        <f>RIGHT(Table1[[#This Row],[Elapsed Time]],2)</f>
        <v>45</v>
      </c>
      <c r="P138">
        <f>Table1[[#This Row],[Hours]]+Table1[[#This Row],[Minutes]]/60</f>
        <v>7.75</v>
      </c>
      <c r="Q138">
        <f>VLOOKUP(Table1[[#This Row],[Specific Aircraft Code]],e[],4,0)</f>
        <v>381</v>
      </c>
      <c r="R138">
        <f>Table1[[#This Row],['# of e-seats]]/Table1[[#This Row],[Seats]]</f>
        <v>1.137313432835821</v>
      </c>
      <c r="S138">
        <f>Table1[[#This Row],[e]]*Table1[[#This Row],[Seats (Total)]]</f>
        <v>1143</v>
      </c>
    </row>
    <row r="139" spans="1:19" x14ac:dyDescent="0.25">
      <c r="A139" s="1" t="s">
        <v>73</v>
      </c>
      <c r="B139" s="1" t="s">
        <v>74</v>
      </c>
      <c r="C139" s="1" t="s">
        <v>36</v>
      </c>
      <c r="D139" s="1" t="s">
        <v>36</v>
      </c>
      <c r="E139" s="1" t="s">
        <v>37</v>
      </c>
      <c r="F139" s="1" t="s">
        <v>77</v>
      </c>
      <c r="G139" s="3">
        <v>789</v>
      </c>
      <c r="H139" s="1">
        <v>375</v>
      </c>
      <c r="I139" s="1" t="s">
        <v>40</v>
      </c>
      <c r="J139" s="2">
        <v>2625</v>
      </c>
      <c r="K139" s="2">
        <v>7</v>
      </c>
      <c r="L139" s="3">
        <v>201904</v>
      </c>
      <c r="M139" s="6">
        <v>4</v>
      </c>
      <c r="N139" t="str">
        <f>LEFT(Table1[[#This Row],[Elapsed Time]],2)</f>
        <v>07</v>
      </c>
      <c r="O139" t="str">
        <f>RIGHT(Table1[[#This Row],[Elapsed Time]],2)</f>
        <v>45</v>
      </c>
      <c r="P139">
        <f>Table1[[#This Row],[Hours]]+Table1[[#This Row],[Minutes]]/60</f>
        <v>7.75</v>
      </c>
      <c r="Q139">
        <f>VLOOKUP(Table1[[#This Row],[Specific Aircraft Code]],e[],4,0)</f>
        <v>420</v>
      </c>
      <c r="R139">
        <f>Table1[[#This Row],['# of e-seats]]/Table1[[#This Row],[Seats]]</f>
        <v>1.1200000000000001</v>
      </c>
      <c r="S139">
        <f>Table1[[#This Row],[e]]*Table1[[#This Row],[Seats (Total)]]</f>
        <v>2940.0000000000005</v>
      </c>
    </row>
    <row r="140" spans="1:19" x14ac:dyDescent="0.25">
      <c r="A140" s="1" t="s">
        <v>73</v>
      </c>
      <c r="B140" s="1" t="s">
        <v>74</v>
      </c>
      <c r="C140" s="1" t="s">
        <v>36</v>
      </c>
      <c r="D140" s="1" t="s">
        <v>36</v>
      </c>
      <c r="E140" s="1" t="s">
        <v>37</v>
      </c>
      <c r="F140" s="1" t="s">
        <v>77</v>
      </c>
      <c r="G140" s="3">
        <v>789</v>
      </c>
      <c r="H140" s="1">
        <v>375</v>
      </c>
      <c r="I140" s="1" t="s">
        <v>40</v>
      </c>
      <c r="J140" s="2">
        <v>1125</v>
      </c>
      <c r="K140" s="2">
        <v>3</v>
      </c>
      <c r="L140" s="3">
        <v>201905</v>
      </c>
      <c r="M140" s="6">
        <v>5</v>
      </c>
      <c r="N140" t="str">
        <f>LEFT(Table1[[#This Row],[Elapsed Time]],2)</f>
        <v>07</v>
      </c>
      <c r="O140" t="str">
        <f>RIGHT(Table1[[#This Row],[Elapsed Time]],2)</f>
        <v>45</v>
      </c>
      <c r="P140">
        <f>Table1[[#This Row],[Hours]]+Table1[[#This Row],[Minutes]]/60</f>
        <v>7.75</v>
      </c>
      <c r="Q140">
        <f>VLOOKUP(Table1[[#This Row],[Specific Aircraft Code]],e[],4,0)</f>
        <v>420</v>
      </c>
      <c r="R140">
        <f>Table1[[#This Row],['# of e-seats]]/Table1[[#This Row],[Seats]]</f>
        <v>1.1200000000000001</v>
      </c>
      <c r="S140">
        <f>Table1[[#This Row],[e]]*Table1[[#This Row],[Seats (Total)]]</f>
        <v>1260.0000000000002</v>
      </c>
    </row>
    <row r="141" spans="1:19" x14ac:dyDescent="0.25">
      <c r="A141" s="1" t="s">
        <v>73</v>
      </c>
      <c r="B141" s="1" t="s">
        <v>74</v>
      </c>
      <c r="C141" s="1" t="s">
        <v>36</v>
      </c>
      <c r="D141" s="1" t="s">
        <v>36</v>
      </c>
      <c r="E141" s="1" t="s">
        <v>37</v>
      </c>
      <c r="F141" s="1" t="s">
        <v>77</v>
      </c>
      <c r="G141" s="3">
        <v>789</v>
      </c>
      <c r="H141" s="1">
        <v>375</v>
      </c>
      <c r="I141" s="1" t="s">
        <v>40</v>
      </c>
      <c r="J141" s="2">
        <v>3750</v>
      </c>
      <c r="K141" s="2">
        <v>10</v>
      </c>
      <c r="L141" s="3">
        <v>201906</v>
      </c>
      <c r="M141" s="6">
        <v>6</v>
      </c>
      <c r="N141" t="str">
        <f>LEFT(Table1[[#This Row],[Elapsed Time]],2)</f>
        <v>07</v>
      </c>
      <c r="O141" t="str">
        <f>RIGHT(Table1[[#This Row],[Elapsed Time]],2)</f>
        <v>45</v>
      </c>
      <c r="P141">
        <f>Table1[[#This Row],[Hours]]+Table1[[#This Row],[Minutes]]/60</f>
        <v>7.75</v>
      </c>
      <c r="Q141">
        <f>VLOOKUP(Table1[[#This Row],[Specific Aircraft Code]],e[],4,0)</f>
        <v>420</v>
      </c>
      <c r="R141">
        <f>Table1[[#This Row],['# of e-seats]]/Table1[[#This Row],[Seats]]</f>
        <v>1.1200000000000001</v>
      </c>
      <c r="S141">
        <f>Table1[[#This Row],[e]]*Table1[[#This Row],[Seats (Total)]]</f>
        <v>4200</v>
      </c>
    </row>
    <row r="142" spans="1:19" x14ac:dyDescent="0.25">
      <c r="A142" s="1" t="s">
        <v>73</v>
      </c>
      <c r="B142" s="1" t="s">
        <v>74</v>
      </c>
      <c r="C142" s="1" t="s">
        <v>36</v>
      </c>
      <c r="D142" s="1" t="s">
        <v>36</v>
      </c>
      <c r="E142" s="1" t="s">
        <v>37</v>
      </c>
      <c r="F142" s="1" t="s">
        <v>77</v>
      </c>
      <c r="G142" s="3">
        <v>789</v>
      </c>
      <c r="H142" s="1">
        <v>375</v>
      </c>
      <c r="I142" s="1" t="s">
        <v>40</v>
      </c>
      <c r="J142" s="2">
        <v>3375</v>
      </c>
      <c r="K142" s="2">
        <v>9</v>
      </c>
      <c r="L142" s="3">
        <v>201907</v>
      </c>
      <c r="M142" s="6">
        <v>7</v>
      </c>
      <c r="N142" t="str">
        <f>LEFT(Table1[[#This Row],[Elapsed Time]],2)</f>
        <v>07</v>
      </c>
      <c r="O142" t="str">
        <f>RIGHT(Table1[[#This Row],[Elapsed Time]],2)</f>
        <v>45</v>
      </c>
      <c r="P142">
        <f>Table1[[#This Row],[Hours]]+Table1[[#This Row],[Minutes]]/60</f>
        <v>7.75</v>
      </c>
      <c r="Q142">
        <f>VLOOKUP(Table1[[#This Row],[Specific Aircraft Code]],e[],4,0)</f>
        <v>420</v>
      </c>
      <c r="R142">
        <f>Table1[[#This Row],['# of e-seats]]/Table1[[#This Row],[Seats]]</f>
        <v>1.1200000000000001</v>
      </c>
      <c r="S142">
        <f>Table1[[#This Row],[e]]*Table1[[#This Row],[Seats (Total)]]</f>
        <v>3780.0000000000005</v>
      </c>
    </row>
    <row r="143" spans="1:19" x14ac:dyDescent="0.25">
      <c r="A143" s="1" t="s">
        <v>73</v>
      </c>
      <c r="B143" s="1" t="s">
        <v>74</v>
      </c>
      <c r="C143" s="1" t="s">
        <v>36</v>
      </c>
      <c r="D143" s="1" t="s">
        <v>36</v>
      </c>
      <c r="E143" s="1" t="s">
        <v>37</v>
      </c>
      <c r="F143" s="1" t="s">
        <v>77</v>
      </c>
      <c r="G143" s="3">
        <v>789</v>
      </c>
      <c r="H143" s="1">
        <v>375</v>
      </c>
      <c r="I143" s="1" t="s">
        <v>40</v>
      </c>
      <c r="J143" s="2">
        <v>3375</v>
      </c>
      <c r="K143" s="2">
        <v>9</v>
      </c>
      <c r="L143" s="3">
        <v>201908</v>
      </c>
      <c r="M143" s="6">
        <v>8</v>
      </c>
      <c r="N143" t="str">
        <f>LEFT(Table1[[#This Row],[Elapsed Time]],2)</f>
        <v>07</v>
      </c>
      <c r="O143" t="str">
        <f>RIGHT(Table1[[#This Row],[Elapsed Time]],2)</f>
        <v>45</v>
      </c>
      <c r="P143">
        <f>Table1[[#This Row],[Hours]]+Table1[[#This Row],[Minutes]]/60</f>
        <v>7.75</v>
      </c>
      <c r="Q143">
        <f>VLOOKUP(Table1[[#This Row],[Specific Aircraft Code]],e[],4,0)</f>
        <v>420</v>
      </c>
      <c r="R143">
        <f>Table1[[#This Row],['# of e-seats]]/Table1[[#This Row],[Seats]]</f>
        <v>1.1200000000000001</v>
      </c>
      <c r="S143">
        <f>Table1[[#This Row],[e]]*Table1[[#This Row],[Seats (Total)]]</f>
        <v>3780.0000000000005</v>
      </c>
    </row>
    <row r="144" spans="1:19" x14ac:dyDescent="0.25">
      <c r="A144" s="1" t="s">
        <v>73</v>
      </c>
      <c r="B144" s="1" t="s">
        <v>74</v>
      </c>
      <c r="C144" s="1" t="s">
        <v>36</v>
      </c>
      <c r="D144" s="1" t="s">
        <v>36</v>
      </c>
      <c r="E144" s="1" t="s">
        <v>37</v>
      </c>
      <c r="F144" s="1" t="s">
        <v>77</v>
      </c>
      <c r="G144" s="3">
        <v>789</v>
      </c>
      <c r="H144" s="1">
        <v>375</v>
      </c>
      <c r="I144" s="1" t="s">
        <v>40</v>
      </c>
      <c r="J144" s="2">
        <v>3375</v>
      </c>
      <c r="K144" s="2">
        <v>9</v>
      </c>
      <c r="L144" s="3">
        <v>201909</v>
      </c>
      <c r="M144" s="6">
        <v>9</v>
      </c>
      <c r="N144" t="str">
        <f>LEFT(Table1[[#This Row],[Elapsed Time]],2)</f>
        <v>07</v>
      </c>
      <c r="O144" t="str">
        <f>RIGHT(Table1[[#This Row],[Elapsed Time]],2)</f>
        <v>45</v>
      </c>
      <c r="P144">
        <f>Table1[[#This Row],[Hours]]+Table1[[#This Row],[Minutes]]/60</f>
        <v>7.75</v>
      </c>
      <c r="Q144">
        <f>VLOOKUP(Table1[[#This Row],[Specific Aircraft Code]],e[],4,0)</f>
        <v>420</v>
      </c>
      <c r="R144">
        <f>Table1[[#This Row],['# of e-seats]]/Table1[[#This Row],[Seats]]</f>
        <v>1.1200000000000001</v>
      </c>
      <c r="S144">
        <f>Table1[[#This Row],[e]]*Table1[[#This Row],[Seats (Total)]]</f>
        <v>3780.0000000000005</v>
      </c>
    </row>
    <row r="145" spans="1:19" x14ac:dyDescent="0.25">
      <c r="A145" s="1" t="s">
        <v>73</v>
      </c>
      <c r="B145" s="1" t="s">
        <v>74</v>
      </c>
      <c r="C145" s="1" t="s">
        <v>36</v>
      </c>
      <c r="D145" s="1" t="s">
        <v>36</v>
      </c>
      <c r="E145" s="1" t="s">
        <v>37</v>
      </c>
      <c r="F145" s="1" t="s">
        <v>77</v>
      </c>
      <c r="G145" s="3">
        <v>789</v>
      </c>
      <c r="H145" s="1">
        <v>375</v>
      </c>
      <c r="I145" s="1" t="s">
        <v>40</v>
      </c>
      <c r="J145" s="2">
        <v>1500</v>
      </c>
      <c r="K145" s="2">
        <v>4</v>
      </c>
      <c r="L145" s="3">
        <v>201910</v>
      </c>
      <c r="M145" s="6">
        <v>10</v>
      </c>
      <c r="N145" t="str">
        <f>LEFT(Table1[[#This Row],[Elapsed Time]],2)</f>
        <v>07</v>
      </c>
      <c r="O145" t="str">
        <f>RIGHT(Table1[[#This Row],[Elapsed Time]],2)</f>
        <v>45</v>
      </c>
      <c r="P145">
        <f>Table1[[#This Row],[Hours]]+Table1[[#This Row],[Minutes]]/60</f>
        <v>7.75</v>
      </c>
      <c r="Q145">
        <f>VLOOKUP(Table1[[#This Row],[Specific Aircraft Code]],e[],4,0)</f>
        <v>420</v>
      </c>
      <c r="R145">
        <f>Table1[[#This Row],['# of e-seats]]/Table1[[#This Row],[Seats]]</f>
        <v>1.1200000000000001</v>
      </c>
      <c r="S145">
        <f>Table1[[#This Row],[e]]*Table1[[#This Row],[Seats (Total)]]</f>
        <v>1680.0000000000002</v>
      </c>
    </row>
    <row r="146" spans="1:19" x14ac:dyDescent="0.25">
      <c r="A146" s="1" t="s">
        <v>73</v>
      </c>
      <c r="B146" s="1" t="s">
        <v>74</v>
      </c>
      <c r="C146" s="1" t="s">
        <v>58</v>
      </c>
      <c r="D146" s="1" t="s">
        <v>58</v>
      </c>
      <c r="E146" s="1" t="s">
        <v>37</v>
      </c>
      <c r="F146" s="1" t="s">
        <v>75</v>
      </c>
      <c r="G146" s="3">
        <v>788</v>
      </c>
      <c r="H146" s="1">
        <v>329</v>
      </c>
      <c r="I146" s="1" t="s">
        <v>40</v>
      </c>
      <c r="J146" s="2">
        <v>987</v>
      </c>
      <c r="K146" s="2">
        <v>3</v>
      </c>
      <c r="L146" s="3">
        <v>201901</v>
      </c>
      <c r="M146" s="6">
        <v>1</v>
      </c>
      <c r="N146" t="str">
        <f>LEFT(Table1[[#This Row],[Elapsed Time]],2)</f>
        <v>07</v>
      </c>
      <c r="O146" t="str">
        <f>RIGHT(Table1[[#This Row],[Elapsed Time]],2)</f>
        <v>50</v>
      </c>
      <c r="P146">
        <f>Table1[[#This Row],[Hours]]+Table1[[#This Row],[Minutes]]/60</f>
        <v>7.833333333333333</v>
      </c>
      <c r="Q146">
        <f>VLOOKUP(Table1[[#This Row],[Specific Aircraft Code]],e[],4,0)</f>
        <v>381</v>
      </c>
      <c r="R146">
        <f>Table1[[#This Row],['# of e-seats]]/Table1[[#This Row],[Seats]]</f>
        <v>1.1580547112462005</v>
      </c>
      <c r="S146">
        <f>Table1[[#This Row],[e]]*Table1[[#This Row],[Seats (Total)]]</f>
        <v>1143</v>
      </c>
    </row>
    <row r="147" spans="1:19" x14ac:dyDescent="0.25">
      <c r="A147" s="1" t="s">
        <v>73</v>
      </c>
      <c r="B147" s="1" t="s">
        <v>74</v>
      </c>
      <c r="C147" s="1" t="s">
        <v>58</v>
      </c>
      <c r="D147" s="1" t="s">
        <v>58</v>
      </c>
      <c r="E147" s="1" t="s">
        <v>37</v>
      </c>
      <c r="F147" s="1" t="s">
        <v>75</v>
      </c>
      <c r="G147" s="3">
        <v>788</v>
      </c>
      <c r="H147" s="1">
        <v>329</v>
      </c>
      <c r="I147" s="1" t="s">
        <v>40</v>
      </c>
      <c r="J147" s="2">
        <v>1316</v>
      </c>
      <c r="K147" s="2">
        <v>4</v>
      </c>
      <c r="L147" s="3">
        <v>201902</v>
      </c>
      <c r="M147" s="6">
        <v>2</v>
      </c>
      <c r="N147" t="str">
        <f>LEFT(Table1[[#This Row],[Elapsed Time]],2)</f>
        <v>07</v>
      </c>
      <c r="O147" t="str">
        <f>RIGHT(Table1[[#This Row],[Elapsed Time]],2)</f>
        <v>50</v>
      </c>
      <c r="P147">
        <f>Table1[[#This Row],[Hours]]+Table1[[#This Row],[Minutes]]/60</f>
        <v>7.833333333333333</v>
      </c>
      <c r="Q147">
        <f>VLOOKUP(Table1[[#This Row],[Specific Aircraft Code]],e[],4,0)</f>
        <v>381</v>
      </c>
      <c r="R147">
        <f>Table1[[#This Row],['# of e-seats]]/Table1[[#This Row],[Seats]]</f>
        <v>1.1580547112462005</v>
      </c>
      <c r="S147">
        <f>Table1[[#This Row],[e]]*Table1[[#This Row],[Seats (Total)]]</f>
        <v>1523.9999999999998</v>
      </c>
    </row>
    <row r="148" spans="1:19" x14ac:dyDescent="0.25">
      <c r="A148" s="1" t="s">
        <v>73</v>
      </c>
      <c r="B148" s="1" t="s">
        <v>74</v>
      </c>
      <c r="C148" s="1" t="s">
        <v>58</v>
      </c>
      <c r="D148" s="1" t="s">
        <v>58</v>
      </c>
      <c r="E148" s="1" t="s">
        <v>37</v>
      </c>
      <c r="F148" s="1" t="s">
        <v>75</v>
      </c>
      <c r="G148" s="3">
        <v>788</v>
      </c>
      <c r="H148" s="1">
        <v>329</v>
      </c>
      <c r="I148" s="1" t="s">
        <v>40</v>
      </c>
      <c r="J148" s="2">
        <v>987</v>
      </c>
      <c r="K148" s="2">
        <v>3</v>
      </c>
      <c r="L148" s="3">
        <v>201903</v>
      </c>
      <c r="M148" s="6">
        <v>3</v>
      </c>
      <c r="N148" t="str">
        <f>LEFT(Table1[[#This Row],[Elapsed Time]],2)</f>
        <v>07</v>
      </c>
      <c r="O148" t="str">
        <f>RIGHT(Table1[[#This Row],[Elapsed Time]],2)</f>
        <v>50</v>
      </c>
      <c r="P148">
        <f>Table1[[#This Row],[Hours]]+Table1[[#This Row],[Minutes]]/60</f>
        <v>7.833333333333333</v>
      </c>
      <c r="Q148">
        <f>VLOOKUP(Table1[[#This Row],[Specific Aircraft Code]],e[],4,0)</f>
        <v>381</v>
      </c>
      <c r="R148">
        <f>Table1[[#This Row],['# of e-seats]]/Table1[[#This Row],[Seats]]</f>
        <v>1.1580547112462005</v>
      </c>
      <c r="S148">
        <f>Table1[[#This Row],[e]]*Table1[[#This Row],[Seats (Total)]]</f>
        <v>1143</v>
      </c>
    </row>
    <row r="149" spans="1:19" x14ac:dyDescent="0.25">
      <c r="A149" s="1" t="s">
        <v>73</v>
      </c>
      <c r="B149" s="1" t="s">
        <v>74</v>
      </c>
      <c r="C149" s="1" t="s">
        <v>58</v>
      </c>
      <c r="D149" s="1" t="s">
        <v>58</v>
      </c>
      <c r="E149" s="1" t="s">
        <v>37</v>
      </c>
      <c r="F149" s="1" t="s">
        <v>75</v>
      </c>
      <c r="G149" s="3">
        <v>788</v>
      </c>
      <c r="H149" s="1">
        <v>335</v>
      </c>
      <c r="I149" s="1" t="s">
        <v>40</v>
      </c>
      <c r="J149" s="2">
        <v>335</v>
      </c>
      <c r="K149" s="2">
        <v>1</v>
      </c>
      <c r="L149" s="3">
        <v>201910</v>
      </c>
      <c r="M149" s="6">
        <v>10</v>
      </c>
      <c r="N149" t="str">
        <f>LEFT(Table1[[#This Row],[Elapsed Time]],2)</f>
        <v>07</v>
      </c>
      <c r="O149" t="str">
        <f>RIGHT(Table1[[#This Row],[Elapsed Time]],2)</f>
        <v>50</v>
      </c>
      <c r="P149">
        <f>Table1[[#This Row],[Hours]]+Table1[[#This Row],[Minutes]]/60</f>
        <v>7.833333333333333</v>
      </c>
      <c r="Q149">
        <f>VLOOKUP(Table1[[#This Row],[Specific Aircraft Code]],e[],4,0)</f>
        <v>381</v>
      </c>
      <c r="R149">
        <f>Table1[[#This Row],['# of e-seats]]/Table1[[#This Row],[Seats]]</f>
        <v>1.137313432835821</v>
      </c>
      <c r="S149">
        <f>Table1[[#This Row],[e]]*Table1[[#This Row],[Seats (Total)]]</f>
        <v>381.00000000000006</v>
      </c>
    </row>
    <row r="150" spans="1:19" x14ac:dyDescent="0.25">
      <c r="A150" s="1" t="s">
        <v>73</v>
      </c>
      <c r="B150" s="1" t="s">
        <v>74</v>
      </c>
      <c r="C150" s="1" t="s">
        <v>58</v>
      </c>
      <c r="D150" s="1" t="s">
        <v>58</v>
      </c>
      <c r="E150" s="1" t="s">
        <v>37</v>
      </c>
      <c r="F150" s="1" t="s">
        <v>75</v>
      </c>
      <c r="G150" s="3">
        <v>788</v>
      </c>
      <c r="H150" s="1">
        <v>335</v>
      </c>
      <c r="I150" s="1" t="s">
        <v>40</v>
      </c>
      <c r="J150" s="2">
        <v>1675</v>
      </c>
      <c r="K150" s="2">
        <v>5</v>
      </c>
      <c r="L150" s="3">
        <v>201911</v>
      </c>
      <c r="M150" s="6">
        <v>11</v>
      </c>
      <c r="N150" t="str">
        <f>LEFT(Table1[[#This Row],[Elapsed Time]],2)</f>
        <v>07</v>
      </c>
      <c r="O150" t="str">
        <f>RIGHT(Table1[[#This Row],[Elapsed Time]],2)</f>
        <v>50</v>
      </c>
      <c r="P150">
        <f>Table1[[#This Row],[Hours]]+Table1[[#This Row],[Minutes]]/60</f>
        <v>7.833333333333333</v>
      </c>
      <c r="Q150">
        <f>VLOOKUP(Table1[[#This Row],[Specific Aircraft Code]],e[],4,0)</f>
        <v>381</v>
      </c>
      <c r="R150">
        <f>Table1[[#This Row],['# of e-seats]]/Table1[[#This Row],[Seats]]</f>
        <v>1.137313432835821</v>
      </c>
      <c r="S150">
        <f>Table1[[#This Row],[e]]*Table1[[#This Row],[Seats (Total)]]</f>
        <v>1905.0000000000002</v>
      </c>
    </row>
    <row r="151" spans="1:19" x14ac:dyDescent="0.25">
      <c r="A151" s="1" t="s">
        <v>73</v>
      </c>
      <c r="B151" s="1" t="s">
        <v>74</v>
      </c>
      <c r="C151" s="1" t="s">
        <v>58</v>
      </c>
      <c r="D151" s="1" t="s">
        <v>58</v>
      </c>
      <c r="E151" s="1" t="s">
        <v>37</v>
      </c>
      <c r="F151" s="1" t="s">
        <v>77</v>
      </c>
      <c r="G151" s="3">
        <v>789</v>
      </c>
      <c r="H151" s="1">
        <v>375</v>
      </c>
      <c r="I151" s="1" t="s">
        <v>40</v>
      </c>
      <c r="J151" s="2">
        <v>4125</v>
      </c>
      <c r="K151" s="2">
        <v>11</v>
      </c>
      <c r="L151" s="3">
        <v>201901</v>
      </c>
      <c r="M151" s="6">
        <v>1</v>
      </c>
      <c r="N151" t="str">
        <f>LEFT(Table1[[#This Row],[Elapsed Time]],2)</f>
        <v>07</v>
      </c>
      <c r="O151" t="str">
        <f>RIGHT(Table1[[#This Row],[Elapsed Time]],2)</f>
        <v>50</v>
      </c>
      <c r="P151">
        <f>Table1[[#This Row],[Hours]]+Table1[[#This Row],[Minutes]]/60</f>
        <v>7.833333333333333</v>
      </c>
      <c r="Q151">
        <f>VLOOKUP(Table1[[#This Row],[Specific Aircraft Code]],e[],4,0)</f>
        <v>420</v>
      </c>
      <c r="R151">
        <f>Table1[[#This Row],['# of e-seats]]/Table1[[#This Row],[Seats]]</f>
        <v>1.1200000000000001</v>
      </c>
      <c r="S151">
        <f>Table1[[#This Row],[e]]*Table1[[#This Row],[Seats (Total)]]</f>
        <v>4620</v>
      </c>
    </row>
    <row r="152" spans="1:19" x14ac:dyDescent="0.25">
      <c r="A152" s="1" t="s">
        <v>73</v>
      </c>
      <c r="B152" s="1" t="s">
        <v>74</v>
      </c>
      <c r="C152" s="1" t="s">
        <v>58</v>
      </c>
      <c r="D152" s="1" t="s">
        <v>58</v>
      </c>
      <c r="E152" s="1" t="s">
        <v>37</v>
      </c>
      <c r="F152" s="1" t="s">
        <v>77</v>
      </c>
      <c r="G152" s="3">
        <v>789</v>
      </c>
      <c r="H152" s="1">
        <v>375</v>
      </c>
      <c r="I152" s="1" t="s">
        <v>40</v>
      </c>
      <c r="J152" s="2">
        <v>3000</v>
      </c>
      <c r="K152" s="2">
        <v>8</v>
      </c>
      <c r="L152" s="3">
        <v>201902</v>
      </c>
      <c r="M152" s="6">
        <v>2</v>
      </c>
      <c r="N152" t="str">
        <f>LEFT(Table1[[#This Row],[Elapsed Time]],2)</f>
        <v>07</v>
      </c>
      <c r="O152" t="str">
        <f>RIGHT(Table1[[#This Row],[Elapsed Time]],2)</f>
        <v>50</v>
      </c>
      <c r="P152">
        <f>Table1[[#This Row],[Hours]]+Table1[[#This Row],[Minutes]]/60</f>
        <v>7.833333333333333</v>
      </c>
      <c r="Q152">
        <f>VLOOKUP(Table1[[#This Row],[Specific Aircraft Code]],e[],4,0)</f>
        <v>420</v>
      </c>
      <c r="R152">
        <f>Table1[[#This Row],['# of e-seats]]/Table1[[#This Row],[Seats]]</f>
        <v>1.1200000000000001</v>
      </c>
      <c r="S152">
        <f>Table1[[#This Row],[e]]*Table1[[#This Row],[Seats (Total)]]</f>
        <v>3360.0000000000005</v>
      </c>
    </row>
    <row r="153" spans="1:19" x14ac:dyDescent="0.25">
      <c r="A153" s="1" t="s">
        <v>73</v>
      </c>
      <c r="B153" s="1" t="s">
        <v>74</v>
      </c>
      <c r="C153" s="1" t="s">
        <v>58</v>
      </c>
      <c r="D153" s="1" t="s">
        <v>58</v>
      </c>
      <c r="E153" s="1" t="s">
        <v>37</v>
      </c>
      <c r="F153" s="1" t="s">
        <v>77</v>
      </c>
      <c r="G153" s="3">
        <v>789</v>
      </c>
      <c r="H153" s="1">
        <v>375</v>
      </c>
      <c r="I153" s="1" t="s">
        <v>40</v>
      </c>
      <c r="J153" s="2">
        <v>3000</v>
      </c>
      <c r="K153" s="2">
        <v>8</v>
      </c>
      <c r="L153" s="3">
        <v>201903</v>
      </c>
      <c r="M153" s="6">
        <v>3</v>
      </c>
      <c r="N153" t="str">
        <f>LEFT(Table1[[#This Row],[Elapsed Time]],2)</f>
        <v>07</v>
      </c>
      <c r="O153" t="str">
        <f>RIGHT(Table1[[#This Row],[Elapsed Time]],2)</f>
        <v>50</v>
      </c>
      <c r="P153">
        <f>Table1[[#This Row],[Hours]]+Table1[[#This Row],[Minutes]]/60</f>
        <v>7.833333333333333</v>
      </c>
      <c r="Q153">
        <f>VLOOKUP(Table1[[#This Row],[Specific Aircraft Code]],e[],4,0)</f>
        <v>420</v>
      </c>
      <c r="R153">
        <f>Table1[[#This Row],['# of e-seats]]/Table1[[#This Row],[Seats]]</f>
        <v>1.1200000000000001</v>
      </c>
      <c r="S153">
        <f>Table1[[#This Row],[e]]*Table1[[#This Row],[Seats (Total)]]</f>
        <v>3360.0000000000005</v>
      </c>
    </row>
    <row r="154" spans="1:19" x14ac:dyDescent="0.25">
      <c r="A154" s="1" t="s">
        <v>73</v>
      </c>
      <c r="B154" s="1" t="s">
        <v>74</v>
      </c>
      <c r="C154" s="1" t="s">
        <v>58</v>
      </c>
      <c r="D154" s="1" t="s">
        <v>58</v>
      </c>
      <c r="E154" s="1" t="s">
        <v>37</v>
      </c>
      <c r="F154" s="1" t="s">
        <v>77</v>
      </c>
      <c r="G154" s="3">
        <v>789</v>
      </c>
      <c r="H154" s="1">
        <v>375</v>
      </c>
      <c r="I154" s="1" t="s">
        <v>40</v>
      </c>
      <c r="J154" s="2">
        <v>1500</v>
      </c>
      <c r="K154" s="2">
        <v>4</v>
      </c>
      <c r="L154" s="3">
        <v>201911</v>
      </c>
      <c r="M154" s="6">
        <v>11</v>
      </c>
      <c r="N154" t="str">
        <f>LEFT(Table1[[#This Row],[Elapsed Time]],2)</f>
        <v>07</v>
      </c>
      <c r="O154" t="str">
        <f>RIGHT(Table1[[#This Row],[Elapsed Time]],2)</f>
        <v>50</v>
      </c>
      <c r="P154">
        <f>Table1[[#This Row],[Hours]]+Table1[[#This Row],[Minutes]]/60</f>
        <v>7.833333333333333</v>
      </c>
      <c r="Q154">
        <f>VLOOKUP(Table1[[#This Row],[Specific Aircraft Code]],e[],4,0)</f>
        <v>420</v>
      </c>
      <c r="R154">
        <f>Table1[[#This Row],['# of e-seats]]/Table1[[#This Row],[Seats]]</f>
        <v>1.1200000000000001</v>
      </c>
      <c r="S154">
        <f>Table1[[#This Row],[e]]*Table1[[#This Row],[Seats (Total)]]</f>
        <v>1680.0000000000002</v>
      </c>
    </row>
    <row r="155" spans="1:19" x14ac:dyDescent="0.25">
      <c r="A155" s="1" t="s">
        <v>73</v>
      </c>
      <c r="B155" s="1" t="s">
        <v>74</v>
      </c>
      <c r="C155" s="1" t="s">
        <v>58</v>
      </c>
      <c r="D155" s="1" t="s">
        <v>58</v>
      </c>
      <c r="E155" s="1" t="s">
        <v>37</v>
      </c>
      <c r="F155" s="1" t="s">
        <v>77</v>
      </c>
      <c r="G155" s="3">
        <v>789</v>
      </c>
      <c r="H155" s="1">
        <v>375</v>
      </c>
      <c r="I155" s="1" t="s">
        <v>40</v>
      </c>
      <c r="J155" s="2">
        <v>3375</v>
      </c>
      <c r="K155" s="2">
        <v>9</v>
      </c>
      <c r="L155" s="3">
        <v>201912</v>
      </c>
      <c r="M155" s="6">
        <v>12</v>
      </c>
      <c r="N155" t="str">
        <f>LEFT(Table1[[#This Row],[Elapsed Time]],2)</f>
        <v>07</v>
      </c>
      <c r="O155" t="str">
        <f>RIGHT(Table1[[#This Row],[Elapsed Time]],2)</f>
        <v>50</v>
      </c>
      <c r="P155">
        <f>Table1[[#This Row],[Hours]]+Table1[[#This Row],[Minutes]]/60</f>
        <v>7.833333333333333</v>
      </c>
      <c r="Q155">
        <f>VLOOKUP(Table1[[#This Row],[Specific Aircraft Code]],e[],4,0)</f>
        <v>420</v>
      </c>
      <c r="R155">
        <f>Table1[[#This Row],['# of e-seats]]/Table1[[#This Row],[Seats]]</f>
        <v>1.1200000000000001</v>
      </c>
      <c r="S155">
        <f>Table1[[#This Row],[e]]*Table1[[#This Row],[Seats (Total)]]</f>
        <v>3780.0000000000005</v>
      </c>
    </row>
    <row r="156" spans="1:19" x14ac:dyDescent="0.25">
      <c r="A156" s="1" t="s">
        <v>73</v>
      </c>
      <c r="B156" s="1" t="s">
        <v>74</v>
      </c>
      <c r="C156" s="1" t="s">
        <v>63</v>
      </c>
      <c r="D156" s="1" t="s">
        <v>63</v>
      </c>
      <c r="E156" s="1" t="s">
        <v>37</v>
      </c>
      <c r="F156" s="1" t="s">
        <v>75</v>
      </c>
      <c r="G156" s="3">
        <v>788</v>
      </c>
      <c r="H156" s="1">
        <v>329</v>
      </c>
      <c r="I156" s="1" t="s">
        <v>40</v>
      </c>
      <c r="J156" s="2">
        <v>329</v>
      </c>
      <c r="K156" s="2">
        <v>1</v>
      </c>
      <c r="L156" s="3">
        <v>201910</v>
      </c>
      <c r="M156" s="6">
        <v>10</v>
      </c>
      <c r="N156" t="str">
        <f>LEFT(Table1[[#This Row],[Elapsed Time]],2)</f>
        <v>07</v>
      </c>
      <c r="O156" t="str">
        <f>RIGHT(Table1[[#This Row],[Elapsed Time]],2)</f>
        <v>55</v>
      </c>
      <c r="P156">
        <f>Table1[[#This Row],[Hours]]+Table1[[#This Row],[Minutes]]/60</f>
        <v>7.916666666666667</v>
      </c>
      <c r="Q156">
        <f>VLOOKUP(Table1[[#This Row],[Specific Aircraft Code]],e[],4,0)</f>
        <v>381</v>
      </c>
      <c r="R156">
        <f>Table1[[#This Row],['# of e-seats]]/Table1[[#This Row],[Seats]]</f>
        <v>1.1580547112462005</v>
      </c>
      <c r="S156">
        <f>Table1[[#This Row],[e]]*Table1[[#This Row],[Seats (Total)]]</f>
        <v>380.99999999999994</v>
      </c>
    </row>
    <row r="157" spans="1:19" x14ac:dyDescent="0.25">
      <c r="A157" s="1" t="s">
        <v>73</v>
      </c>
      <c r="B157" s="1" t="s">
        <v>74</v>
      </c>
      <c r="C157" s="1" t="s">
        <v>63</v>
      </c>
      <c r="D157" s="1" t="s">
        <v>63</v>
      </c>
      <c r="E157" s="1" t="s">
        <v>37</v>
      </c>
      <c r="F157" s="1" t="s">
        <v>75</v>
      </c>
      <c r="G157" s="3">
        <v>788</v>
      </c>
      <c r="H157" s="1">
        <v>329</v>
      </c>
      <c r="I157" s="1" t="s">
        <v>40</v>
      </c>
      <c r="J157" s="2">
        <v>1316</v>
      </c>
      <c r="K157" s="2">
        <v>4</v>
      </c>
      <c r="L157" s="3">
        <v>201911</v>
      </c>
      <c r="M157" s="6">
        <v>11</v>
      </c>
      <c r="N157" t="str">
        <f>LEFT(Table1[[#This Row],[Elapsed Time]],2)</f>
        <v>07</v>
      </c>
      <c r="O157" t="str">
        <f>RIGHT(Table1[[#This Row],[Elapsed Time]],2)</f>
        <v>55</v>
      </c>
      <c r="P157">
        <f>Table1[[#This Row],[Hours]]+Table1[[#This Row],[Minutes]]/60</f>
        <v>7.916666666666667</v>
      </c>
      <c r="Q157">
        <f>VLOOKUP(Table1[[#This Row],[Specific Aircraft Code]],e[],4,0)</f>
        <v>381</v>
      </c>
      <c r="R157">
        <f>Table1[[#This Row],['# of e-seats]]/Table1[[#This Row],[Seats]]</f>
        <v>1.1580547112462005</v>
      </c>
      <c r="S157">
        <f>Table1[[#This Row],[e]]*Table1[[#This Row],[Seats (Total)]]</f>
        <v>1523.9999999999998</v>
      </c>
    </row>
    <row r="158" spans="1:19" x14ac:dyDescent="0.25">
      <c r="A158" s="1" t="s">
        <v>73</v>
      </c>
      <c r="B158" s="1" t="s">
        <v>74</v>
      </c>
      <c r="C158" s="1" t="s">
        <v>63</v>
      </c>
      <c r="D158" s="1" t="s">
        <v>63</v>
      </c>
      <c r="E158" s="1" t="s">
        <v>37</v>
      </c>
      <c r="F158" s="1" t="s">
        <v>75</v>
      </c>
      <c r="G158" s="3">
        <v>788</v>
      </c>
      <c r="H158" s="1">
        <v>329</v>
      </c>
      <c r="I158" s="1" t="s">
        <v>40</v>
      </c>
      <c r="J158" s="2">
        <v>1316</v>
      </c>
      <c r="K158" s="2">
        <v>4</v>
      </c>
      <c r="L158" s="3">
        <v>201912</v>
      </c>
      <c r="M158" s="6">
        <v>12</v>
      </c>
      <c r="N158" t="str">
        <f>LEFT(Table1[[#This Row],[Elapsed Time]],2)</f>
        <v>07</v>
      </c>
      <c r="O158" t="str">
        <f>RIGHT(Table1[[#This Row],[Elapsed Time]],2)</f>
        <v>55</v>
      </c>
      <c r="P158">
        <f>Table1[[#This Row],[Hours]]+Table1[[#This Row],[Minutes]]/60</f>
        <v>7.916666666666667</v>
      </c>
      <c r="Q158">
        <f>VLOOKUP(Table1[[#This Row],[Specific Aircraft Code]],e[],4,0)</f>
        <v>381</v>
      </c>
      <c r="R158">
        <f>Table1[[#This Row],['# of e-seats]]/Table1[[#This Row],[Seats]]</f>
        <v>1.1580547112462005</v>
      </c>
      <c r="S158">
        <f>Table1[[#This Row],[e]]*Table1[[#This Row],[Seats (Total)]]</f>
        <v>1523.9999999999998</v>
      </c>
    </row>
    <row r="159" spans="1:19" x14ac:dyDescent="0.25">
      <c r="A159" s="1" t="s">
        <v>73</v>
      </c>
      <c r="B159" s="1" t="s">
        <v>74</v>
      </c>
      <c r="C159" s="1" t="s">
        <v>63</v>
      </c>
      <c r="D159" s="1" t="s">
        <v>63</v>
      </c>
      <c r="E159" s="1" t="s">
        <v>37</v>
      </c>
      <c r="F159" s="1" t="s">
        <v>77</v>
      </c>
      <c r="G159" s="3">
        <v>789</v>
      </c>
      <c r="H159" s="1">
        <v>375</v>
      </c>
      <c r="I159" s="1" t="s">
        <v>40</v>
      </c>
      <c r="J159" s="2">
        <v>375</v>
      </c>
      <c r="K159" s="2">
        <v>1</v>
      </c>
      <c r="L159" s="3">
        <v>201910</v>
      </c>
      <c r="M159" s="6">
        <v>10</v>
      </c>
      <c r="N159" t="str">
        <f>LEFT(Table1[[#This Row],[Elapsed Time]],2)</f>
        <v>07</v>
      </c>
      <c r="O159" t="str">
        <f>RIGHT(Table1[[#This Row],[Elapsed Time]],2)</f>
        <v>55</v>
      </c>
      <c r="P159">
        <f>Table1[[#This Row],[Hours]]+Table1[[#This Row],[Minutes]]/60</f>
        <v>7.916666666666667</v>
      </c>
      <c r="Q159">
        <f>VLOOKUP(Table1[[#This Row],[Specific Aircraft Code]],e[],4,0)</f>
        <v>420</v>
      </c>
      <c r="R159">
        <f>Table1[[#This Row],['# of e-seats]]/Table1[[#This Row],[Seats]]</f>
        <v>1.1200000000000001</v>
      </c>
      <c r="S159">
        <f>Table1[[#This Row],[e]]*Table1[[#This Row],[Seats (Total)]]</f>
        <v>420.00000000000006</v>
      </c>
    </row>
    <row r="160" spans="1:19" x14ac:dyDescent="0.25">
      <c r="A160" s="1" t="s">
        <v>73</v>
      </c>
      <c r="B160" s="1" t="s">
        <v>74</v>
      </c>
      <c r="C160" s="1" t="s">
        <v>63</v>
      </c>
      <c r="D160" s="1" t="s">
        <v>63</v>
      </c>
      <c r="E160" s="1" t="s">
        <v>37</v>
      </c>
      <c r="F160" s="1" t="s">
        <v>77</v>
      </c>
      <c r="G160" s="3">
        <v>789</v>
      </c>
      <c r="H160" s="1">
        <v>375</v>
      </c>
      <c r="I160" s="1" t="s">
        <v>40</v>
      </c>
      <c r="J160" s="2">
        <v>1875</v>
      </c>
      <c r="K160" s="2">
        <v>5</v>
      </c>
      <c r="L160" s="3">
        <v>201911</v>
      </c>
      <c r="M160" s="6">
        <v>11</v>
      </c>
      <c r="N160" t="str">
        <f>LEFT(Table1[[#This Row],[Elapsed Time]],2)</f>
        <v>07</v>
      </c>
      <c r="O160" t="str">
        <f>RIGHT(Table1[[#This Row],[Elapsed Time]],2)</f>
        <v>55</v>
      </c>
      <c r="P160">
        <f>Table1[[#This Row],[Hours]]+Table1[[#This Row],[Minutes]]/60</f>
        <v>7.916666666666667</v>
      </c>
      <c r="Q160">
        <f>VLOOKUP(Table1[[#This Row],[Specific Aircraft Code]],e[],4,0)</f>
        <v>420</v>
      </c>
      <c r="R160">
        <f>Table1[[#This Row],['# of e-seats]]/Table1[[#This Row],[Seats]]</f>
        <v>1.1200000000000001</v>
      </c>
      <c r="S160">
        <f>Table1[[#This Row],[e]]*Table1[[#This Row],[Seats (Total)]]</f>
        <v>2100</v>
      </c>
    </row>
    <row r="161" spans="1:19" x14ac:dyDescent="0.25">
      <c r="A161" s="1" t="s">
        <v>73</v>
      </c>
      <c r="B161" s="1" t="s">
        <v>74</v>
      </c>
      <c r="C161" s="1" t="s">
        <v>63</v>
      </c>
      <c r="D161" s="1" t="s">
        <v>63</v>
      </c>
      <c r="E161" s="1" t="s">
        <v>37</v>
      </c>
      <c r="F161" s="1" t="s">
        <v>77</v>
      </c>
      <c r="G161" s="3">
        <v>789</v>
      </c>
      <c r="H161" s="1">
        <v>375</v>
      </c>
      <c r="I161" s="1" t="s">
        <v>40</v>
      </c>
      <c r="J161" s="2">
        <v>3750</v>
      </c>
      <c r="K161" s="2">
        <v>10</v>
      </c>
      <c r="L161" s="3">
        <v>201912</v>
      </c>
      <c r="M161" s="6">
        <v>12</v>
      </c>
      <c r="N161" t="str">
        <f>LEFT(Table1[[#This Row],[Elapsed Time]],2)</f>
        <v>07</v>
      </c>
      <c r="O161" t="str">
        <f>RIGHT(Table1[[#This Row],[Elapsed Time]],2)</f>
        <v>55</v>
      </c>
      <c r="P161">
        <f>Table1[[#This Row],[Hours]]+Table1[[#This Row],[Minutes]]/60</f>
        <v>7.916666666666667</v>
      </c>
      <c r="Q161">
        <f>VLOOKUP(Table1[[#This Row],[Specific Aircraft Code]],e[],4,0)</f>
        <v>420</v>
      </c>
      <c r="R161">
        <f>Table1[[#This Row],['# of e-seats]]/Table1[[#This Row],[Seats]]</f>
        <v>1.1200000000000001</v>
      </c>
      <c r="S161">
        <f>Table1[[#This Row],[e]]*Table1[[#This Row],[Seats (Total)]]</f>
        <v>4200</v>
      </c>
    </row>
    <row r="162" spans="1:19" x14ac:dyDescent="0.25">
      <c r="A162" s="1" t="s">
        <v>73</v>
      </c>
      <c r="B162" s="1" t="s">
        <v>74</v>
      </c>
      <c r="C162" s="1" t="s">
        <v>64</v>
      </c>
      <c r="D162" s="1" t="s">
        <v>64</v>
      </c>
      <c r="E162" s="1" t="s">
        <v>37</v>
      </c>
      <c r="F162" s="1" t="s">
        <v>75</v>
      </c>
      <c r="G162" s="3">
        <v>788</v>
      </c>
      <c r="H162" s="1">
        <v>335</v>
      </c>
      <c r="I162" s="1" t="s">
        <v>40</v>
      </c>
      <c r="J162" s="2">
        <v>335</v>
      </c>
      <c r="K162" s="2">
        <v>1</v>
      </c>
      <c r="L162" s="3">
        <v>201910</v>
      </c>
      <c r="M162" s="6">
        <v>10</v>
      </c>
      <c r="N162" t="str">
        <f>LEFT(Table1[[#This Row],[Elapsed Time]],2)</f>
        <v>08</v>
      </c>
      <c r="O162" t="str">
        <f>RIGHT(Table1[[#This Row],[Elapsed Time]],2)</f>
        <v>00</v>
      </c>
      <c r="P162">
        <f>Table1[[#This Row],[Hours]]+Table1[[#This Row],[Minutes]]/60</f>
        <v>8</v>
      </c>
      <c r="Q162">
        <f>VLOOKUP(Table1[[#This Row],[Specific Aircraft Code]],e[],4,0)</f>
        <v>381</v>
      </c>
      <c r="R162">
        <f>Table1[[#This Row],['# of e-seats]]/Table1[[#This Row],[Seats]]</f>
        <v>1.137313432835821</v>
      </c>
      <c r="S162">
        <f>Table1[[#This Row],[e]]*Table1[[#This Row],[Seats (Total)]]</f>
        <v>381.00000000000006</v>
      </c>
    </row>
    <row r="163" spans="1:19" x14ac:dyDescent="0.25">
      <c r="A163" s="1" t="s">
        <v>73</v>
      </c>
      <c r="B163" s="1" t="s">
        <v>74</v>
      </c>
      <c r="C163" s="1" t="s">
        <v>64</v>
      </c>
      <c r="D163" s="1" t="s">
        <v>64</v>
      </c>
      <c r="E163" s="1" t="s">
        <v>37</v>
      </c>
      <c r="F163" s="1" t="s">
        <v>75</v>
      </c>
      <c r="G163" s="3">
        <v>788</v>
      </c>
      <c r="H163" s="1">
        <v>335</v>
      </c>
      <c r="I163" s="1" t="s">
        <v>40</v>
      </c>
      <c r="J163" s="2">
        <v>1005</v>
      </c>
      <c r="K163" s="2">
        <v>3</v>
      </c>
      <c r="L163" s="3">
        <v>201911</v>
      </c>
      <c r="M163" s="6">
        <v>11</v>
      </c>
      <c r="N163" t="str">
        <f>LEFT(Table1[[#This Row],[Elapsed Time]],2)</f>
        <v>08</v>
      </c>
      <c r="O163" t="str">
        <f>RIGHT(Table1[[#This Row],[Elapsed Time]],2)</f>
        <v>00</v>
      </c>
      <c r="P163">
        <f>Table1[[#This Row],[Hours]]+Table1[[#This Row],[Minutes]]/60</f>
        <v>8</v>
      </c>
      <c r="Q163">
        <f>VLOOKUP(Table1[[#This Row],[Specific Aircraft Code]],e[],4,0)</f>
        <v>381</v>
      </c>
      <c r="R163">
        <f>Table1[[#This Row],['# of e-seats]]/Table1[[#This Row],[Seats]]</f>
        <v>1.137313432835821</v>
      </c>
      <c r="S163">
        <f>Table1[[#This Row],[e]]*Table1[[#This Row],[Seats (Total)]]</f>
        <v>1143</v>
      </c>
    </row>
    <row r="164" spans="1:19" x14ac:dyDescent="0.25">
      <c r="A164" s="1" t="s">
        <v>73</v>
      </c>
      <c r="B164" s="1" t="s">
        <v>74</v>
      </c>
      <c r="C164" s="1" t="s">
        <v>64</v>
      </c>
      <c r="D164" s="1" t="s">
        <v>64</v>
      </c>
      <c r="E164" s="1" t="s">
        <v>37</v>
      </c>
      <c r="F164" s="1" t="s">
        <v>75</v>
      </c>
      <c r="G164" s="3">
        <v>788</v>
      </c>
      <c r="H164" s="1">
        <v>335</v>
      </c>
      <c r="I164" s="1" t="s">
        <v>40</v>
      </c>
      <c r="J164" s="2">
        <v>1675</v>
      </c>
      <c r="K164" s="2">
        <v>5</v>
      </c>
      <c r="L164" s="3">
        <v>201912</v>
      </c>
      <c r="M164" s="6">
        <v>12</v>
      </c>
      <c r="N164" t="str">
        <f>LEFT(Table1[[#This Row],[Elapsed Time]],2)</f>
        <v>08</v>
      </c>
      <c r="O164" t="str">
        <f>RIGHT(Table1[[#This Row],[Elapsed Time]],2)</f>
        <v>00</v>
      </c>
      <c r="P164">
        <f>Table1[[#This Row],[Hours]]+Table1[[#This Row],[Minutes]]/60</f>
        <v>8</v>
      </c>
      <c r="Q164">
        <f>VLOOKUP(Table1[[#This Row],[Specific Aircraft Code]],e[],4,0)</f>
        <v>381</v>
      </c>
      <c r="R164">
        <f>Table1[[#This Row],['# of e-seats]]/Table1[[#This Row],[Seats]]</f>
        <v>1.137313432835821</v>
      </c>
      <c r="S164">
        <f>Table1[[#This Row],[e]]*Table1[[#This Row],[Seats (Total)]]</f>
        <v>1905.0000000000002</v>
      </c>
    </row>
    <row r="165" spans="1:19" x14ac:dyDescent="0.25">
      <c r="A165" s="1" t="s">
        <v>73</v>
      </c>
      <c r="B165" s="1" t="s">
        <v>74</v>
      </c>
      <c r="C165" s="1" t="s">
        <v>64</v>
      </c>
      <c r="D165" s="1" t="s">
        <v>64</v>
      </c>
      <c r="E165" s="1" t="s">
        <v>37</v>
      </c>
      <c r="F165" s="1" t="s">
        <v>77</v>
      </c>
      <c r="G165" s="3">
        <v>789</v>
      </c>
      <c r="H165" s="1">
        <v>375</v>
      </c>
      <c r="I165" s="1" t="s">
        <v>40</v>
      </c>
      <c r="J165" s="2">
        <v>375</v>
      </c>
      <c r="K165" s="2">
        <v>1</v>
      </c>
      <c r="L165" s="3">
        <v>201903</v>
      </c>
      <c r="M165" s="6">
        <v>3</v>
      </c>
      <c r="N165" t="str">
        <f>LEFT(Table1[[#This Row],[Elapsed Time]],2)</f>
        <v>08</v>
      </c>
      <c r="O165" t="str">
        <f>RIGHT(Table1[[#This Row],[Elapsed Time]],2)</f>
        <v>00</v>
      </c>
      <c r="P165">
        <f>Table1[[#This Row],[Hours]]+Table1[[#This Row],[Minutes]]/60</f>
        <v>8</v>
      </c>
      <c r="Q165">
        <f>VLOOKUP(Table1[[#This Row],[Specific Aircraft Code]],e[],4,0)</f>
        <v>420</v>
      </c>
      <c r="R165">
        <f>Table1[[#This Row],['# of e-seats]]/Table1[[#This Row],[Seats]]</f>
        <v>1.1200000000000001</v>
      </c>
      <c r="S165">
        <f>Table1[[#This Row],[e]]*Table1[[#This Row],[Seats (Total)]]</f>
        <v>420.00000000000006</v>
      </c>
    </row>
    <row r="166" spans="1:19" x14ac:dyDescent="0.25">
      <c r="A166" s="1" t="s">
        <v>73</v>
      </c>
      <c r="B166" s="1" t="s">
        <v>74</v>
      </c>
      <c r="C166" s="1" t="s">
        <v>64</v>
      </c>
      <c r="D166" s="1" t="s">
        <v>64</v>
      </c>
      <c r="E166" s="1" t="s">
        <v>37</v>
      </c>
      <c r="F166" s="1" t="s">
        <v>77</v>
      </c>
      <c r="G166" s="3">
        <v>789</v>
      </c>
      <c r="H166" s="1">
        <v>375</v>
      </c>
      <c r="I166" s="1" t="s">
        <v>40</v>
      </c>
      <c r="J166" s="2">
        <v>375</v>
      </c>
      <c r="K166" s="2">
        <v>1</v>
      </c>
      <c r="L166" s="3">
        <v>201910</v>
      </c>
      <c r="M166" s="6">
        <v>10</v>
      </c>
      <c r="N166" t="str">
        <f>LEFT(Table1[[#This Row],[Elapsed Time]],2)</f>
        <v>08</v>
      </c>
      <c r="O166" t="str">
        <f>RIGHT(Table1[[#This Row],[Elapsed Time]],2)</f>
        <v>00</v>
      </c>
      <c r="P166">
        <f>Table1[[#This Row],[Hours]]+Table1[[#This Row],[Minutes]]/60</f>
        <v>8</v>
      </c>
      <c r="Q166">
        <f>VLOOKUP(Table1[[#This Row],[Specific Aircraft Code]],e[],4,0)</f>
        <v>420</v>
      </c>
      <c r="R166">
        <f>Table1[[#This Row],['# of e-seats]]/Table1[[#This Row],[Seats]]</f>
        <v>1.1200000000000001</v>
      </c>
      <c r="S166">
        <f>Table1[[#This Row],[e]]*Table1[[#This Row],[Seats (Total)]]</f>
        <v>420.00000000000006</v>
      </c>
    </row>
    <row r="167" spans="1:19" x14ac:dyDescent="0.25">
      <c r="A167" s="1" t="s">
        <v>73</v>
      </c>
      <c r="B167" s="1" t="s">
        <v>74</v>
      </c>
      <c r="C167" s="1" t="s">
        <v>64</v>
      </c>
      <c r="D167" s="1" t="s">
        <v>64</v>
      </c>
      <c r="E167" s="1" t="s">
        <v>37</v>
      </c>
      <c r="F167" s="1" t="s">
        <v>77</v>
      </c>
      <c r="G167" s="3">
        <v>789</v>
      </c>
      <c r="H167" s="1">
        <v>375</v>
      </c>
      <c r="I167" s="1" t="s">
        <v>40</v>
      </c>
      <c r="J167" s="2">
        <v>2625</v>
      </c>
      <c r="K167" s="2">
        <v>7</v>
      </c>
      <c r="L167" s="3">
        <v>201911</v>
      </c>
      <c r="M167" s="6">
        <v>11</v>
      </c>
      <c r="N167" t="str">
        <f>LEFT(Table1[[#This Row],[Elapsed Time]],2)</f>
        <v>08</v>
      </c>
      <c r="O167" t="str">
        <f>RIGHT(Table1[[#This Row],[Elapsed Time]],2)</f>
        <v>00</v>
      </c>
      <c r="P167">
        <f>Table1[[#This Row],[Hours]]+Table1[[#This Row],[Minutes]]/60</f>
        <v>8</v>
      </c>
      <c r="Q167">
        <f>VLOOKUP(Table1[[#This Row],[Specific Aircraft Code]],e[],4,0)</f>
        <v>420</v>
      </c>
      <c r="R167">
        <f>Table1[[#This Row],['# of e-seats]]/Table1[[#This Row],[Seats]]</f>
        <v>1.1200000000000001</v>
      </c>
      <c r="S167">
        <f>Table1[[#This Row],[e]]*Table1[[#This Row],[Seats (Total)]]</f>
        <v>2940.0000000000005</v>
      </c>
    </row>
    <row r="168" spans="1:19" x14ac:dyDescent="0.25">
      <c r="A168" s="1" t="s">
        <v>73</v>
      </c>
      <c r="B168" s="1" t="s">
        <v>74</v>
      </c>
      <c r="C168" s="1" t="s">
        <v>64</v>
      </c>
      <c r="D168" s="1" t="s">
        <v>64</v>
      </c>
      <c r="E168" s="1" t="s">
        <v>37</v>
      </c>
      <c r="F168" s="1" t="s">
        <v>77</v>
      </c>
      <c r="G168" s="3">
        <v>789</v>
      </c>
      <c r="H168" s="1">
        <v>375</v>
      </c>
      <c r="I168" s="1" t="s">
        <v>40</v>
      </c>
      <c r="J168" s="2">
        <v>4500</v>
      </c>
      <c r="K168" s="2">
        <v>12</v>
      </c>
      <c r="L168" s="3">
        <v>201912</v>
      </c>
      <c r="M168" s="6">
        <v>12</v>
      </c>
      <c r="N168" t="str">
        <f>LEFT(Table1[[#This Row],[Elapsed Time]],2)</f>
        <v>08</v>
      </c>
      <c r="O168" t="str">
        <f>RIGHT(Table1[[#This Row],[Elapsed Time]],2)</f>
        <v>00</v>
      </c>
      <c r="P168">
        <f>Table1[[#This Row],[Hours]]+Table1[[#This Row],[Minutes]]/60</f>
        <v>8</v>
      </c>
      <c r="Q168">
        <f>VLOOKUP(Table1[[#This Row],[Specific Aircraft Code]],e[],4,0)</f>
        <v>420</v>
      </c>
      <c r="R168">
        <f>Table1[[#This Row],['# of e-seats]]/Table1[[#This Row],[Seats]]</f>
        <v>1.1200000000000001</v>
      </c>
      <c r="S168">
        <f>Table1[[#This Row],[e]]*Table1[[#This Row],[Seats (Total)]]</f>
        <v>5040.0000000000009</v>
      </c>
    </row>
    <row r="169" spans="1:19" x14ac:dyDescent="0.25">
      <c r="A169" s="1" t="s">
        <v>73</v>
      </c>
      <c r="B169" s="1" t="s">
        <v>74</v>
      </c>
      <c r="C169" s="1" t="s">
        <v>79</v>
      </c>
      <c r="D169" s="1" t="s">
        <v>79</v>
      </c>
      <c r="E169" s="1" t="s">
        <v>37</v>
      </c>
      <c r="F169" s="1" t="s">
        <v>77</v>
      </c>
      <c r="G169" s="3">
        <v>789</v>
      </c>
      <c r="H169" s="1">
        <v>375</v>
      </c>
      <c r="I169" s="1" t="s">
        <v>40</v>
      </c>
      <c r="J169" s="2">
        <v>375</v>
      </c>
      <c r="K169" s="2">
        <v>1</v>
      </c>
      <c r="L169" s="3">
        <v>201911</v>
      </c>
      <c r="M169" s="6">
        <v>11</v>
      </c>
      <c r="N169" t="str">
        <f>LEFT(Table1[[#This Row],[Elapsed Time]],2)</f>
        <v>08</v>
      </c>
      <c r="O169" t="str">
        <f>RIGHT(Table1[[#This Row],[Elapsed Time]],2)</f>
        <v>20</v>
      </c>
      <c r="P169">
        <f>Table1[[#This Row],[Hours]]+Table1[[#This Row],[Minutes]]/60</f>
        <v>8.3333333333333339</v>
      </c>
      <c r="Q169">
        <f>VLOOKUP(Table1[[#This Row],[Specific Aircraft Code]],e[],4,0)</f>
        <v>420</v>
      </c>
      <c r="R169">
        <f>Table1[[#This Row],['# of e-seats]]/Table1[[#This Row],[Seats]]</f>
        <v>1.1200000000000001</v>
      </c>
      <c r="S169">
        <f>Table1[[#This Row],[e]]*Table1[[#This Row],[Seats (Total)]]</f>
        <v>420.00000000000006</v>
      </c>
    </row>
    <row r="170" spans="1:19" x14ac:dyDescent="0.25">
      <c r="A170" s="1" t="s">
        <v>73</v>
      </c>
      <c r="B170" s="1" t="s">
        <v>74</v>
      </c>
      <c r="C170" s="1" t="s">
        <v>79</v>
      </c>
      <c r="D170" s="1" t="s">
        <v>79</v>
      </c>
      <c r="E170" s="1" t="s">
        <v>37</v>
      </c>
      <c r="F170" s="1" t="s">
        <v>77</v>
      </c>
      <c r="G170" s="3">
        <v>789</v>
      </c>
      <c r="H170" s="1">
        <v>375</v>
      </c>
      <c r="I170" s="1" t="s">
        <v>40</v>
      </c>
      <c r="J170" s="2">
        <v>1500</v>
      </c>
      <c r="K170" s="2">
        <v>4</v>
      </c>
      <c r="L170" s="3">
        <v>201912</v>
      </c>
      <c r="M170" s="6">
        <v>12</v>
      </c>
      <c r="N170" t="str">
        <f>LEFT(Table1[[#This Row],[Elapsed Time]],2)</f>
        <v>08</v>
      </c>
      <c r="O170" t="str">
        <f>RIGHT(Table1[[#This Row],[Elapsed Time]],2)</f>
        <v>20</v>
      </c>
      <c r="P170">
        <f>Table1[[#This Row],[Hours]]+Table1[[#This Row],[Minutes]]/60</f>
        <v>8.3333333333333339</v>
      </c>
      <c r="Q170">
        <f>VLOOKUP(Table1[[#This Row],[Specific Aircraft Code]],e[],4,0)</f>
        <v>420</v>
      </c>
      <c r="R170">
        <f>Table1[[#This Row],['# of e-seats]]/Table1[[#This Row],[Seats]]</f>
        <v>1.1200000000000001</v>
      </c>
      <c r="S170">
        <f>Table1[[#This Row],[e]]*Table1[[#This Row],[Seats (Total)]]</f>
        <v>1680.0000000000002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C281-8FD1-441A-A10B-106FAA06C441}">
  <dimension ref="A1:D42"/>
  <sheetViews>
    <sheetView workbookViewId="0">
      <selection activeCell="F13" sqref="F13"/>
    </sheetView>
  </sheetViews>
  <sheetFormatPr defaultRowHeight="15" x14ac:dyDescent="0.25"/>
  <cols>
    <col min="1" max="1" width="23.140625" style="8" bestFit="1" customWidth="1"/>
    <col min="2" max="2" width="18.5703125" style="8" bestFit="1" customWidth="1"/>
    <col min="3" max="10" width="9.140625" style="8"/>
    <col min="11" max="11" width="22" style="8" customWidth="1"/>
    <col min="12" max="12" width="37.42578125" style="8" bestFit="1" customWidth="1"/>
    <col min="13" max="13" width="17.85546875" style="8" customWidth="1"/>
    <col min="14" max="14" width="16.85546875" style="8" customWidth="1"/>
    <col min="15" max="15" width="30" style="8" customWidth="1"/>
    <col min="16" max="16384" width="9.140625" style="8"/>
  </cols>
  <sheetData>
    <row r="1" spans="1:4" s="7" customFormat="1" ht="34.5" customHeight="1" x14ac:dyDescent="0.25">
      <c r="A1" s="7" t="s">
        <v>27</v>
      </c>
      <c r="B1" s="7" t="s">
        <v>89</v>
      </c>
      <c r="C1" s="7" t="s">
        <v>90</v>
      </c>
      <c r="D1" s="7" t="s">
        <v>86</v>
      </c>
    </row>
    <row r="2" spans="1:4" x14ac:dyDescent="0.25">
      <c r="A2" s="8">
        <v>310</v>
      </c>
      <c r="B2" s="8" t="s">
        <v>91</v>
      </c>
      <c r="C2" s="8" t="s">
        <v>91</v>
      </c>
      <c r="D2" s="8">
        <v>275</v>
      </c>
    </row>
    <row r="3" spans="1:4" x14ac:dyDescent="0.25">
      <c r="A3" s="8">
        <v>319</v>
      </c>
      <c r="C3" s="8" t="s">
        <v>92</v>
      </c>
      <c r="D3" s="8">
        <v>156</v>
      </c>
    </row>
    <row r="4" spans="1:4" x14ac:dyDescent="0.25">
      <c r="A4" s="8">
        <v>320</v>
      </c>
      <c r="C4" s="8" t="s">
        <v>93</v>
      </c>
      <c r="D4" s="8">
        <v>180</v>
      </c>
    </row>
    <row r="5" spans="1:4" x14ac:dyDescent="0.25">
      <c r="A5" s="8">
        <v>321</v>
      </c>
      <c r="B5" s="8" t="s">
        <v>94</v>
      </c>
      <c r="C5" s="8" t="s">
        <v>94</v>
      </c>
      <c r="D5" s="8">
        <v>230</v>
      </c>
    </row>
    <row r="6" spans="1:4" x14ac:dyDescent="0.25">
      <c r="A6" s="8">
        <v>332</v>
      </c>
      <c r="B6" s="8" t="s">
        <v>95</v>
      </c>
      <c r="C6" s="8" t="s">
        <v>96</v>
      </c>
      <c r="D6" s="8">
        <v>406</v>
      </c>
    </row>
    <row r="7" spans="1:4" x14ac:dyDescent="0.25">
      <c r="A7" s="8">
        <v>333</v>
      </c>
      <c r="B7" s="8" t="s">
        <v>97</v>
      </c>
      <c r="C7" s="8" t="s">
        <v>98</v>
      </c>
      <c r="D7" s="8">
        <v>440</v>
      </c>
    </row>
    <row r="8" spans="1:4" x14ac:dyDescent="0.25">
      <c r="A8" s="8">
        <v>339</v>
      </c>
      <c r="B8" s="8" t="s">
        <v>99</v>
      </c>
      <c r="C8" s="8" t="s">
        <v>100</v>
      </c>
      <c r="D8" s="8">
        <v>440</v>
      </c>
    </row>
    <row r="9" spans="1:4" x14ac:dyDescent="0.25">
      <c r="A9" s="8">
        <v>343</v>
      </c>
      <c r="B9" s="8" t="s">
        <v>101</v>
      </c>
      <c r="C9" s="8" t="s">
        <v>102</v>
      </c>
      <c r="D9" s="8">
        <v>440</v>
      </c>
    </row>
    <row r="10" spans="1:4" x14ac:dyDescent="0.25">
      <c r="A10" s="8">
        <v>343</v>
      </c>
      <c r="B10" s="8" t="s">
        <v>101</v>
      </c>
      <c r="C10" s="8" t="s">
        <v>102</v>
      </c>
      <c r="D10" s="8">
        <v>440</v>
      </c>
    </row>
    <row r="11" spans="1:4" x14ac:dyDescent="0.25">
      <c r="A11" s="8">
        <v>346</v>
      </c>
      <c r="B11" s="8" t="s">
        <v>103</v>
      </c>
      <c r="C11" s="8" t="s">
        <v>104</v>
      </c>
      <c r="D11" s="8">
        <v>475</v>
      </c>
    </row>
    <row r="12" spans="1:4" x14ac:dyDescent="0.25">
      <c r="A12" s="8">
        <v>350</v>
      </c>
      <c r="B12" s="8" t="s">
        <v>105</v>
      </c>
      <c r="C12" s="8" t="s">
        <v>105</v>
      </c>
      <c r="D12" s="8">
        <v>440</v>
      </c>
    </row>
    <row r="13" spans="1:4" x14ac:dyDescent="0.25">
      <c r="A13" s="8">
        <v>351</v>
      </c>
      <c r="B13" s="8" t="s">
        <v>106</v>
      </c>
      <c r="C13" s="8" t="s">
        <v>107</v>
      </c>
      <c r="D13" s="8">
        <v>440</v>
      </c>
    </row>
    <row r="14" spans="1:4" x14ac:dyDescent="0.25">
      <c r="A14" s="8">
        <v>359</v>
      </c>
      <c r="B14" s="8" t="s">
        <v>108</v>
      </c>
      <c r="C14" s="8" t="s">
        <v>109</v>
      </c>
      <c r="D14" s="8">
        <v>440</v>
      </c>
    </row>
    <row r="15" spans="1:4" x14ac:dyDescent="0.25">
      <c r="A15" s="8">
        <v>388</v>
      </c>
      <c r="B15" s="8" t="s">
        <v>110</v>
      </c>
      <c r="C15" s="8" t="s">
        <v>111</v>
      </c>
      <c r="D15" s="8">
        <v>853</v>
      </c>
    </row>
    <row r="16" spans="1:4" x14ac:dyDescent="0.25">
      <c r="A16" s="8">
        <v>734</v>
      </c>
      <c r="B16" s="8" t="s">
        <v>112</v>
      </c>
      <c r="C16" s="8" t="s">
        <v>113</v>
      </c>
      <c r="D16" s="8">
        <v>375</v>
      </c>
    </row>
    <row r="17" spans="1:4" x14ac:dyDescent="0.25">
      <c r="A17" s="8">
        <v>738</v>
      </c>
      <c r="B17" s="8" t="s">
        <v>114</v>
      </c>
      <c r="C17" s="8" t="s">
        <v>115</v>
      </c>
      <c r="D17" s="8">
        <v>189</v>
      </c>
    </row>
    <row r="18" spans="1:4" x14ac:dyDescent="0.25">
      <c r="A18" s="8">
        <v>744</v>
      </c>
      <c r="B18" s="8" t="s">
        <v>116</v>
      </c>
      <c r="C18" s="8" t="s">
        <v>117</v>
      </c>
      <c r="D18" s="8">
        <v>660</v>
      </c>
    </row>
    <row r="19" spans="1:4" x14ac:dyDescent="0.25">
      <c r="A19" s="8">
        <v>753</v>
      </c>
      <c r="B19" s="8" t="s">
        <v>118</v>
      </c>
      <c r="C19" s="8" t="s">
        <v>119</v>
      </c>
      <c r="D19" s="8">
        <v>295</v>
      </c>
    </row>
    <row r="20" spans="1:4" x14ac:dyDescent="0.25">
      <c r="A20" s="8">
        <v>763</v>
      </c>
      <c r="B20" s="8" t="s">
        <v>120</v>
      </c>
      <c r="C20" s="8" t="s">
        <v>121</v>
      </c>
      <c r="D20" s="8">
        <v>351</v>
      </c>
    </row>
    <row r="21" spans="1:4" x14ac:dyDescent="0.25">
      <c r="A21" s="8">
        <v>772</v>
      </c>
      <c r="B21" s="8" t="s">
        <v>122</v>
      </c>
      <c r="C21" s="8" t="s">
        <v>123</v>
      </c>
      <c r="D21" s="8">
        <v>440</v>
      </c>
    </row>
    <row r="22" spans="1:4" x14ac:dyDescent="0.25">
      <c r="A22" s="8">
        <v>773</v>
      </c>
      <c r="B22" s="8" t="s">
        <v>124</v>
      </c>
      <c r="C22" s="8" t="s">
        <v>125</v>
      </c>
      <c r="D22" s="8">
        <v>550</v>
      </c>
    </row>
    <row r="23" spans="1:4" x14ac:dyDescent="0.25">
      <c r="A23" s="8">
        <v>781</v>
      </c>
      <c r="B23" s="8" t="s">
        <v>126</v>
      </c>
      <c r="C23" s="8" t="s">
        <v>127</v>
      </c>
      <c r="D23" s="8">
        <v>440</v>
      </c>
    </row>
    <row r="24" spans="1:4" x14ac:dyDescent="0.25">
      <c r="A24" s="8">
        <v>781</v>
      </c>
      <c r="D24" s="8">
        <v>440</v>
      </c>
    </row>
    <row r="25" spans="1:4" x14ac:dyDescent="0.25">
      <c r="A25" s="8">
        <v>787</v>
      </c>
      <c r="D25" s="8">
        <v>420</v>
      </c>
    </row>
    <row r="26" spans="1:4" x14ac:dyDescent="0.25">
      <c r="A26" s="8">
        <v>788</v>
      </c>
      <c r="B26" s="8" t="s">
        <v>128</v>
      </c>
      <c r="C26" s="8" t="s">
        <v>129</v>
      </c>
      <c r="D26" s="8">
        <v>381</v>
      </c>
    </row>
    <row r="27" spans="1:4" x14ac:dyDescent="0.25">
      <c r="A27" s="8">
        <v>789</v>
      </c>
      <c r="B27" s="8" t="s">
        <v>130</v>
      </c>
      <c r="C27" s="8" t="s">
        <v>131</v>
      </c>
      <c r="D27" s="8">
        <v>420</v>
      </c>
    </row>
    <row r="28" spans="1:4" x14ac:dyDescent="0.25">
      <c r="A28" s="8" t="s">
        <v>132</v>
      </c>
      <c r="C28" s="8" t="s">
        <v>133</v>
      </c>
      <c r="D28" s="8">
        <v>180</v>
      </c>
    </row>
    <row r="29" spans="1:4" x14ac:dyDescent="0.25">
      <c r="A29" s="8" t="s">
        <v>134</v>
      </c>
      <c r="C29" s="8" t="s">
        <v>135</v>
      </c>
      <c r="D29" s="8">
        <v>220</v>
      </c>
    </row>
    <row r="30" spans="1:4" x14ac:dyDescent="0.25">
      <c r="A30" s="8" t="s">
        <v>136</v>
      </c>
      <c r="C30" s="8" t="s">
        <v>137</v>
      </c>
      <c r="D30" s="8">
        <v>194</v>
      </c>
    </row>
    <row r="31" spans="1:4" x14ac:dyDescent="0.25">
      <c r="A31" s="8" t="s">
        <v>138</v>
      </c>
      <c r="C31" s="8" t="s">
        <v>139</v>
      </c>
      <c r="D31" s="8">
        <v>244</v>
      </c>
    </row>
    <row r="32" spans="1:4" x14ac:dyDescent="0.25">
      <c r="A32" s="8" t="s">
        <v>140</v>
      </c>
      <c r="B32" s="8" t="s">
        <v>141</v>
      </c>
      <c r="C32" s="8" t="s">
        <v>142</v>
      </c>
      <c r="D32" s="8">
        <v>149</v>
      </c>
    </row>
    <row r="33" spans="1:4" x14ac:dyDescent="0.25">
      <c r="A33" s="8" t="s">
        <v>143</v>
      </c>
      <c r="B33" s="8" t="s">
        <v>144</v>
      </c>
      <c r="C33" s="8" t="s">
        <v>145</v>
      </c>
      <c r="D33" s="8">
        <v>228</v>
      </c>
    </row>
    <row r="34" spans="1:4" x14ac:dyDescent="0.25">
      <c r="A34" s="8" t="s">
        <v>146</v>
      </c>
      <c r="D34" s="8">
        <v>345</v>
      </c>
    </row>
    <row r="35" spans="1:4" x14ac:dyDescent="0.25">
      <c r="A35" s="8">
        <v>777</v>
      </c>
      <c r="D35" s="8">
        <v>440</v>
      </c>
    </row>
    <row r="36" spans="1:4" x14ac:dyDescent="0.25">
      <c r="A36" s="8" t="s">
        <v>72</v>
      </c>
      <c r="D36" s="8">
        <v>550</v>
      </c>
    </row>
    <row r="37" spans="1:4" x14ac:dyDescent="0.25">
      <c r="A37" s="8">
        <v>739</v>
      </c>
      <c r="D37" s="8">
        <v>220</v>
      </c>
    </row>
    <row r="38" spans="1:4" x14ac:dyDescent="0.25">
      <c r="A38" s="8" t="s">
        <v>147</v>
      </c>
      <c r="B38" s="8" t="s">
        <v>148</v>
      </c>
      <c r="D38" s="8">
        <v>200</v>
      </c>
    </row>
    <row r="39" spans="1:4" x14ac:dyDescent="0.25">
      <c r="A39" s="8" t="s">
        <v>149</v>
      </c>
      <c r="D39" s="8">
        <v>172</v>
      </c>
    </row>
    <row r="40" spans="1:4" x14ac:dyDescent="0.25">
      <c r="A40" s="8" t="s">
        <v>150</v>
      </c>
      <c r="D40" s="8">
        <v>220</v>
      </c>
    </row>
    <row r="41" spans="1:4" x14ac:dyDescent="0.25">
      <c r="A41" s="8" t="s">
        <v>151</v>
      </c>
      <c r="D41" s="8">
        <v>230</v>
      </c>
    </row>
    <row r="42" spans="1:4" x14ac:dyDescent="0.25">
      <c r="A42" s="8" t="s">
        <v>152</v>
      </c>
      <c r="B42" s="8" t="s">
        <v>153</v>
      </c>
      <c r="D42" s="8">
        <v>189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Sheet3</vt:lpstr>
      <vt:lpstr>Data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Amr Sanders</cp:lastModifiedBy>
  <dcterms:created xsi:type="dcterms:W3CDTF">2020-09-15T19:57:47Z</dcterms:created>
  <dcterms:modified xsi:type="dcterms:W3CDTF">2021-05-28T11:35:56Z</dcterms:modified>
</cp:coreProperties>
</file>