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hidePivotFieldList="1"/>
  <xr:revisionPtr revIDLastSave="0" documentId="8_{E7419A90-F90D-419F-A7DB-218E3A940DCF}" xr6:coauthVersionLast="47" xr6:coauthVersionMax="47" xr10:uidLastSave="{00000000-0000-0000-0000-000000000000}"/>
  <bookViews>
    <workbookView xWindow="0" yWindow="0" windowWidth="0" windowHeight="0" firstSheet="4" activeTab="5" xr2:uid="{00000000-000D-0000-FFFF-FFFF00000000}"/>
  </bookViews>
  <sheets>
    <sheet name="ProjectData" sheetId="1" r:id="rId1"/>
    <sheet name="Pivot tables" sheetId="3" r:id="rId2"/>
    <sheet name="Analysis" sheetId="4" r:id="rId3"/>
    <sheet name="DashBoard" sheetId="5" r:id="rId4"/>
    <sheet name="Formulae" sheetId="6" r:id="rId5"/>
    <sheet name="Report " sheetId="7" r:id="rId6"/>
    <sheet name="Project Instructions" sheetId="2" r:id="rId7"/>
  </sheets>
  <definedNames>
    <definedName name="Slicer_Category">#N/A</definedName>
    <definedName name="Slicer_Month">#N/A</definedName>
  </definedNames>
  <calcPr calcId="191028"/>
  <pivotCaches>
    <pivotCache cacheId="217" r:id="rId8"/>
    <pivotCache cacheId="218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7" l="1"/>
  <c r="C5" i="7"/>
  <c r="C4" i="7"/>
  <c r="D4" i="6" a="1"/>
  <c r="D4" i="6"/>
  <c r="A4" i="1" a="1"/>
  <c r="A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" i="1"/>
  <c r="B6" i="6"/>
  <c r="B7" i="6"/>
  <c r="B5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<sst xmlns="http://schemas.openxmlformats.org/spreadsheetml/2006/main" count="1312" uniqueCount="361">
  <si>
    <t>Invoice ID</t>
  </si>
  <si>
    <t>Invoice Date</t>
  </si>
  <si>
    <t>Month</t>
  </si>
  <si>
    <t>Customer Region</t>
  </si>
  <si>
    <t>Product</t>
  </si>
  <si>
    <t>Category</t>
  </si>
  <si>
    <t>Quantity</t>
  </si>
  <si>
    <t>Unit Price</t>
  </si>
  <si>
    <t>Discount</t>
  </si>
  <si>
    <t>Net Revenue</t>
  </si>
  <si>
    <t>Discount &gt; 20%</t>
  </si>
  <si>
    <t>INV0001</t>
  </si>
  <si>
    <t>2024-03-26</t>
  </si>
  <si>
    <t>2024-03</t>
  </si>
  <si>
    <t>East</t>
  </si>
  <si>
    <t>Laptop</t>
  </si>
  <si>
    <t>Electronics</t>
  </si>
  <si>
    <t>INV0002</t>
  </si>
  <si>
    <t>2024-01-08</t>
  </si>
  <si>
    <t>2024-01</t>
  </si>
  <si>
    <t>West</t>
  </si>
  <si>
    <t>Tablet</t>
  </si>
  <si>
    <t>2024-02-15</t>
  </si>
  <si>
    <t>2024-02</t>
  </si>
  <si>
    <t>Monitor</t>
  </si>
  <si>
    <t>INV0004</t>
  </si>
  <si>
    <t>2024-04-03</t>
  </si>
  <si>
    <t>2024-04</t>
  </si>
  <si>
    <t>INV0005</t>
  </si>
  <si>
    <t>2024-01-25</t>
  </si>
  <si>
    <t>South</t>
  </si>
  <si>
    <t>Chair</t>
  </si>
  <si>
    <t>Furniture</t>
  </si>
  <si>
    <t>INV0006</t>
  </si>
  <si>
    <t>2024-02-07</t>
  </si>
  <si>
    <t>INV0007</t>
  </si>
  <si>
    <t>2024-04-25</t>
  </si>
  <si>
    <t>North</t>
  </si>
  <si>
    <t>INV0008</t>
  </si>
  <si>
    <t>2024-04-07</t>
  </si>
  <si>
    <t>INV0009</t>
  </si>
  <si>
    <t>2024-01-24</t>
  </si>
  <si>
    <t>INV0010</t>
  </si>
  <si>
    <t>2024-02-19</t>
  </si>
  <si>
    <t>INV0011</t>
  </si>
  <si>
    <t>2024-03-03</t>
  </si>
  <si>
    <t>INV0012</t>
  </si>
  <si>
    <t>2024-04-14</t>
  </si>
  <si>
    <t>Pen</t>
  </si>
  <si>
    <t>Stationery</t>
  </si>
  <si>
    <t>INV0013</t>
  </si>
  <si>
    <t>2024-03-21</t>
  </si>
  <si>
    <t>INV0014</t>
  </si>
  <si>
    <t>2024-02-28</t>
  </si>
  <si>
    <t>Notebook</t>
  </si>
  <si>
    <t>INV0015</t>
  </si>
  <si>
    <t>2024-03-29</t>
  </si>
  <si>
    <t>Desk</t>
  </si>
  <si>
    <t>INV0016</t>
  </si>
  <si>
    <t>INV0017</t>
  </si>
  <si>
    <t>2024-02-14</t>
  </si>
  <si>
    <t>INV0018</t>
  </si>
  <si>
    <t>2024-01-21</t>
  </si>
  <si>
    <t>INV0019</t>
  </si>
  <si>
    <t>2024-01-30</t>
  </si>
  <si>
    <t>INV0020</t>
  </si>
  <si>
    <t>2024-01-05</t>
  </si>
  <si>
    <t>INV0021</t>
  </si>
  <si>
    <t>2024-04-28</t>
  </si>
  <si>
    <t>INV0022</t>
  </si>
  <si>
    <t>2024-02-22</t>
  </si>
  <si>
    <t>INV0023</t>
  </si>
  <si>
    <t>2024-02-20</t>
  </si>
  <si>
    <t>INV0024</t>
  </si>
  <si>
    <t>INV0025</t>
  </si>
  <si>
    <t>2024-01-26</t>
  </si>
  <si>
    <t>INV0026</t>
  </si>
  <si>
    <t>INV0027</t>
  </si>
  <si>
    <t>2024-02-23</t>
  </si>
  <si>
    <t>INV0028</t>
  </si>
  <si>
    <t>2024-03-01</t>
  </si>
  <si>
    <t>INV0029</t>
  </si>
  <si>
    <t>2024-04-26</t>
  </si>
  <si>
    <t>INV0030</t>
  </si>
  <si>
    <t>INV0031</t>
  </si>
  <si>
    <t>INV0032</t>
  </si>
  <si>
    <t>2024-04-15</t>
  </si>
  <si>
    <t>INV0033</t>
  </si>
  <si>
    <t>2024-01-04</t>
  </si>
  <si>
    <t>INV0034</t>
  </si>
  <si>
    <t>INV0035</t>
  </si>
  <si>
    <t>2024-03-10</t>
  </si>
  <si>
    <t>INV0036</t>
  </si>
  <si>
    <t>2024-04-11</t>
  </si>
  <si>
    <t>INV0037</t>
  </si>
  <si>
    <t>2024-04-02</t>
  </si>
  <si>
    <t>INV0038</t>
  </si>
  <si>
    <t>INV0039</t>
  </si>
  <si>
    <t>INV0040</t>
  </si>
  <si>
    <t>2024-02-29</t>
  </si>
  <si>
    <t>INV0041</t>
  </si>
  <si>
    <t>2024-04-10</t>
  </si>
  <si>
    <t>INV0042</t>
  </si>
  <si>
    <t>2024-01-10</t>
  </si>
  <si>
    <t>INV0043</t>
  </si>
  <si>
    <t>INV0044</t>
  </si>
  <si>
    <t>2024-01-01</t>
  </si>
  <si>
    <t>INV0045</t>
  </si>
  <si>
    <t>2024-02-08</t>
  </si>
  <si>
    <t>INV0046</t>
  </si>
  <si>
    <t>INV0047</t>
  </si>
  <si>
    <t>INV0048</t>
  </si>
  <si>
    <t>2024-04-08</t>
  </si>
  <si>
    <t>INV0049</t>
  </si>
  <si>
    <t>INV0050</t>
  </si>
  <si>
    <t>2024-03-20</t>
  </si>
  <si>
    <t>INV0051</t>
  </si>
  <si>
    <t>INV0052</t>
  </si>
  <si>
    <t>INV0053</t>
  </si>
  <si>
    <t>2024-01-19</t>
  </si>
  <si>
    <t>INV0054</t>
  </si>
  <si>
    <t>2024-01-17</t>
  </si>
  <si>
    <t>INV0055</t>
  </si>
  <si>
    <t>2024-03-24</t>
  </si>
  <si>
    <t>INV0056</t>
  </si>
  <si>
    <t>2024-02-05</t>
  </si>
  <si>
    <t>INV0057</t>
  </si>
  <si>
    <t>2024-03-22</t>
  </si>
  <si>
    <t>INV0058</t>
  </si>
  <si>
    <t>2024-02-09</t>
  </si>
  <si>
    <t>INV0059</t>
  </si>
  <si>
    <t>2024-03-04</t>
  </si>
  <si>
    <t>INV0060</t>
  </si>
  <si>
    <t>INV0061</t>
  </si>
  <si>
    <t>2024-04-12</t>
  </si>
  <si>
    <t>INV0062</t>
  </si>
  <si>
    <t>2024-03-31</t>
  </si>
  <si>
    <t>INV0063</t>
  </si>
  <si>
    <t>2024-01-14</t>
  </si>
  <si>
    <t>INV0064</t>
  </si>
  <si>
    <t>2024-02-26</t>
  </si>
  <si>
    <t>INV0065</t>
  </si>
  <si>
    <t>INV0066</t>
  </si>
  <si>
    <t>2024-04-24</t>
  </si>
  <si>
    <t>INV0067</t>
  </si>
  <si>
    <t>INV0068</t>
  </si>
  <si>
    <t>INV0069</t>
  </si>
  <si>
    <t>2024-03-28</t>
  </si>
  <si>
    <t>INV0070</t>
  </si>
  <si>
    <t>INV0071</t>
  </si>
  <si>
    <t>INV0072</t>
  </si>
  <si>
    <t>INV0073</t>
  </si>
  <si>
    <t>2024-01-07</t>
  </si>
  <si>
    <t>INV0074</t>
  </si>
  <si>
    <t>INV0075</t>
  </si>
  <si>
    <t>2024-03-11</t>
  </si>
  <si>
    <t>INV0076</t>
  </si>
  <si>
    <t>INV0077</t>
  </si>
  <si>
    <t>2024-01-23</t>
  </si>
  <si>
    <t>INV0078</t>
  </si>
  <si>
    <t>INV0079</t>
  </si>
  <si>
    <t>INV0080</t>
  </si>
  <si>
    <t>2024-04-22</t>
  </si>
  <si>
    <t>INV0081</t>
  </si>
  <si>
    <t>INV0082</t>
  </si>
  <si>
    <t>INV0083</t>
  </si>
  <si>
    <t>INV0084</t>
  </si>
  <si>
    <t>2024-03-06</t>
  </si>
  <si>
    <t>INV0085</t>
  </si>
  <si>
    <t>INV0086</t>
  </si>
  <si>
    <t>INV0087</t>
  </si>
  <si>
    <t>INV0088</t>
  </si>
  <si>
    <t>2024-03-25</t>
  </si>
  <si>
    <t>INV0089</t>
  </si>
  <si>
    <t>INV0090</t>
  </si>
  <si>
    <t>2024-02-10</t>
  </si>
  <si>
    <t>INV0091</t>
  </si>
  <si>
    <t>INV0092</t>
  </si>
  <si>
    <t>INV0093</t>
  </si>
  <si>
    <t>2024-03-02</t>
  </si>
  <si>
    <t>INV0094</t>
  </si>
  <si>
    <t>2024-02-17</t>
  </si>
  <si>
    <t>INV0095</t>
  </si>
  <si>
    <t>2024-02-16</t>
  </si>
  <si>
    <t>INV0096</t>
  </si>
  <si>
    <t>2024-03-05</t>
  </si>
  <si>
    <t>INV0097</t>
  </si>
  <si>
    <t>2024-02-01</t>
  </si>
  <si>
    <t>INV0098</t>
  </si>
  <si>
    <t>2024-04-21</t>
  </si>
  <si>
    <t>INV0099</t>
  </si>
  <si>
    <t>2024-02-04</t>
  </si>
  <si>
    <t>INV0100</t>
  </si>
  <si>
    <t>INV0101</t>
  </si>
  <si>
    <t>2024-03-09</t>
  </si>
  <si>
    <t>INV0102</t>
  </si>
  <si>
    <t>2024-02-12</t>
  </si>
  <si>
    <t>INV0103</t>
  </si>
  <si>
    <t>INV0104</t>
  </si>
  <si>
    <t>INV0105</t>
  </si>
  <si>
    <t>2024-02-27</t>
  </si>
  <si>
    <t>INV0106</t>
  </si>
  <si>
    <t>INV0107</t>
  </si>
  <si>
    <t>2024-03-07</t>
  </si>
  <si>
    <t>INV0108</t>
  </si>
  <si>
    <t>2024-04-17</t>
  </si>
  <si>
    <t>INV0109</t>
  </si>
  <si>
    <t>INV0110</t>
  </si>
  <si>
    <t>2024-04-16</t>
  </si>
  <si>
    <t>INV0111</t>
  </si>
  <si>
    <t>INV0112</t>
  </si>
  <si>
    <t>2024-02-11</t>
  </si>
  <si>
    <t>INV0113</t>
  </si>
  <si>
    <t>INV0114</t>
  </si>
  <si>
    <t>2024-03-18</t>
  </si>
  <si>
    <t>INV0115</t>
  </si>
  <si>
    <t>2024-04-29</t>
  </si>
  <si>
    <t>INV0116</t>
  </si>
  <si>
    <t>INV0117</t>
  </si>
  <si>
    <t>2024-01-28</t>
  </si>
  <si>
    <t>INV0118</t>
  </si>
  <si>
    <t>INV0119</t>
  </si>
  <si>
    <t>INV0120</t>
  </si>
  <si>
    <t>INV0121</t>
  </si>
  <si>
    <t>INV0122</t>
  </si>
  <si>
    <t>INV0123</t>
  </si>
  <si>
    <t>INV0124</t>
  </si>
  <si>
    <t>INV0125</t>
  </si>
  <si>
    <t>2024-01-27</t>
  </si>
  <si>
    <t>INV0126</t>
  </si>
  <si>
    <t>2024-03-19</t>
  </si>
  <si>
    <t>INV0127</t>
  </si>
  <si>
    <t>2024-03-08</t>
  </si>
  <si>
    <t>INV0128</t>
  </si>
  <si>
    <t>INV0129</t>
  </si>
  <si>
    <t>2024-02-03</t>
  </si>
  <si>
    <t>INV0130</t>
  </si>
  <si>
    <t>INV0131</t>
  </si>
  <si>
    <t>INV0132</t>
  </si>
  <si>
    <t>INV0133</t>
  </si>
  <si>
    <t>2024-04-06</t>
  </si>
  <si>
    <t>INV0134</t>
  </si>
  <si>
    <t>2024-04-05</t>
  </si>
  <si>
    <t>INV0135</t>
  </si>
  <si>
    <t>INV0136</t>
  </si>
  <si>
    <t>INV0137</t>
  </si>
  <si>
    <t>INV0138</t>
  </si>
  <si>
    <t>INV0139</t>
  </si>
  <si>
    <t>INV0140</t>
  </si>
  <si>
    <t>2024-04-27</t>
  </si>
  <si>
    <t>INV0141</t>
  </si>
  <si>
    <t>2024-04-04</t>
  </si>
  <si>
    <t>INV0142</t>
  </si>
  <si>
    <t>2024-01-31</t>
  </si>
  <si>
    <t>INV0143</t>
  </si>
  <si>
    <t>INV0144</t>
  </si>
  <si>
    <t>2024-03-17</t>
  </si>
  <si>
    <t>INV0145</t>
  </si>
  <si>
    <t>INV0146</t>
  </si>
  <si>
    <t>2024-01-03</t>
  </si>
  <si>
    <t>INV0147</t>
  </si>
  <si>
    <t>2024-01-16</t>
  </si>
  <si>
    <t>INV0148</t>
  </si>
  <si>
    <t>2024-04-20</t>
  </si>
  <si>
    <t>INV0149</t>
  </si>
  <si>
    <t>INV0150</t>
  </si>
  <si>
    <t>INV0151</t>
  </si>
  <si>
    <t>INV0152</t>
  </si>
  <si>
    <t>2024-04-23</t>
  </si>
  <si>
    <t>INV0153</t>
  </si>
  <si>
    <t>2024-01-11</t>
  </si>
  <si>
    <t>INV0154</t>
  </si>
  <si>
    <t>INV0155</t>
  </si>
  <si>
    <t>INV0156</t>
  </si>
  <si>
    <t>INV0157</t>
  </si>
  <si>
    <t>INV0158</t>
  </si>
  <si>
    <t>INV0159</t>
  </si>
  <si>
    <t>INV0160</t>
  </si>
  <si>
    <t>INV0161</t>
  </si>
  <si>
    <t>INV0162</t>
  </si>
  <si>
    <t>INV0163</t>
  </si>
  <si>
    <t>INV0164</t>
  </si>
  <si>
    <t>INV0165</t>
  </si>
  <si>
    <t>2024-04-19</t>
  </si>
  <si>
    <t>INV0166</t>
  </si>
  <si>
    <t>INV0167</t>
  </si>
  <si>
    <t>INV0168</t>
  </si>
  <si>
    <t>2024-01-06</t>
  </si>
  <si>
    <t>INV0169</t>
  </si>
  <si>
    <t>INV0170</t>
  </si>
  <si>
    <t>INV0171</t>
  </si>
  <si>
    <t>2024-03-16</t>
  </si>
  <si>
    <t>INV0172</t>
  </si>
  <si>
    <t>INV0173</t>
  </si>
  <si>
    <t>INV0174</t>
  </si>
  <si>
    <t>2024-01-09</t>
  </si>
  <si>
    <t>INV0175</t>
  </si>
  <si>
    <t>INV0176</t>
  </si>
  <si>
    <t>INV0177</t>
  </si>
  <si>
    <t>INV0178</t>
  </si>
  <si>
    <t>2024-01-13</t>
  </si>
  <si>
    <t>INV0179</t>
  </si>
  <si>
    <t>INV0180</t>
  </si>
  <si>
    <t>2024-02-21</t>
  </si>
  <si>
    <t>INV0181</t>
  </si>
  <si>
    <t>INV0182</t>
  </si>
  <si>
    <t>INV0183</t>
  </si>
  <si>
    <t>INV0184</t>
  </si>
  <si>
    <t>INV0185</t>
  </si>
  <si>
    <t>INV0186</t>
  </si>
  <si>
    <t>2024-04-30</t>
  </si>
  <si>
    <t>INV0187</t>
  </si>
  <si>
    <t>INV0188</t>
  </si>
  <si>
    <t>INV0189</t>
  </si>
  <si>
    <t>INV0190</t>
  </si>
  <si>
    <t>INV0191</t>
  </si>
  <si>
    <t>INV0192</t>
  </si>
  <si>
    <t>2024-01-29</t>
  </si>
  <si>
    <t>INV0193</t>
  </si>
  <si>
    <t>INV0194</t>
  </si>
  <si>
    <t>INV0195</t>
  </si>
  <si>
    <t>INV0196</t>
  </si>
  <si>
    <t>2024-01-18</t>
  </si>
  <si>
    <t>INV0197</t>
  </si>
  <si>
    <t>INV0198</t>
  </si>
  <si>
    <t>INV0199</t>
  </si>
  <si>
    <t>INV0200</t>
  </si>
  <si>
    <t>Net Revenue by Region and Category</t>
  </si>
  <si>
    <t>Product by Revenue</t>
  </si>
  <si>
    <t>Average Discount by region</t>
  </si>
  <si>
    <t>Sum of Net Revenue</t>
  </si>
  <si>
    <t>Average of Discount</t>
  </si>
  <si>
    <t>Grand Total</t>
  </si>
  <si>
    <t>Sum of Quantity</t>
  </si>
  <si>
    <t>Quantity sold per Category</t>
  </si>
  <si>
    <t>HIGH DISCOUNTS</t>
  </si>
  <si>
    <t>CATEGORY</t>
  </si>
  <si>
    <t>Total Quantity Sold</t>
  </si>
  <si>
    <t>Metric</t>
  </si>
  <si>
    <t>Values</t>
  </si>
  <si>
    <t xml:space="preserve">Total Revenue </t>
  </si>
  <si>
    <t>Average Discount</t>
  </si>
  <si>
    <t>Total Units Sold</t>
  </si>
  <si>
    <t>INSIGHTS</t>
  </si>
  <si>
    <t>Focus on electronics</t>
  </si>
  <si>
    <t>Capstone Excel Project Instructions</t>
  </si>
  <si>
    <t>1. Create Pivot Tables to analyze:</t>
  </si>
  <si>
    <t xml:space="preserve">   - Net Revenue by Region and Category</t>
  </si>
  <si>
    <t xml:space="preserve">   - Top Products by Revenue</t>
  </si>
  <si>
    <t xml:space="preserve">   - Average Discount per Region</t>
  </si>
  <si>
    <t>2. Create a Dashboard with the following:</t>
  </si>
  <si>
    <t xml:space="preserve">   - Monthly Revenue Trend</t>
  </si>
  <si>
    <t xml:space="preserve">   - Best Performing Product</t>
  </si>
  <si>
    <t xml:space="preserve">   - Interactive Filters (Slicers)</t>
  </si>
  <si>
    <t>3. Use formulas for analysis:</t>
  </si>
  <si>
    <t xml:space="preserve">   - Calculate total quantity sold per category</t>
  </si>
  <si>
    <t xml:space="preserve">   - Identify invoices with discount &gt; 20%</t>
  </si>
  <si>
    <t>4. Build a report sheet summarizing:</t>
  </si>
  <si>
    <t xml:space="preserve">   - KPIs: Total Revenue, Avg Discount, Units Sold</t>
  </si>
  <si>
    <t xml:space="preserve">   - Recommendations based on insights</t>
  </si>
  <si>
    <t>Feel free to use Charts, Conditional Formatting, and Excel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</si>
</sst>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pivotButton="1"/>
    <xf numFmtId="10" fontId="0" fillId="0" borderId="0" xfId="0" applyNumberForma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3" fillId="0" borderId="0" xfId="0" applyFont="1"/>
    <xf numFmtId="0" fontId="2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164" fontId="0" fillId="0" borderId="5" xfId="0" applyNumberFormat="1" applyBorder="1"/>
    <xf numFmtId="10" fontId="0" fillId="0" borderId="5" xfId="0" applyNumberFormat="1" applyBorder="1"/>
    <xf numFmtId="0" fontId="0" fillId="0" borderId="6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6" borderId="0" xfId="0" applyFont="1" applyFill="1"/>
  </cellXfs>
  <cellStyles count="1">
    <cellStyle name="Normal" xfId="0" builtinId="0"/>
  </cellStyles>
  <dxfs count="13"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bottom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[Excel_Capstone_Amrutha.xlsx]Analysis!Region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Analysis!$B$4:$B$8</c:f>
              <c:numCache>
                <c:formatCode>General</c:formatCode>
                <c:ptCount val="4"/>
                <c:pt idx="0">
                  <c:v>279747.53000000009</c:v>
                </c:pt>
                <c:pt idx="1">
                  <c:v>217182.27000000005</c:v>
                </c:pt>
                <c:pt idx="2">
                  <c:v>247898.71</c:v>
                </c:pt>
                <c:pt idx="3">
                  <c:v>178207.74000000002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19-4DAB-81B0-2338954A3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8499975"/>
        <c:axId val="1868502535"/>
      </c:lineChart>
      <c:catAx>
        <c:axId val="1868499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502535"/>
        <c:crosses val="autoZero"/>
        <c:auto val="1"/>
        <c:lblAlgn val="ctr"/>
        <c:lblOffset val="100"/>
        <c:noMultiLvlLbl val="0"/>
      </c:catAx>
      <c:valAx>
        <c:axId val="186850253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crossAx val="1868499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[Excel_Capstone_Amrutha.xlsx]Analysis!Category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rgbClr val="EEECE1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rgbClr val="EEECE1"/>
            </a:solidFill>
            <a:prstDash val="solid"/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rgbClr val="EEECE1"/>
            </a:solidFill>
            <a:prstDash val="solid"/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rgbClr val="EEECE1"/>
            </a:solidFill>
            <a:prstDash val="solid"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Analysis!$B$12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EEECE1"/>
              </a:solidFill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rgbClr val="EEECE1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002F-4DE7-A137-441AA2C6DB8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rgbClr val="EEECE1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002F-4DE7-A137-441AA2C6DB8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rgbClr val="EEECE1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002F-4DE7-A137-441AA2C6DB8B}"/>
              </c:ext>
            </c:extLst>
          </c:dPt>
          <c:cat>
            <c:strRef>
              <c:f>Analysis!$A$13:$A$16</c:f>
              <c:strCache>
                <c:ptCount val="3"/>
                <c:pt idx="0">
                  <c:v>Electronics</c:v>
                </c:pt>
                <c:pt idx="1">
                  <c:v>Furniture</c:v>
                </c:pt>
                <c:pt idx="2">
                  <c:v>Stationery</c:v>
                </c:pt>
              </c:strCache>
            </c:strRef>
          </c:cat>
          <c:val>
            <c:numRef>
              <c:f>Analysis!$B$13:$B$16</c:f>
              <c:numCache>
                <c:formatCode>General</c:formatCode>
                <c:ptCount val="3"/>
                <c:pt idx="0">
                  <c:v>453010.62999999995</c:v>
                </c:pt>
                <c:pt idx="1">
                  <c:v>203520.26000000004</c:v>
                </c:pt>
                <c:pt idx="2">
                  <c:v>266505.36000000004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2F-4DE7-A137-441AA2C6D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[Excel_Capstone_Amrutha.xlsx]Analysis!Product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Productwise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Analysis!$D$4:$D$11</c:f>
              <c:strCache>
                <c:ptCount val="7"/>
                <c:pt idx="0">
                  <c:v>Chair</c:v>
                </c:pt>
                <c:pt idx="1">
                  <c:v>Desk</c:v>
                </c:pt>
                <c:pt idx="2">
                  <c:v>Laptop</c:v>
                </c:pt>
                <c:pt idx="3">
                  <c:v>Monitor</c:v>
                </c:pt>
                <c:pt idx="4">
                  <c:v>Notebook</c:v>
                </c:pt>
                <c:pt idx="5">
                  <c:v>Pen</c:v>
                </c:pt>
                <c:pt idx="6">
                  <c:v>Tablet</c:v>
                </c:pt>
              </c:strCache>
            </c:strRef>
          </c:cat>
          <c:val>
            <c:numRef>
              <c:f>Analysis!$E$4:$E$11</c:f>
              <c:numCache>
                <c:formatCode>General</c:formatCode>
                <c:ptCount val="7"/>
                <c:pt idx="0">
                  <c:v>88346.98000000001</c:v>
                </c:pt>
                <c:pt idx="1">
                  <c:v>115173.28</c:v>
                </c:pt>
                <c:pt idx="2">
                  <c:v>144933.79</c:v>
                </c:pt>
                <c:pt idx="3">
                  <c:v>175167.83000000007</c:v>
                </c:pt>
                <c:pt idx="4">
                  <c:v>127900.86</c:v>
                </c:pt>
                <c:pt idx="5">
                  <c:v>138604.49999999997</c:v>
                </c:pt>
                <c:pt idx="6">
                  <c:v>132909.00999999998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9-496C-99BC-7C0F563CE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46436871"/>
        <c:axId val="2046438919"/>
      </c:barChart>
      <c:catAx>
        <c:axId val="2046436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38919"/>
        <c:crosses val="autoZero"/>
        <c:auto val="1"/>
        <c:lblAlgn val="ctr"/>
        <c:lblOffset val="100"/>
        <c:noMultiLvlLbl val="0"/>
      </c:catAx>
      <c:valAx>
        <c:axId val="2046438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36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[Excel_Capstone_Amrutha.xlsx]Analysis!PivotTable2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 over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Analysis!$H$3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Analysis!$G$4:$G$11</c:f>
              <c:strCache>
                <c:ptCount val="7"/>
                <c:pt idx="0">
                  <c:v>Chair</c:v>
                </c:pt>
                <c:pt idx="1">
                  <c:v>Desk</c:v>
                </c:pt>
                <c:pt idx="2">
                  <c:v>Laptop</c:v>
                </c:pt>
                <c:pt idx="3">
                  <c:v>Monitor</c:v>
                </c:pt>
                <c:pt idx="4">
                  <c:v>Notebook</c:v>
                </c:pt>
                <c:pt idx="5">
                  <c:v>Pen</c:v>
                </c:pt>
                <c:pt idx="6">
                  <c:v>Tablet</c:v>
                </c:pt>
              </c:strCache>
            </c:strRef>
          </c:cat>
          <c:val>
            <c:numRef>
              <c:f>Analysis!$H$4:$H$11</c:f>
              <c:numCache>
                <c:formatCode>General</c:formatCode>
                <c:ptCount val="7"/>
                <c:pt idx="0">
                  <c:v>199</c:v>
                </c:pt>
                <c:pt idx="1">
                  <c:v>276</c:v>
                </c:pt>
                <c:pt idx="2">
                  <c:v>328</c:v>
                </c:pt>
                <c:pt idx="3">
                  <c:v>411</c:v>
                </c:pt>
                <c:pt idx="4">
                  <c:v>289</c:v>
                </c:pt>
                <c:pt idx="5">
                  <c:v>355</c:v>
                </c:pt>
                <c:pt idx="6">
                  <c:v>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7-4578-A1C0-3C9F80497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666055"/>
        <c:axId val="1855006215"/>
      </c:areaChart>
      <c:catAx>
        <c:axId val="13376660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006215"/>
        <c:crosses val="autoZero"/>
        <c:auto val="1"/>
        <c:lblAlgn val="ctr"/>
        <c:lblOffset val="100"/>
        <c:noMultiLvlLbl val="0"/>
      </c:catAx>
      <c:valAx>
        <c:axId val="1855006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666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133350</xdr:rowOff>
    </xdr:from>
    <xdr:to>
      <xdr:col>10</xdr:col>
      <xdr:colOff>85725</xdr:colOff>
      <xdr:row>12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159AD6-CE48-46F5-AF9D-EC6B3A761363}"/>
            </a:ext>
            <a:ext uri="{147F2762-F138-4A5C-976F-8EAC2B608ADB}">
              <a16:predDERef xmlns:a16="http://schemas.microsoft.com/office/drawing/2014/main" pred="{D4A6267B-91CA-4AFF-9CD4-E91EB1BE59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9525</xdr:colOff>
      <xdr:row>0</xdr:row>
      <xdr:rowOff>171450</xdr:rowOff>
    </xdr:from>
    <xdr:to>
      <xdr:col>19</xdr:col>
      <xdr:colOff>209550</xdr:colOff>
      <xdr:row>12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C7F047E-177D-4FD9-A735-810E037C42BB}"/>
            </a:ext>
            <a:ext uri="{147F2762-F138-4A5C-976F-8EAC2B608ADB}">
              <a16:predDERef xmlns:a16="http://schemas.microsoft.com/office/drawing/2014/main" pred="{82159AD6-CE48-46F5-AF9D-EC6B3A761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114300</xdr:colOff>
      <xdr:row>0</xdr:row>
      <xdr:rowOff>142875</xdr:rowOff>
    </xdr:from>
    <xdr:to>
      <xdr:col>14</xdr:col>
      <xdr:colOff>581025</xdr:colOff>
      <xdr:row>12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3066048-939C-4A66-9881-569ABB0EA1C1}"/>
            </a:ext>
            <a:ext uri="{147F2762-F138-4A5C-976F-8EAC2B608ADB}">
              <a16:predDERef xmlns:a16="http://schemas.microsoft.com/office/drawing/2014/main" pred="{3C7F047E-177D-4FD9-A735-810E037C42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47625</xdr:colOff>
      <xdr:row>0</xdr:row>
      <xdr:rowOff>142875</xdr:rowOff>
    </xdr:from>
    <xdr:to>
      <xdr:col>5</xdr:col>
      <xdr:colOff>19050</xdr:colOff>
      <xdr:row>12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F27CF1-80A1-4FF4-A6D7-52E014141C51}"/>
            </a:ext>
            <a:ext uri="{147F2762-F138-4A5C-976F-8EAC2B608ADB}">
              <a16:predDERef xmlns:a16="http://schemas.microsoft.com/office/drawing/2014/main" pred="{13066048-939C-4A66-9881-569ABB0EA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104775</xdr:colOff>
      <xdr:row>14</xdr:row>
      <xdr:rowOff>95250</xdr:rowOff>
    </xdr:from>
    <xdr:to>
      <xdr:col>8</xdr:col>
      <xdr:colOff>0</xdr:colOff>
      <xdr:row>18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Month">
              <a:extLst>
                <a:ext uri="{FF2B5EF4-FFF2-40B4-BE49-F238E27FC236}">
                  <a16:creationId xmlns:a16="http://schemas.microsoft.com/office/drawing/2014/main" id="{4E2E0E92-633B-15BC-2B9A-E9BB5B9CADAD}"/>
                </a:ext>
                <a:ext uri="{147F2762-F138-4A5C-976F-8EAC2B608ADB}">
                  <a16:predDERef xmlns:a16="http://schemas.microsoft.com/office/drawing/2014/main" pred="{64F27CF1-80A1-4FF4-A6D7-52E014141C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38275" y="2762250"/>
              <a:ext cx="3600450" cy="742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8</xdr:col>
      <xdr:colOff>257175</xdr:colOff>
      <xdr:row>14</xdr:row>
      <xdr:rowOff>114300</xdr:rowOff>
    </xdr:from>
    <xdr:to>
      <xdr:col>12</xdr:col>
      <xdr:colOff>638175</xdr:colOff>
      <xdr:row>18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Category">
              <a:extLst>
                <a:ext uri="{FF2B5EF4-FFF2-40B4-BE49-F238E27FC236}">
                  <a16:creationId xmlns:a16="http://schemas.microsoft.com/office/drawing/2014/main" id="{1318BF08-3904-4144-EC58-B46AB4B6813E}"/>
                </a:ext>
                <a:ext uri="{147F2762-F138-4A5C-976F-8EAC2B608ADB}">
                  <a16:predDERef xmlns:a16="http://schemas.microsoft.com/office/drawing/2014/main" pred="{4E2E0E92-633B-15BC-2B9A-E9BB5B9CAD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95900" y="2781300"/>
              <a:ext cx="3095625" cy="733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93.585475" createdVersion="8" refreshedVersion="8" minRefreshableVersion="3" recordCount="200" xr:uid="{DA3FA185-86A3-4062-8798-D58EFBBF1ADA}">
  <cacheSource type="worksheet">
    <worksheetSource ref="A1:J201" sheet="ProjectData"/>
  </cacheSource>
  <cacheFields count="9">
    <cacheField name="Invoice ID" numFmtId="0">
      <sharedItems/>
    </cacheField>
    <cacheField name="Invoice Date" numFmtId="0">
      <sharedItems count="99">
        <s v="2024-03-26"/>
        <s v="2024-01-08"/>
        <s v="2024-02-15"/>
        <s v="2024-04-03"/>
        <s v="2024-01-25"/>
        <s v="2024-02-07"/>
        <s v="2024-04-25"/>
        <s v="2024-04-07"/>
        <s v="2024-01-24"/>
        <s v="2024-02-19"/>
        <s v="2024-03-03"/>
        <s v="2024-04-14"/>
        <s v="2024-03-21"/>
        <s v="2024-02-28"/>
        <s v="2024-03-29"/>
        <s v="2024-02-14"/>
        <s v="2024-01-21"/>
        <s v="2024-01-30"/>
        <s v="2024-01-05"/>
        <s v="2024-04-28"/>
        <s v="2024-02-22"/>
        <s v="2024-02-20"/>
        <s v="2024-01-26"/>
        <s v="2024-02-23"/>
        <s v="2024-03-01"/>
        <s v="2024-04-26"/>
        <s v="2024-04-15"/>
        <s v="2024-01-04"/>
        <s v="2024-03-10"/>
        <s v="2024-04-11"/>
        <s v="2024-04-02"/>
        <s v="2024-02-29"/>
        <s v="2024-04-10"/>
        <s v="2024-01-10"/>
        <s v="2024-01-01"/>
        <s v="2024-02-08"/>
        <s v="2024-04-08"/>
        <s v="2024-03-20"/>
        <s v="2024-01-19"/>
        <s v="2024-01-17"/>
        <s v="2024-03-24"/>
        <s v="2024-02-05"/>
        <s v="2024-03-22"/>
        <s v="2024-02-09"/>
        <s v="2024-03-04"/>
        <s v="2024-04-12"/>
        <s v="2024-03-31"/>
        <s v="2024-01-14"/>
        <s v="2024-02-26"/>
        <s v="2024-04-24"/>
        <s v="2024-03-28"/>
        <s v="2024-01-07"/>
        <s v="2024-03-11"/>
        <s v="2024-01-23"/>
        <s v="2024-04-22"/>
        <s v="2024-03-06"/>
        <s v="2024-03-25"/>
        <s v="2024-02-10"/>
        <s v="2024-03-02"/>
        <s v="2024-02-17"/>
        <s v="2024-02-16"/>
        <s v="2024-03-05"/>
        <s v="2024-02-01"/>
        <s v="2024-04-21"/>
        <s v="2024-02-04"/>
        <s v="2024-03-09"/>
        <s v="2024-02-12"/>
        <s v="2024-02-27"/>
        <s v="2024-03-07"/>
        <s v="2024-04-17"/>
        <s v="2024-04-16"/>
        <s v="2024-02-11"/>
        <s v="2024-03-18"/>
        <s v="2024-04-29"/>
        <s v="2024-01-28"/>
        <s v="2024-01-27"/>
        <s v="2024-03-19"/>
        <s v="2024-03-08"/>
        <s v="2024-02-03"/>
        <s v="2024-04-06"/>
        <s v="2024-04-05"/>
        <s v="2024-04-27"/>
        <s v="2024-04-04"/>
        <s v="2024-01-31"/>
        <s v="2024-03-17"/>
        <s v="2024-01-03"/>
        <s v="2024-01-16"/>
        <s v="2024-04-20"/>
        <s v="2024-04-23"/>
        <s v="2024-01-11"/>
        <s v="2024-04-19"/>
        <s v="2024-01-06"/>
        <s v="2024-03-16"/>
        <s v="2024-01-09"/>
        <s v="2024-01-13"/>
        <s v="2024-02-21"/>
        <s v="2024-04-30"/>
        <s v="2024-01-29"/>
        <s v="2024-01-18"/>
      </sharedItems>
    </cacheField>
    <cacheField name="Customer Region" numFmtId="0">
      <sharedItems count="4">
        <s v="East"/>
        <s v="West"/>
        <s v="South"/>
        <s v="North"/>
      </sharedItems>
    </cacheField>
    <cacheField name="Product" numFmtId="0">
      <sharedItems count="7">
        <s v="Laptop"/>
        <s v="Tablet"/>
        <s v="Monitor"/>
        <s v="Chair"/>
        <s v="Pen"/>
        <s v="Notebook"/>
        <s v="Desk"/>
      </sharedItems>
    </cacheField>
    <cacheField name="Category" numFmtId="0">
      <sharedItems count="3">
        <s v="Electronics"/>
        <s v="Furniture"/>
        <s v="Stationery"/>
      </sharedItems>
    </cacheField>
    <cacheField name="Quantity" numFmtId="0">
      <sharedItems containsSemiMixedTypes="0" containsString="0" containsNumber="1" containsInteger="1" minValue="1" maxValue="20"/>
    </cacheField>
    <cacheField name="Unit Price" numFmtId="0">
      <sharedItems containsSemiMixedTypes="0" containsString="0" containsNumber="1" minValue="10.56" maxValue="999.45"/>
    </cacheField>
    <cacheField name="Discount" numFmtId="0">
      <sharedItems containsSemiMixedTypes="0" containsString="0" containsNumber="1" minValue="0" maxValue="0.3"/>
    </cacheField>
    <cacheField name="Net Revenue" numFmtId="0">
      <sharedItems containsSemiMixedTypes="0" containsString="0" containsNumber="1" minValue="60.5" maxValue="18787.97" count="200">
        <n v="2107.81"/>
        <n v="1246.1099999999999"/>
        <n v="7455.23"/>
        <n v="12010.42"/>
        <n v="10101.06"/>
        <n v="13661.77"/>
        <n v="197.96"/>
        <n v="9999.57"/>
        <n v="4845.8"/>
        <n v="6566.29"/>
        <n v="16040.97"/>
        <n v="7493.19"/>
        <n v="3247.53"/>
        <n v="1064.6199999999999"/>
        <n v="12017.22"/>
        <n v="9474.7900000000009"/>
        <n v="2425.1799999999998"/>
        <n v="1881.33"/>
        <n v="3387.11"/>
        <n v="4944.33"/>
        <n v="1301.1199999999999"/>
        <n v="5697.03"/>
        <n v="5244.24"/>
        <n v="8498.02"/>
        <n v="7145.5"/>
        <n v="4110.2"/>
        <n v="347.84"/>
        <n v="2822.46"/>
        <n v="1966.1"/>
        <n v="258.89999999999998"/>
        <n v="7531.87"/>
        <n v="7002.93"/>
        <n v="303.52999999999997"/>
        <n v="1368.42"/>
        <n v="8470.52"/>
        <n v="9096.5499999999993"/>
        <n v="2318.58"/>
        <n v="12956.15"/>
        <n v="5757.05"/>
        <n v="60.5"/>
        <n v="1362"/>
        <n v="3615.73"/>
        <n v="2020.03"/>
        <n v="2560.14"/>
        <n v="3568.16"/>
        <n v="13273.31"/>
        <n v="924.81"/>
        <n v="2706.98"/>
        <n v="1506.91"/>
        <n v="2940.26"/>
        <n v="6283.39"/>
        <n v="1745.5"/>
        <n v="994.54"/>
        <n v="551.89"/>
        <n v="201.91"/>
        <n v="8178.75"/>
        <n v="1592.75"/>
        <n v="75.03"/>
        <n v="4638.49"/>
        <n v="9523.7199999999993"/>
        <n v="4343.67"/>
        <n v="396.14"/>
        <n v="13881.86"/>
        <n v="7595.05"/>
        <n v="371.36"/>
        <n v="15462.2"/>
        <n v="9940.66"/>
        <n v="1555.18"/>
        <n v="3199.01"/>
        <n v="3993.24"/>
        <n v="572.32000000000005"/>
        <n v="4066.03"/>
        <n v="1295.57"/>
        <n v="7882.06"/>
        <n v="204.52"/>
        <n v="3039.86"/>
        <n v="3549.95"/>
        <n v="8116.42"/>
        <n v="381.26"/>
        <n v="1045.8"/>
        <n v="2272.1799999999998"/>
        <n v="1056.72"/>
        <n v="1792.08"/>
        <n v="4457.38"/>
        <n v="2423.09"/>
        <n v="13791.02"/>
        <n v="10790.54"/>
        <n v="2989.16"/>
        <n v="6664.27"/>
        <n v="3404.68"/>
        <n v="5561.76"/>
        <n v="6510.12"/>
        <n v="2894.04"/>
        <n v="10568.3"/>
        <n v="1895.44"/>
        <n v="483.66"/>
        <n v="1818.2"/>
        <n v="1694.3"/>
        <n v="10561.18"/>
        <n v="5467.59"/>
        <n v="6098.75"/>
        <n v="1355.8"/>
        <n v="1117.04"/>
        <n v="9072.93"/>
        <n v="11126.64"/>
        <n v="182.62"/>
        <n v="13334.46"/>
        <n v="1902.96"/>
        <n v="2732.05"/>
        <n v="6383.15"/>
        <n v="460.5"/>
        <n v="10996.23"/>
        <n v="1679.12"/>
        <n v="1142.72"/>
        <n v="952.32"/>
        <n v="5401.55"/>
        <n v="2550.75"/>
        <n v="8422.56"/>
        <n v="1711.89"/>
        <n v="3867.88"/>
        <n v="10696.36"/>
        <n v="1962"/>
        <n v="9674.17"/>
        <n v="1903.09"/>
        <n v="1199.0899999999999"/>
        <n v="10994.44"/>
        <n v="106.03"/>
        <n v="1877.24"/>
        <n v="11262.41"/>
        <n v="7599.19"/>
        <n v="312.27999999999997"/>
        <n v="566.20000000000005"/>
        <n v="7716.19"/>
        <n v="1052.04"/>
        <n v="823.11"/>
        <n v="682.3"/>
        <n v="12327.48"/>
        <n v="7660.8"/>
        <n v="12431.23"/>
        <n v="2328.6"/>
        <n v="8154.71"/>
        <n v="1081.3499999999999"/>
        <n v="11392.61"/>
        <n v="6368.1"/>
        <n v="2964.76"/>
        <n v="4360.1099999999997"/>
        <n v="1500.77"/>
        <n v="2553.87"/>
        <n v="1142.77"/>
        <n v="74.41"/>
        <n v="382.07"/>
        <n v="6896.64"/>
        <n v="2615.79"/>
        <n v="173.37"/>
        <n v="2200.73"/>
        <n v="514.96"/>
        <n v="1173.52"/>
        <n v="3890.78"/>
        <n v="1382.36"/>
        <n v="5692.93"/>
        <n v="18787.97"/>
        <n v="1862.26"/>
        <n v="5922"/>
        <n v="1460.29"/>
        <n v="302.56"/>
        <n v="80.91"/>
        <n v="9408.07"/>
        <n v="2811.81"/>
        <n v="3558.71"/>
        <n v="3535.51"/>
        <n v="12720.01"/>
        <n v="6584.98"/>
        <n v="5225"/>
        <n v="2315.44"/>
        <n v="5184.95"/>
        <n v="9657.9"/>
        <n v="70.45"/>
        <n v="780.41"/>
        <n v="1771.23"/>
        <n v="108.45"/>
        <n v="664.07"/>
        <n v="789.79"/>
        <n v="10328.92"/>
        <n v="3006.88"/>
        <n v="165.7"/>
        <n v="8604.7800000000007"/>
        <n v="4579.58"/>
        <n v="8352.0499999999993"/>
        <n v="15078.76"/>
        <n v="350.83"/>
        <n v="2684.88"/>
        <n v="2817.31"/>
        <n v="4953.4799999999996"/>
        <n v="3604.49"/>
        <n v="4376.01"/>
        <n v="11197.73"/>
        <n v="8787.75"/>
        <n v="2482.9699999999998"/>
        <n v="898.34"/>
        <n v="302.27"/>
      </sharedItems>
    </cacheField>
  </cacheFields>
  <extLst>
    <ext xmlns:x14="http://schemas.microsoft.com/office/spreadsheetml/2009/9/main" uri="{725AE2AE-9491-48be-B2B4-4EB974FC3084}">
      <x14:pivotCacheDefinition pivotCacheId="161830603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93.742124999997" createdVersion="8" refreshedVersion="8" minRefreshableVersion="3" recordCount="200" xr:uid="{7CC42B29-2A92-4E65-8E18-6ADF546642DE}">
  <cacheSource type="worksheet">
    <worksheetSource name="Table1"/>
  </cacheSource>
  <cacheFields count="10">
    <cacheField name="Invoice ID" numFmtId="0">
      <sharedItems/>
    </cacheField>
    <cacheField name="Invoice Date" numFmtId="0">
      <sharedItems/>
    </cacheField>
    <cacheField name="Month" numFmtId="0">
      <sharedItems count="4">
        <s v="2024-03"/>
        <s v="2024-01"/>
        <s v="2024-02"/>
        <s v="2024-04"/>
      </sharedItems>
    </cacheField>
    <cacheField name="Customer Region" numFmtId="0">
      <sharedItems/>
    </cacheField>
    <cacheField name="Product" numFmtId="0">
      <sharedItems count="7">
        <s v="Laptop"/>
        <s v="Tablet"/>
        <s v="Monitor"/>
        <s v="Chair"/>
        <s v="Pen"/>
        <s v="Notebook"/>
        <s v="Desk"/>
      </sharedItems>
    </cacheField>
    <cacheField name="Category" numFmtId="0">
      <sharedItems/>
    </cacheField>
    <cacheField name="Quantity" numFmtId="0">
      <sharedItems containsSemiMixedTypes="0" containsString="0" containsNumber="1" containsInteger="1" minValue="1" maxValue="20"/>
    </cacheField>
    <cacheField name="Unit Price" numFmtId="0">
      <sharedItems containsSemiMixedTypes="0" containsString="0" containsNumber="1" minValue="10.56" maxValue="999.45"/>
    </cacheField>
    <cacheField name="Discount" numFmtId="0">
      <sharedItems containsSemiMixedTypes="0" containsString="0" containsNumber="1" minValue="0" maxValue="0.3"/>
    </cacheField>
    <cacheField name="Net Revenue" numFmtId="0">
      <sharedItems containsSemiMixedTypes="0" containsString="0" containsNumber="1" minValue="60.5" maxValue="18787.97"/>
    </cacheField>
  </cacheFields>
  <extLst>
    <ext xmlns:x14="http://schemas.microsoft.com/office/spreadsheetml/2009/9/main" uri="{725AE2AE-9491-48be-B2B4-4EB974FC3084}">
      <x14:pivotCacheDefinition pivotCacheId="1122597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INV0001"/>
    <x v="0"/>
    <x v="0"/>
    <x v="0"/>
    <x v="0"/>
    <n v="4"/>
    <n v="667.03"/>
    <n v="0.21"/>
    <x v="0"/>
  </r>
  <r>
    <s v="INV0002"/>
    <x v="1"/>
    <x v="1"/>
    <x v="1"/>
    <x v="0"/>
    <n v="12"/>
    <n v="134.86000000000001"/>
    <n v="0.23"/>
    <x v="1"/>
  </r>
  <r>
    <s v="INV0003"/>
    <x v="2"/>
    <x v="1"/>
    <x v="2"/>
    <x v="0"/>
    <n v="10"/>
    <n v="793.11"/>
    <n v="0.06"/>
    <x v="2"/>
  </r>
  <r>
    <s v="INV0004"/>
    <x v="3"/>
    <x v="1"/>
    <x v="0"/>
    <x v="0"/>
    <n v="20"/>
    <n v="652.74"/>
    <n v="0.08"/>
    <x v="3"/>
  </r>
  <r>
    <s v="INV0005"/>
    <x v="4"/>
    <x v="2"/>
    <x v="3"/>
    <x v="1"/>
    <n v="20"/>
    <n v="515.36"/>
    <n v="0.02"/>
    <x v="4"/>
  </r>
  <r>
    <s v="INV0006"/>
    <x v="5"/>
    <x v="0"/>
    <x v="2"/>
    <x v="0"/>
    <n v="16"/>
    <n v="918.13"/>
    <n v="7.0000000000000007E-2"/>
    <x v="5"/>
  </r>
  <r>
    <s v="INV0007"/>
    <x v="6"/>
    <x v="3"/>
    <x v="1"/>
    <x v="0"/>
    <n v="2"/>
    <n v="139.41"/>
    <n v="0.28999999999999998"/>
    <x v="6"/>
  </r>
  <r>
    <s v="INV0008"/>
    <x v="7"/>
    <x v="0"/>
    <x v="0"/>
    <x v="0"/>
    <n v="19"/>
    <n v="584.77"/>
    <n v="0.1"/>
    <x v="7"/>
  </r>
  <r>
    <s v="INV0009"/>
    <x v="8"/>
    <x v="3"/>
    <x v="3"/>
    <x v="1"/>
    <n v="15"/>
    <n v="419.55"/>
    <n v="0.23"/>
    <x v="8"/>
  </r>
  <r>
    <s v="INV0010"/>
    <x v="9"/>
    <x v="2"/>
    <x v="0"/>
    <x v="0"/>
    <n v="9"/>
    <n v="793.03"/>
    <n v="0.08"/>
    <x v="9"/>
  </r>
  <r>
    <s v="INV0011"/>
    <x v="10"/>
    <x v="2"/>
    <x v="0"/>
    <x v="0"/>
    <n v="20"/>
    <n v="810.15"/>
    <n v="0.01"/>
    <x v="10"/>
  </r>
  <r>
    <s v="INV0012"/>
    <x v="11"/>
    <x v="0"/>
    <x v="4"/>
    <x v="2"/>
    <n v="16"/>
    <n v="550.97"/>
    <n v="0.15"/>
    <x v="11"/>
  </r>
  <r>
    <s v="INV0013"/>
    <x v="12"/>
    <x v="0"/>
    <x v="2"/>
    <x v="0"/>
    <n v="10"/>
    <n v="411.08"/>
    <n v="0.21"/>
    <x v="12"/>
  </r>
  <r>
    <s v="INV0014"/>
    <x v="13"/>
    <x v="2"/>
    <x v="5"/>
    <x v="2"/>
    <n v="12"/>
    <n v="106.89"/>
    <n v="0.17"/>
    <x v="13"/>
  </r>
  <r>
    <s v="INV0015"/>
    <x v="14"/>
    <x v="2"/>
    <x v="6"/>
    <x v="1"/>
    <n v="15"/>
    <n v="920.86"/>
    <n v="0.13"/>
    <x v="14"/>
  </r>
  <r>
    <s v="INV0016"/>
    <x v="3"/>
    <x v="2"/>
    <x v="3"/>
    <x v="1"/>
    <n v="12"/>
    <n v="999.45"/>
    <n v="0.21"/>
    <x v="15"/>
  </r>
  <r>
    <s v="INV0017"/>
    <x v="15"/>
    <x v="2"/>
    <x v="1"/>
    <x v="0"/>
    <n v="20"/>
    <n v="155.46"/>
    <n v="0.22"/>
    <x v="16"/>
  </r>
  <r>
    <s v="INV0018"/>
    <x v="16"/>
    <x v="1"/>
    <x v="3"/>
    <x v="1"/>
    <n v="16"/>
    <n v="163.31"/>
    <n v="0.28000000000000003"/>
    <x v="17"/>
  </r>
  <r>
    <s v="INV0019"/>
    <x v="17"/>
    <x v="3"/>
    <x v="5"/>
    <x v="2"/>
    <n v="16"/>
    <n v="294.02"/>
    <n v="0.28000000000000003"/>
    <x v="18"/>
  </r>
  <r>
    <s v="INV0020"/>
    <x v="18"/>
    <x v="3"/>
    <x v="6"/>
    <x v="1"/>
    <n v="13"/>
    <n v="528.24"/>
    <n v="0.28000000000000003"/>
    <x v="19"/>
  </r>
  <r>
    <s v="INV0021"/>
    <x v="19"/>
    <x v="0"/>
    <x v="1"/>
    <x v="0"/>
    <n v="5"/>
    <n v="309.79000000000002"/>
    <n v="0.16"/>
    <x v="20"/>
  </r>
  <r>
    <s v="INV0022"/>
    <x v="20"/>
    <x v="1"/>
    <x v="1"/>
    <x v="0"/>
    <n v="9"/>
    <n v="801.27"/>
    <n v="0.21"/>
    <x v="21"/>
  </r>
  <r>
    <s v="INV0023"/>
    <x v="21"/>
    <x v="2"/>
    <x v="1"/>
    <x v="0"/>
    <n v="13"/>
    <n v="523.9"/>
    <n v="0.23"/>
    <x v="22"/>
  </r>
  <r>
    <s v="INV0024"/>
    <x v="14"/>
    <x v="0"/>
    <x v="2"/>
    <x v="0"/>
    <n v="16"/>
    <n v="698.85"/>
    <n v="0.24"/>
    <x v="23"/>
  </r>
  <r>
    <s v="INV0025"/>
    <x v="22"/>
    <x v="0"/>
    <x v="5"/>
    <x v="2"/>
    <n v="14"/>
    <n v="671.57"/>
    <n v="0.24"/>
    <x v="24"/>
  </r>
  <r>
    <s v="INV0026"/>
    <x v="21"/>
    <x v="1"/>
    <x v="0"/>
    <x v="0"/>
    <n v="15"/>
    <n v="318.62"/>
    <n v="0.14000000000000001"/>
    <x v="25"/>
  </r>
  <r>
    <s v="INV0027"/>
    <x v="23"/>
    <x v="3"/>
    <x v="6"/>
    <x v="1"/>
    <n v="3"/>
    <n v="146.77000000000001"/>
    <n v="0.21"/>
    <x v="26"/>
  </r>
  <r>
    <s v="INV0028"/>
    <x v="24"/>
    <x v="0"/>
    <x v="4"/>
    <x v="2"/>
    <n v="19"/>
    <n v="154.74"/>
    <n v="0.04"/>
    <x v="27"/>
  </r>
  <r>
    <s v="INV0029"/>
    <x v="25"/>
    <x v="3"/>
    <x v="6"/>
    <x v="1"/>
    <n v="2"/>
    <n v="992.98"/>
    <n v="0.01"/>
    <x v="28"/>
  </r>
  <r>
    <s v="INV0030"/>
    <x v="22"/>
    <x v="2"/>
    <x v="6"/>
    <x v="1"/>
    <n v="3"/>
    <n v="88.97"/>
    <n v="0.03"/>
    <x v="29"/>
  </r>
  <r>
    <s v="INV0031"/>
    <x v="17"/>
    <x v="0"/>
    <x v="0"/>
    <x v="0"/>
    <n v="17"/>
    <n v="632.92999999999995"/>
    <n v="0.3"/>
    <x v="30"/>
  </r>
  <r>
    <s v="INV0032"/>
    <x v="26"/>
    <x v="0"/>
    <x v="6"/>
    <x v="1"/>
    <n v="18"/>
    <n v="547.96"/>
    <n v="0.28999999999999998"/>
    <x v="31"/>
  </r>
  <r>
    <s v="INV0033"/>
    <x v="27"/>
    <x v="2"/>
    <x v="2"/>
    <x v="0"/>
    <n v="8"/>
    <n v="41.24"/>
    <n v="0.08"/>
    <x v="32"/>
  </r>
  <r>
    <s v="INV0034"/>
    <x v="17"/>
    <x v="3"/>
    <x v="4"/>
    <x v="2"/>
    <n v="10"/>
    <n v="164.87"/>
    <n v="0.17"/>
    <x v="33"/>
  </r>
  <r>
    <s v="INV0035"/>
    <x v="28"/>
    <x v="2"/>
    <x v="6"/>
    <x v="1"/>
    <n v="11"/>
    <n v="987.24"/>
    <n v="0.22"/>
    <x v="34"/>
  </r>
  <r>
    <s v="INV0036"/>
    <x v="29"/>
    <x v="2"/>
    <x v="6"/>
    <x v="1"/>
    <n v="14"/>
    <n v="698.66"/>
    <n v="7.0000000000000007E-2"/>
    <x v="35"/>
  </r>
  <r>
    <s v="INV0037"/>
    <x v="30"/>
    <x v="0"/>
    <x v="6"/>
    <x v="1"/>
    <n v="7"/>
    <n v="341.47"/>
    <n v="0.03"/>
    <x v="36"/>
  </r>
  <r>
    <s v="INV0038"/>
    <x v="22"/>
    <x v="0"/>
    <x v="1"/>
    <x v="0"/>
    <n v="19"/>
    <n v="921.49"/>
    <n v="0.26"/>
    <x v="37"/>
  </r>
  <r>
    <s v="INV0039"/>
    <x v="19"/>
    <x v="2"/>
    <x v="5"/>
    <x v="2"/>
    <n v="12"/>
    <n v="539.04999999999995"/>
    <n v="0.11"/>
    <x v="38"/>
  </r>
  <r>
    <s v="INV0040"/>
    <x v="31"/>
    <x v="1"/>
    <x v="0"/>
    <x v="0"/>
    <n v="1"/>
    <n v="62.37"/>
    <n v="0.03"/>
    <x v="39"/>
  </r>
  <r>
    <s v="INV0041"/>
    <x v="32"/>
    <x v="3"/>
    <x v="6"/>
    <x v="1"/>
    <n v="4"/>
    <n v="391.38"/>
    <n v="0.13"/>
    <x v="40"/>
  </r>
  <r>
    <s v="INV0042"/>
    <x v="33"/>
    <x v="1"/>
    <x v="3"/>
    <x v="1"/>
    <n v="15"/>
    <n v="334.79"/>
    <n v="0.28000000000000003"/>
    <x v="41"/>
  </r>
  <r>
    <s v="INV0043"/>
    <x v="0"/>
    <x v="2"/>
    <x v="5"/>
    <x v="2"/>
    <n v="4"/>
    <n v="639.25"/>
    <n v="0.21"/>
    <x v="42"/>
  </r>
  <r>
    <s v="INV0044"/>
    <x v="34"/>
    <x v="3"/>
    <x v="2"/>
    <x v="0"/>
    <n v="9"/>
    <n v="323.25"/>
    <n v="0.12"/>
    <x v="43"/>
  </r>
  <r>
    <s v="INV0045"/>
    <x v="35"/>
    <x v="3"/>
    <x v="1"/>
    <x v="0"/>
    <n v="8"/>
    <n v="474.49"/>
    <n v="0.06"/>
    <x v="44"/>
  </r>
  <r>
    <s v="INV0046"/>
    <x v="35"/>
    <x v="3"/>
    <x v="1"/>
    <x v="0"/>
    <n v="19"/>
    <n v="812.32"/>
    <n v="0.14000000000000001"/>
    <x v="45"/>
  </r>
  <r>
    <s v="INV0047"/>
    <x v="0"/>
    <x v="3"/>
    <x v="2"/>
    <x v="0"/>
    <n v="17"/>
    <n v="71.58"/>
    <n v="0.24"/>
    <x v="46"/>
  </r>
  <r>
    <s v="INV0048"/>
    <x v="36"/>
    <x v="0"/>
    <x v="1"/>
    <x v="0"/>
    <n v="10"/>
    <n v="330.12"/>
    <n v="0.18"/>
    <x v="47"/>
  </r>
  <r>
    <s v="INV0049"/>
    <x v="22"/>
    <x v="1"/>
    <x v="3"/>
    <x v="1"/>
    <n v="2"/>
    <n v="856.2"/>
    <n v="0.12"/>
    <x v="48"/>
  </r>
  <r>
    <s v="INV0050"/>
    <x v="37"/>
    <x v="0"/>
    <x v="2"/>
    <x v="0"/>
    <n v="12"/>
    <n v="252.6"/>
    <n v="0.03"/>
    <x v="49"/>
  </r>
  <r>
    <s v="INV0051"/>
    <x v="37"/>
    <x v="3"/>
    <x v="1"/>
    <x v="0"/>
    <n v="10"/>
    <n v="654.52"/>
    <n v="0.04"/>
    <x v="50"/>
  </r>
  <r>
    <s v="INV0052"/>
    <x v="31"/>
    <x v="3"/>
    <x v="4"/>
    <x v="2"/>
    <n v="6"/>
    <n v="372.97"/>
    <n v="0.22"/>
    <x v="51"/>
  </r>
  <r>
    <s v="INV0053"/>
    <x v="38"/>
    <x v="2"/>
    <x v="2"/>
    <x v="0"/>
    <n v="4"/>
    <n v="267.35000000000002"/>
    <n v="7.0000000000000007E-2"/>
    <x v="52"/>
  </r>
  <r>
    <s v="INV0054"/>
    <x v="39"/>
    <x v="0"/>
    <x v="2"/>
    <x v="0"/>
    <n v="5"/>
    <n v="139.72"/>
    <n v="0.21"/>
    <x v="53"/>
  </r>
  <r>
    <s v="INV0055"/>
    <x v="40"/>
    <x v="0"/>
    <x v="2"/>
    <x v="0"/>
    <n v="5"/>
    <n v="57.69"/>
    <n v="0.3"/>
    <x v="54"/>
  </r>
  <r>
    <s v="INV0056"/>
    <x v="41"/>
    <x v="2"/>
    <x v="6"/>
    <x v="1"/>
    <n v="16"/>
    <n v="543.79999999999995"/>
    <n v="0.06"/>
    <x v="55"/>
  </r>
  <r>
    <s v="INV0057"/>
    <x v="42"/>
    <x v="2"/>
    <x v="4"/>
    <x v="2"/>
    <n v="4"/>
    <n v="402.21"/>
    <n v="0.01"/>
    <x v="56"/>
  </r>
  <r>
    <s v="INV0058"/>
    <x v="43"/>
    <x v="1"/>
    <x v="3"/>
    <x v="1"/>
    <n v="3"/>
    <n v="32.479999999999997"/>
    <n v="0.23"/>
    <x v="57"/>
  </r>
  <r>
    <s v="INV0059"/>
    <x v="44"/>
    <x v="1"/>
    <x v="5"/>
    <x v="2"/>
    <n v="16"/>
    <n v="308.41000000000003"/>
    <n v="0.06"/>
    <x v="58"/>
  </r>
  <r>
    <s v="INV0060"/>
    <x v="37"/>
    <x v="0"/>
    <x v="6"/>
    <x v="1"/>
    <n v="11"/>
    <n v="930.96"/>
    <n v="7.0000000000000007E-2"/>
    <x v="59"/>
  </r>
  <r>
    <s v="INV0061"/>
    <x v="45"/>
    <x v="2"/>
    <x v="1"/>
    <x v="0"/>
    <n v="16"/>
    <n v="277.02"/>
    <n v="0.02"/>
    <x v="60"/>
  </r>
  <r>
    <s v="INV0062"/>
    <x v="46"/>
    <x v="0"/>
    <x v="5"/>
    <x v="2"/>
    <n v="7"/>
    <n v="70.739999999999995"/>
    <n v="0.2"/>
    <x v="61"/>
  </r>
  <r>
    <s v="INV0063"/>
    <x v="47"/>
    <x v="0"/>
    <x v="2"/>
    <x v="0"/>
    <n v="16"/>
    <n v="974.85"/>
    <n v="0.11"/>
    <x v="62"/>
  </r>
  <r>
    <s v="INV0064"/>
    <x v="48"/>
    <x v="0"/>
    <x v="2"/>
    <x v="0"/>
    <n v="15"/>
    <n v="516.66999999999996"/>
    <n v="0.02"/>
    <x v="63"/>
  </r>
  <r>
    <s v="INV0065"/>
    <x v="40"/>
    <x v="3"/>
    <x v="0"/>
    <x v="0"/>
    <n v="2"/>
    <n v="226.44"/>
    <n v="0.18"/>
    <x v="64"/>
  </r>
  <r>
    <s v="INV0066"/>
    <x v="49"/>
    <x v="3"/>
    <x v="5"/>
    <x v="2"/>
    <n v="20"/>
    <n v="813.8"/>
    <n v="0.05"/>
    <x v="65"/>
  </r>
  <r>
    <s v="INV0067"/>
    <x v="28"/>
    <x v="1"/>
    <x v="6"/>
    <x v="1"/>
    <n v="20"/>
    <n v="546.19000000000005"/>
    <n v="0.09"/>
    <x v="66"/>
  </r>
  <r>
    <s v="INV0068"/>
    <x v="33"/>
    <x v="3"/>
    <x v="1"/>
    <x v="0"/>
    <n v="4"/>
    <n v="446.89"/>
    <n v="0.13"/>
    <x v="67"/>
  </r>
  <r>
    <s v="INV0069"/>
    <x v="50"/>
    <x v="1"/>
    <x v="0"/>
    <x v="0"/>
    <n v="10"/>
    <n v="351.54"/>
    <n v="0.09"/>
    <x v="68"/>
  </r>
  <r>
    <s v="INV0070"/>
    <x v="0"/>
    <x v="2"/>
    <x v="2"/>
    <x v="0"/>
    <n v="6"/>
    <n v="924.36"/>
    <n v="0.28000000000000003"/>
    <x v="69"/>
  </r>
  <r>
    <s v="INV0071"/>
    <x v="6"/>
    <x v="3"/>
    <x v="2"/>
    <x v="0"/>
    <n v="17"/>
    <n v="36.200000000000003"/>
    <n v="7.0000000000000007E-2"/>
    <x v="70"/>
  </r>
  <r>
    <s v="INV0072"/>
    <x v="40"/>
    <x v="2"/>
    <x v="0"/>
    <x v="0"/>
    <n v="8"/>
    <n v="552.45000000000005"/>
    <n v="0.08"/>
    <x v="71"/>
  </r>
  <r>
    <s v="INV0073"/>
    <x v="51"/>
    <x v="3"/>
    <x v="3"/>
    <x v="1"/>
    <n v="3"/>
    <n v="575.80999999999995"/>
    <n v="0.25"/>
    <x v="72"/>
  </r>
  <r>
    <s v="INV0074"/>
    <x v="25"/>
    <x v="1"/>
    <x v="3"/>
    <x v="1"/>
    <n v="15"/>
    <n v="729.82"/>
    <n v="0.28000000000000003"/>
    <x v="73"/>
  </r>
  <r>
    <s v="INV0075"/>
    <x v="52"/>
    <x v="1"/>
    <x v="1"/>
    <x v="0"/>
    <n v="11"/>
    <n v="25.47"/>
    <n v="0.27"/>
    <x v="74"/>
  </r>
  <r>
    <s v="INV0076"/>
    <x v="37"/>
    <x v="2"/>
    <x v="6"/>
    <x v="1"/>
    <n v="12"/>
    <n v="294.56"/>
    <n v="0.14000000000000001"/>
    <x v="75"/>
  </r>
  <r>
    <s v="INV0077"/>
    <x v="53"/>
    <x v="1"/>
    <x v="6"/>
    <x v="1"/>
    <n v="5"/>
    <n v="816.08"/>
    <n v="0.13"/>
    <x v="76"/>
  </r>
  <r>
    <s v="INV0078"/>
    <x v="32"/>
    <x v="2"/>
    <x v="2"/>
    <x v="0"/>
    <n v="13"/>
    <n v="821.5"/>
    <n v="0.24"/>
    <x v="77"/>
  </r>
  <r>
    <s v="INV0079"/>
    <x v="0"/>
    <x v="2"/>
    <x v="4"/>
    <x v="2"/>
    <n v="3"/>
    <n v="162.93"/>
    <n v="0.22"/>
    <x v="78"/>
  </r>
  <r>
    <s v="INV0080"/>
    <x v="54"/>
    <x v="2"/>
    <x v="2"/>
    <x v="0"/>
    <n v="5"/>
    <n v="275.20999999999998"/>
    <n v="0.24"/>
    <x v="79"/>
  </r>
  <r>
    <s v="INV0081"/>
    <x v="7"/>
    <x v="0"/>
    <x v="2"/>
    <x v="0"/>
    <n v="9"/>
    <n v="336.62"/>
    <n v="0.25"/>
    <x v="80"/>
  </r>
  <r>
    <s v="INV0082"/>
    <x v="41"/>
    <x v="1"/>
    <x v="5"/>
    <x v="2"/>
    <n v="12"/>
    <n v="125.8"/>
    <n v="0.3"/>
    <x v="81"/>
  </r>
  <r>
    <s v="INV0083"/>
    <x v="24"/>
    <x v="2"/>
    <x v="1"/>
    <x v="0"/>
    <n v="7"/>
    <n v="301.19"/>
    <n v="0.15"/>
    <x v="82"/>
  </r>
  <r>
    <s v="INV0084"/>
    <x v="55"/>
    <x v="1"/>
    <x v="4"/>
    <x v="2"/>
    <n v="8"/>
    <n v="633.15"/>
    <n v="0.12"/>
    <x v="83"/>
  </r>
  <r>
    <s v="INV0085"/>
    <x v="40"/>
    <x v="2"/>
    <x v="2"/>
    <x v="0"/>
    <n v="20"/>
    <n v="170.64"/>
    <n v="0.28999999999999998"/>
    <x v="84"/>
  </r>
  <r>
    <s v="INV0086"/>
    <x v="42"/>
    <x v="3"/>
    <x v="2"/>
    <x v="0"/>
    <n v="15"/>
    <n v="957.71"/>
    <n v="0.04"/>
    <x v="85"/>
  </r>
  <r>
    <s v="INV0087"/>
    <x v="37"/>
    <x v="2"/>
    <x v="2"/>
    <x v="0"/>
    <n v="16"/>
    <n v="887.38"/>
    <n v="0.24"/>
    <x v="86"/>
  </r>
  <r>
    <s v="INV0088"/>
    <x v="56"/>
    <x v="1"/>
    <x v="1"/>
    <x v="0"/>
    <n v="12"/>
    <n v="254.18"/>
    <n v="0.02"/>
    <x v="87"/>
  </r>
  <r>
    <s v="INV0089"/>
    <x v="38"/>
    <x v="1"/>
    <x v="5"/>
    <x v="2"/>
    <n v="14"/>
    <n v="528.91"/>
    <n v="0.1"/>
    <x v="88"/>
  </r>
  <r>
    <s v="INV0090"/>
    <x v="57"/>
    <x v="0"/>
    <x v="5"/>
    <x v="2"/>
    <n v="15"/>
    <n v="257.93"/>
    <n v="0.12"/>
    <x v="89"/>
  </r>
  <r>
    <s v="INV0091"/>
    <x v="9"/>
    <x v="2"/>
    <x v="2"/>
    <x v="0"/>
    <n v="13"/>
    <n v="555.62"/>
    <n v="0.23"/>
    <x v="90"/>
  </r>
  <r>
    <s v="INV0092"/>
    <x v="33"/>
    <x v="0"/>
    <x v="4"/>
    <x v="2"/>
    <n v="14"/>
    <n v="479.39"/>
    <n v="0.03"/>
    <x v="91"/>
  </r>
  <r>
    <s v="INV0093"/>
    <x v="58"/>
    <x v="2"/>
    <x v="2"/>
    <x v="0"/>
    <n v="10"/>
    <n v="314.57"/>
    <n v="0.08"/>
    <x v="92"/>
  </r>
  <r>
    <s v="INV0094"/>
    <x v="59"/>
    <x v="3"/>
    <x v="4"/>
    <x v="2"/>
    <n v="15"/>
    <n v="711.67"/>
    <n v="0.01"/>
    <x v="93"/>
  </r>
  <r>
    <s v="INV0095"/>
    <x v="60"/>
    <x v="1"/>
    <x v="2"/>
    <x v="0"/>
    <n v="2"/>
    <n v="977.03"/>
    <n v="0.03"/>
    <x v="94"/>
  </r>
  <r>
    <s v="INV0096"/>
    <x v="61"/>
    <x v="3"/>
    <x v="0"/>
    <x v="0"/>
    <n v="5"/>
    <n v="132.51"/>
    <n v="0.27"/>
    <x v="95"/>
  </r>
  <r>
    <s v="INV0097"/>
    <x v="62"/>
    <x v="1"/>
    <x v="2"/>
    <x v="0"/>
    <n v="5"/>
    <n v="438.12"/>
    <n v="0.17"/>
    <x v="96"/>
  </r>
  <r>
    <s v="INV0098"/>
    <x v="63"/>
    <x v="0"/>
    <x v="0"/>
    <x v="0"/>
    <n v="3"/>
    <n v="634.57000000000005"/>
    <n v="0.11"/>
    <x v="97"/>
  </r>
  <r>
    <s v="INV0099"/>
    <x v="64"/>
    <x v="0"/>
    <x v="3"/>
    <x v="1"/>
    <n v="15"/>
    <n v="749.02"/>
    <n v="0.06"/>
    <x v="98"/>
  </r>
  <r>
    <s v="INV0100"/>
    <x v="2"/>
    <x v="3"/>
    <x v="3"/>
    <x v="1"/>
    <n v="13"/>
    <n v="525.73"/>
    <n v="0.2"/>
    <x v="99"/>
  </r>
  <r>
    <s v="INV0101"/>
    <x v="65"/>
    <x v="3"/>
    <x v="4"/>
    <x v="2"/>
    <n v="7"/>
    <n v="880.05"/>
    <n v="0.01"/>
    <x v="100"/>
  </r>
  <r>
    <s v="INV0102"/>
    <x v="66"/>
    <x v="1"/>
    <x v="4"/>
    <x v="2"/>
    <n v="12"/>
    <n v="144.85"/>
    <n v="0.22"/>
    <x v="101"/>
  </r>
  <r>
    <s v="INV0103"/>
    <x v="56"/>
    <x v="3"/>
    <x v="3"/>
    <x v="1"/>
    <n v="2"/>
    <n v="613.76"/>
    <n v="0.09"/>
    <x v="102"/>
  </r>
  <r>
    <s v="INV0104"/>
    <x v="22"/>
    <x v="1"/>
    <x v="2"/>
    <x v="0"/>
    <n v="12"/>
    <n v="879.16"/>
    <n v="0.14000000000000001"/>
    <x v="103"/>
  </r>
  <r>
    <s v="INV0105"/>
    <x v="67"/>
    <x v="3"/>
    <x v="4"/>
    <x v="2"/>
    <n v="16"/>
    <n v="915.02"/>
    <n v="0.24"/>
    <x v="104"/>
  </r>
  <r>
    <s v="INV0106"/>
    <x v="54"/>
    <x v="1"/>
    <x v="4"/>
    <x v="2"/>
    <n v="4"/>
    <n v="51.88"/>
    <n v="0.12"/>
    <x v="105"/>
  </r>
  <r>
    <s v="INV0107"/>
    <x v="68"/>
    <x v="3"/>
    <x v="4"/>
    <x v="2"/>
    <n v="17"/>
    <n v="912.07"/>
    <n v="0.14000000000000001"/>
    <x v="106"/>
  </r>
  <r>
    <s v="INV0108"/>
    <x v="69"/>
    <x v="0"/>
    <x v="0"/>
    <x v="0"/>
    <n v="4"/>
    <n v="580.16999999999996"/>
    <n v="0.18"/>
    <x v="107"/>
  </r>
  <r>
    <s v="INV0109"/>
    <x v="3"/>
    <x v="2"/>
    <x v="3"/>
    <x v="1"/>
    <n v="5"/>
    <n v="635.36"/>
    <n v="0.14000000000000001"/>
    <x v="108"/>
  </r>
  <r>
    <s v="INV0110"/>
    <x v="70"/>
    <x v="1"/>
    <x v="6"/>
    <x v="1"/>
    <n v="16"/>
    <n v="511.47"/>
    <n v="0.22"/>
    <x v="109"/>
  </r>
  <r>
    <s v="INV0111"/>
    <x v="47"/>
    <x v="2"/>
    <x v="0"/>
    <x v="0"/>
    <n v="3"/>
    <n v="155.05000000000001"/>
    <n v="0.01"/>
    <x v="110"/>
  </r>
  <r>
    <s v="INV0112"/>
    <x v="71"/>
    <x v="3"/>
    <x v="3"/>
    <x v="1"/>
    <n v="14"/>
    <n v="957.86"/>
    <n v="0.18"/>
    <x v="111"/>
  </r>
  <r>
    <s v="INV0113"/>
    <x v="62"/>
    <x v="1"/>
    <x v="4"/>
    <x v="2"/>
    <n v="2"/>
    <n v="874.54"/>
    <n v="0.04"/>
    <x v="112"/>
  </r>
  <r>
    <s v="INV0114"/>
    <x v="72"/>
    <x v="0"/>
    <x v="1"/>
    <x v="0"/>
    <n v="4"/>
    <n v="320.99"/>
    <n v="0.11"/>
    <x v="113"/>
  </r>
  <r>
    <s v="INV0115"/>
    <x v="73"/>
    <x v="2"/>
    <x v="0"/>
    <x v="0"/>
    <n v="14"/>
    <n v="76.430000000000007"/>
    <n v="0.11"/>
    <x v="114"/>
  </r>
  <r>
    <s v="INV0116"/>
    <x v="2"/>
    <x v="1"/>
    <x v="4"/>
    <x v="2"/>
    <n v="13"/>
    <n v="519.38"/>
    <n v="0.2"/>
    <x v="115"/>
  </r>
  <r>
    <s v="INV0117"/>
    <x v="74"/>
    <x v="2"/>
    <x v="5"/>
    <x v="2"/>
    <n v="8"/>
    <n v="375.11"/>
    <n v="0.15"/>
    <x v="116"/>
  </r>
  <r>
    <s v="INV0118"/>
    <x v="46"/>
    <x v="0"/>
    <x v="3"/>
    <x v="1"/>
    <n v="16"/>
    <n v="584.9"/>
    <n v="0.1"/>
    <x v="117"/>
  </r>
  <r>
    <s v="INV0119"/>
    <x v="12"/>
    <x v="0"/>
    <x v="6"/>
    <x v="1"/>
    <n v="12"/>
    <n v="190.21"/>
    <n v="0.25"/>
    <x v="118"/>
  </r>
  <r>
    <s v="INV0120"/>
    <x v="68"/>
    <x v="3"/>
    <x v="5"/>
    <x v="2"/>
    <n v="5"/>
    <n v="932.02"/>
    <n v="0.17"/>
    <x v="119"/>
  </r>
  <r>
    <s v="INV0121"/>
    <x v="74"/>
    <x v="0"/>
    <x v="4"/>
    <x v="2"/>
    <n v="18"/>
    <n v="803.03"/>
    <n v="0.26"/>
    <x v="120"/>
  </r>
  <r>
    <s v="INV0122"/>
    <x v="50"/>
    <x v="3"/>
    <x v="5"/>
    <x v="2"/>
    <n v="6"/>
    <n v="419.23"/>
    <n v="0.22"/>
    <x v="121"/>
  </r>
  <r>
    <s v="INV0123"/>
    <x v="74"/>
    <x v="3"/>
    <x v="2"/>
    <x v="0"/>
    <n v="17"/>
    <n v="599.02"/>
    <n v="0.05"/>
    <x v="122"/>
  </r>
  <r>
    <s v="INV0124"/>
    <x v="11"/>
    <x v="2"/>
    <x v="0"/>
    <x v="0"/>
    <n v="5"/>
    <n v="392.39"/>
    <n v="0.03"/>
    <x v="123"/>
  </r>
  <r>
    <s v="INV0125"/>
    <x v="75"/>
    <x v="2"/>
    <x v="4"/>
    <x v="2"/>
    <n v="20"/>
    <n v="60.56"/>
    <n v="0.01"/>
    <x v="124"/>
  </r>
  <r>
    <s v="INV0126"/>
    <x v="76"/>
    <x v="0"/>
    <x v="2"/>
    <x v="0"/>
    <n v="17"/>
    <n v="680.77"/>
    <n v="0.05"/>
    <x v="125"/>
  </r>
  <r>
    <s v="INV0127"/>
    <x v="77"/>
    <x v="2"/>
    <x v="1"/>
    <x v="0"/>
    <n v="2"/>
    <n v="67.97"/>
    <n v="0.22"/>
    <x v="126"/>
  </r>
  <r>
    <s v="INV0128"/>
    <x v="61"/>
    <x v="2"/>
    <x v="4"/>
    <x v="2"/>
    <n v="16"/>
    <n v="150.41999999999999"/>
    <n v="0.22"/>
    <x v="127"/>
  </r>
  <r>
    <s v="INV0129"/>
    <x v="78"/>
    <x v="0"/>
    <x v="4"/>
    <x v="2"/>
    <n v="16"/>
    <n v="733.23"/>
    <n v="0.04"/>
    <x v="128"/>
  </r>
  <r>
    <s v="INV0130"/>
    <x v="77"/>
    <x v="1"/>
    <x v="4"/>
    <x v="2"/>
    <n v="12"/>
    <n v="719.62"/>
    <n v="0.12"/>
    <x v="129"/>
  </r>
  <r>
    <s v="INV0131"/>
    <x v="27"/>
    <x v="0"/>
    <x v="3"/>
    <x v="1"/>
    <n v="4"/>
    <n v="90.78"/>
    <n v="0.14000000000000001"/>
    <x v="130"/>
  </r>
  <r>
    <s v="INV0132"/>
    <x v="56"/>
    <x v="2"/>
    <x v="2"/>
    <x v="0"/>
    <n v="1"/>
    <n v="808.86"/>
    <n v="0.3"/>
    <x v="131"/>
  </r>
  <r>
    <s v="INV0133"/>
    <x v="79"/>
    <x v="2"/>
    <x v="4"/>
    <x v="2"/>
    <n v="17"/>
    <n v="613.37"/>
    <n v="0.26"/>
    <x v="132"/>
  </r>
  <r>
    <s v="INV0134"/>
    <x v="80"/>
    <x v="2"/>
    <x v="0"/>
    <x v="0"/>
    <n v="13"/>
    <n v="88.93"/>
    <n v="0.09"/>
    <x v="133"/>
  </r>
  <r>
    <s v="INV0135"/>
    <x v="50"/>
    <x v="2"/>
    <x v="0"/>
    <x v="0"/>
    <n v="10"/>
    <n v="94.61"/>
    <n v="0.13"/>
    <x v="134"/>
  </r>
  <r>
    <s v="INV0136"/>
    <x v="71"/>
    <x v="1"/>
    <x v="2"/>
    <x v="0"/>
    <n v="17"/>
    <n v="49.55"/>
    <n v="0.19"/>
    <x v="135"/>
  </r>
  <r>
    <s v="INV0137"/>
    <x v="46"/>
    <x v="2"/>
    <x v="4"/>
    <x v="2"/>
    <n v="16"/>
    <n v="778.25"/>
    <n v="0.01"/>
    <x v="136"/>
  </r>
  <r>
    <s v="INV0138"/>
    <x v="30"/>
    <x v="2"/>
    <x v="5"/>
    <x v="2"/>
    <n v="19"/>
    <n v="480"/>
    <n v="0.16"/>
    <x v="137"/>
  </r>
  <r>
    <s v="INV0139"/>
    <x v="35"/>
    <x v="0"/>
    <x v="5"/>
    <x v="2"/>
    <n v="16"/>
    <n v="882.9"/>
    <n v="0.12"/>
    <x v="138"/>
  </r>
  <r>
    <s v="INV0140"/>
    <x v="81"/>
    <x v="3"/>
    <x v="6"/>
    <x v="1"/>
    <n v="4"/>
    <n v="588.03"/>
    <n v="0.01"/>
    <x v="139"/>
  </r>
  <r>
    <s v="INV0141"/>
    <x v="82"/>
    <x v="3"/>
    <x v="5"/>
    <x v="2"/>
    <n v="11"/>
    <n v="988.45"/>
    <n v="0.25"/>
    <x v="140"/>
  </r>
  <r>
    <s v="INV0142"/>
    <x v="83"/>
    <x v="3"/>
    <x v="6"/>
    <x v="1"/>
    <n v="20"/>
    <n v="60.75"/>
    <n v="0.11"/>
    <x v="141"/>
  </r>
  <r>
    <s v="INV0143"/>
    <x v="22"/>
    <x v="0"/>
    <x v="5"/>
    <x v="2"/>
    <n v="17"/>
    <n v="683.83"/>
    <n v="0.02"/>
    <x v="142"/>
  </r>
  <r>
    <s v="INV0144"/>
    <x v="84"/>
    <x v="0"/>
    <x v="2"/>
    <x v="0"/>
    <n v="11"/>
    <n v="650.47"/>
    <n v="0.11"/>
    <x v="143"/>
  </r>
  <r>
    <s v="INV0145"/>
    <x v="14"/>
    <x v="2"/>
    <x v="1"/>
    <x v="0"/>
    <n v="10"/>
    <n v="315.39999999999998"/>
    <n v="0.06"/>
    <x v="144"/>
  </r>
  <r>
    <s v="INV0146"/>
    <x v="85"/>
    <x v="2"/>
    <x v="1"/>
    <x v="0"/>
    <n v="7"/>
    <n v="724.27"/>
    <n v="0.14000000000000001"/>
    <x v="145"/>
  </r>
  <r>
    <s v="INV0147"/>
    <x v="86"/>
    <x v="0"/>
    <x v="3"/>
    <x v="1"/>
    <n v="3"/>
    <n v="617.6"/>
    <n v="0.19"/>
    <x v="146"/>
  </r>
  <r>
    <s v="INV0148"/>
    <x v="87"/>
    <x v="3"/>
    <x v="3"/>
    <x v="1"/>
    <n v="15"/>
    <n v="205.13"/>
    <n v="0.17"/>
    <x v="147"/>
  </r>
  <r>
    <s v="INV0149"/>
    <x v="50"/>
    <x v="1"/>
    <x v="0"/>
    <x v="0"/>
    <n v="4"/>
    <n v="300.73"/>
    <n v="0.05"/>
    <x v="148"/>
  </r>
  <r>
    <s v="INV0150"/>
    <x v="38"/>
    <x v="1"/>
    <x v="2"/>
    <x v="0"/>
    <n v="1"/>
    <n v="77.510000000000005"/>
    <n v="0.04"/>
    <x v="149"/>
  </r>
  <r>
    <s v="INV0151"/>
    <x v="19"/>
    <x v="1"/>
    <x v="3"/>
    <x v="1"/>
    <n v="1"/>
    <n v="523.38"/>
    <n v="0.27"/>
    <x v="150"/>
  </r>
  <r>
    <s v="INV0152"/>
    <x v="88"/>
    <x v="2"/>
    <x v="1"/>
    <x v="0"/>
    <n v="12"/>
    <n v="631.55999999999995"/>
    <n v="0.09"/>
    <x v="151"/>
  </r>
  <r>
    <s v="INV0153"/>
    <x v="89"/>
    <x v="1"/>
    <x v="5"/>
    <x v="2"/>
    <n v="7"/>
    <n v="381.31"/>
    <n v="0.02"/>
    <x v="152"/>
  </r>
  <r>
    <s v="INV0154"/>
    <x v="26"/>
    <x v="0"/>
    <x v="6"/>
    <x v="1"/>
    <n v="4"/>
    <n v="48.7"/>
    <n v="0.11"/>
    <x v="153"/>
  </r>
  <r>
    <s v="INV0155"/>
    <x v="66"/>
    <x v="1"/>
    <x v="0"/>
    <x v="0"/>
    <n v="6"/>
    <n v="495.66"/>
    <n v="0.26"/>
    <x v="154"/>
  </r>
  <r>
    <s v="INV0156"/>
    <x v="47"/>
    <x v="2"/>
    <x v="5"/>
    <x v="2"/>
    <n v="5"/>
    <n v="127.15"/>
    <n v="0.19"/>
    <x v="155"/>
  </r>
  <r>
    <s v="INV0157"/>
    <x v="24"/>
    <x v="0"/>
    <x v="0"/>
    <x v="0"/>
    <n v="14"/>
    <n v="118.06"/>
    <n v="0.28999999999999998"/>
    <x v="156"/>
  </r>
  <r>
    <s v="INV0158"/>
    <x v="1"/>
    <x v="3"/>
    <x v="0"/>
    <x v="0"/>
    <n v="16"/>
    <n v="279.51"/>
    <n v="0.13"/>
    <x v="157"/>
  </r>
  <r>
    <s v="INV0159"/>
    <x v="52"/>
    <x v="2"/>
    <x v="3"/>
    <x v="1"/>
    <n v="2"/>
    <n v="803.7"/>
    <n v="0.14000000000000001"/>
    <x v="158"/>
  </r>
  <r>
    <s v="INV0160"/>
    <x v="88"/>
    <x v="2"/>
    <x v="0"/>
    <x v="0"/>
    <n v="10"/>
    <n v="749.07"/>
    <n v="0.24"/>
    <x v="159"/>
  </r>
  <r>
    <s v="INV0161"/>
    <x v="58"/>
    <x v="3"/>
    <x v="0"/>
    <x v="0"/>
    <n v="20"/>
    <n v="958.57"/>
    <n v="0.02"/>
    <x v="160"/>
  </r>
  <r>
    <s v="INV0162"/>
    <x v="23"/>
    <x v="1"/>
    <x v="0"/>
    <x v="0"/>
    <n v="18"/>
    <n v="136.13"/>
    <n v="0.24"/>
    <x v="161"/>
  </r>
  <r>
    <s v="INV0163"/>
    <x v="21"/>
    <x v="1"/>
    <x v="0"/>
    <x v="0"/>
    <n v="10"/>
    <n v="630"/>
    <n v="0.06"/>
    <x v="162"/>
  </r>
  <r>
    <s v="INV0164"/>
    <x v="64"/>
    <x v="1"/>
    <x v="3"/>
    <x v="1"/>
    <n v="3"/>
    <n v="632.16"/>
    <n v="0.23"/>
    <x v="163"/>
  </r>
  <r>
    <s v="INV0165"/>
    <x v="90"/>
    <x v="2"/>
    <x v="1"/>
    <x v="0"/>
    <n v="1"/>
    <n v="351.81"/>
    <n v="0.14000000000000001"/>
    <x v="164"/>
  </r>
  <r>
    <s v="INV0166"/>
    <x v="61"/>
    <x v="1"/>
    <x v="6"/>
    <x v="1"/>
    <n v="1"/>
    <n v="102.42"/>
    <n v="0.21"/>
    <x v="165"/>
  </r>
  <r>
    <s v="INV0167"/>
    <x v="54"/>
    <x v="3"/>
    <x v="0"/>
    <x v="0"/>
    <n v="10"/>
    <n v="950.31"/>
    <n v="0.01"/>
    <x v="166"/>
  </r>
  <r>
    <s v="INV0168"/>
    <x v="91"/>
    <x v="3"/>
    <x v="0"/>
    <x v="0"/>
    <n v="7"/>
    <n v="414.11"/>
    <n v="0.03"/>
    <x v="167"/>
  </r>
  <r>
    <s v="INV0169"/>
    <x v="70"/>
    <x v="1"/>
    <x v="0"/>
    <x v="0"/>
    <n v="7"/>
    <n v="696.42"/>
    <n v="0.27"/>
    <x v="168"/>
  </r>
  <r>
    <s v="INV0170"/>
    <x v="9"/>
    <x v="0"/>
    <x v="5"/>
    <x v="2"/>
    <n v="6"/>
    <n v="785.67"/>
    <n v="0.25"/>
    <x v="169"/>
  </r>
  <r>
    <s v="INV0171"/>
    <x v="92"/>
    <x v="0"/>
    <x v="2"/>
    <x v="0"/>
    <n v="18"/>
    <n v="917.75"/>
    <n v="0.23"/>
    <x v="170"/>
  </r>
  <r>
    <s v="INV0172"/>
    <x v="39"/>
    <x v="3"/>
    <x v="1"/>
    <x v="0"/>
    <n v="20"/>
    <n v="406.48"/>
    <n v="0.19"/>
    <x v="171"/>
  </r>
  <r>
    <s v="INV0173"/>
    <x v="41"/>
    <x v="1"/>
    <x v="5"/>
    <x v="2"/>
    <n v="20"/>
    <n v="343.75"/>
    <n v="0.24"/>
    <x v="172"/>
  </r>
  <r>
    <s v="INV0174"/>
    <x v="93"/>
    <x v="0"/>
    <x v="6"/>
    <x v="1"/>
    <n v="11"/>
    <n v="273.37"/>
    <n v="0.23"/>
    <x v="173"/>
  </r>
  <r>
    <s v="INV0175"/>
    <x v="78"/>
    <x v="0"/>
    <x v="1"/>
    <x v="0"/>
    <n v="17"/>
    <n v="435.71"/>
    <n v="0.3"/>
    <x v="174"/>
  </r>
  <r>
    <s v="INV0176"/>
    <x v="35"/>
    <x v="1"/>
    <x v="5"/>
    <x v="2"/>
    <n v="14"/>
    <n v="971.62"/>
    <n v="0.28999999999999998"/>
    <x v="175"/>
  </r>
  <r>
    <s v="INV0177"/>
    <x v="87"/>
    <x v="2"/>
    <x v="5"/>
    <x v="2"/>
    <n v="1"/>
    <n v="100.64"/>
    <n v="0.3"/>
    <x v="176"/>
  </r>
  <r>
    <s v="INV0178"/>
    <x v="94"/>
    <x v="1"/>
    <x v="3"/>
    <x v="1"/>
    <n v="5"/>
    <n v="181.49"/>
    <n v="0.14000000000000001"/>
    <x v="177"/>
  </r>
  <r>
    <s v="INV0179"/>
    <x v="11"/>
    <x v="0"/>
    <x v="4"/>
    <x v="2"/>
    <n v="15"/>
    <n v="145.78"/>
    <n v="0.19"/>
    <x v="178"/>
  </r>
  <r>
    <s v="INV0180"/>
    <x v="95"/>
    <x v="0"/>
    <x v="4"/>
    <x v="2"/>
    <n v="13"/>
    <n v="10.56"/>
    <n v="0.21"/>
    <x v="179"/>
  </r>
  <r>
    <s v="INV0181"/>
    <x v="46"/>
    <x v="2"/>
    <x v="4"/>
    <x v="2"/>
    <n v="5"/>
    <n v="142.81"/>
    <n v="7.0000000000000007E-2"/>
    <x v="180"/>
  </r>
  <r>
    <s v="INV0182"/>
    <x v="3"/>
    <x v="0"/>
    <x v="6"/>
    <x v="1"/>
    <n v="12"/>
    <n v="77.430000000000007"/>
    <n v="0.15"/>
    <x v="181"/>
  </r>
  <r>
    <s v="INV0183"/>
    <x v="9"/>
    <x v="1"/>
    <x v="0"/>
    <x v="0"/>
    <n v="18"/>
    <n v="691.36"/>
    <n v="0.17"/>
    <x v="182"/>
  </r>
  <r>
    <s v="INV0184"/>
    <x v="30"/>
    <x v="2"/>
    <x v="4"/>
    <x v="2"/>
    <n v="14"/>
    <n v="221.42"/>
    <n v="0.03"/>
    <x v="183"/>
  </r>
  <r>
    <s v="INV0185"/>
    <x v="94"/>
    <x v="1"/>
    <x v="2"/>
    <x v="0"/>
    <n v="7"/>
    <n v="25.73"/>
    <n v="0.08"/>
    <x v="184"/>
  </r>
  <r>
    <s v="INV0186"/>
    <x v="96"/>
    <x v="2"/>
    <x v="6"/>
    <x v="1"/>
    <n v="20"/>
    <n v="472.79"/>
    <n v="0.09"/>
    <x v="185"/>
  </r>
  <r>
    <s v="INV0187"/>
    <x v="0"/>
    <x v="0"/>
    <x v="5"/>
    <x v="2"/>
    <n v="8"/>
    <n v="753.22"/>
    <n v="0.24"/>
    <x v="186"/>
  </r>
  <r>
    <s v="INV0188"/>
    <x v="33"/>
    <x v="2"/>
    <x v="1"/>
    <x v="0"/>
    <n v="17"/>
    <n v="673.01"/>
    <n v="0.27"/>
    <x v="187"/>
  </r>
  <r>
    <s v="INV0189"/>
    <x v="46"/>
    <x v="0"/>
    <x v="1"/>
    <x v="0"/>
    <n v="16"/>
    <n v="981.69"/>
    <n v="0.04"/>
    <x v="188"/>
  </r>
  <r>
    <s v="INV0190"/>
    <x v="14"/>
    <x v="1"/>
    <x v="4"/>
    <x v="2"/>
    <n v="1"/>
    <n v="365.45"/>
    <n v="0.04"/>
    <x v="189"/>
  </r>
  <r>
    <s v="INV0191"/>
    <x v="18"/>
    <x v="3"/>
    <x v="5"/>
    <x v="2"/>
    <n v="4"/>
    <n v="762.75"/>
    <n v="0.12"/>
    <x v="190"/>
  </r>
  <r>
    <s v="INV0192"/>
    <x v="97"/>
    <x v="1"/>
    <x v="0"/>
    <x v="0"/>
    <n v="6"/>
    <n v="558.99"/>
    <n v="0.16"/>
    <x v="191"/>
  </r>
  <r>
    <s v="INV0193"/>
    <x v="57"/>
    <x v="0"/>
    <x v="1"/>
    <x v="0"/>
    <n v="14"/>
    <n v="353.82"/>
    <n v="0"/>
    <x v="192"/>
  </r>
  <r>
    <s v="INV0194"/>
    <x v="32"/>
    <x v="2"/>
    <x v="4"/>
    <x v="2"/>
    <n v="20"/>
    <n v="193.79"/>
    <n v="7.0000000000000007E-2"/>
    <x v="193"/>
  </r>
  <r>
    <s v="INV0195"/>
    <x v="30"/>
    <x v="3"/>
    <x v="2"/>
    <x v="0"/>
    <n v="18"/>
    <n v="333.03"/>
    <n v="0.27"/>
    <x v="194"/>
  </r>
  <r>
    <s v="INV0196"/>
    <x v="98"/>
    <x v="2"/>
    <x v="1"/>
    <x v="0"/>
    <n v="20"/>
    <n v="615.26"/>
    <n v="0.09"/>
    <x v="195"/>
  </r>
  <r>
    <s v="INV0197"/>
    <x v="0"/>
    <x v="1"/>
    <x v="6"/>
    <x v="1"/>
    <n v="19"/>
    <n v="608.57000000000005"/>
    <n v="0.24"/>
    <x v="196"/>
  </r>
  <r>
    <s v="INV0198"/>
    <x v="62"/>
    <x v="1"/>
    <x v="2"/>
    <x v="0"/>
    <n v="18"/>
    <n v="170.3"/>
    <n v="0.19"/>
    <x v="197"/>
  </r>
  <r>
    <s v="INV0199"/>
    <x v="58"/>
    <x v="0"/>
    <x v="6"/>
    <x v="1"/>
    <n v="3"/>
    <n v="365.18"/>
    <n v="0.18"/>
    <x v="198"/>
  </r>
  <r>
    <s v="INV0200"/>
    <x v="13"/>
    <x v="2"/>
    <x v="4"/>
    <x v="2"/>
    <n v="6"/>
    <n v="55.36"/>
    <n v="0.09"/>
    <x v="1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INV0001"/>
    <s v="2024-03-26"/>
    <x v="0"/>
    <s v="East"/>
    <x v="0"/>
    <s v="Electronics"/>
    <n v="4"/>
    <n v="667.03"/>
    <n v="0.21"/>
    <n v="2107.81"/>
  </r>
  <r>
    <s v="INV0002"/>
    <s v="2024-01-08"/>
    <x v="1"/>
    <s v="West"/>
    <x v="1"/>
    <s v="Electronics"/>
    <n v="12"/>
    <n v="134.86000000000001"/>
    <n v="0.23"/>
    <n v="1246.1099999999999"/>
  </r>
  <r>
    <s v="INV0003"/>
    <s v="2024-02-15"/>
    <x v="2"/>
    <s v="West"/>
    <x v="2"/>
    <s v="Electronics"/>
    <n v="10"/>
    <n v="793.11"/>
    <n v="0.06"/>
    <n v="7455.23"/>
  </r>
  <r>
    <s v="INV0004"/>
    <s v="2024-04-03"/>
    <x v="3"/>
    <s v="West"/>
    <x v="0"/>
    <s v="Electronics"/>
    <n v="20"/>
    <n v="652.74"/>
    <n v="0.08"/>
    <n v="12010.42"/>
  </r>
  <r>
    <s v="INV0005"/>
    <s v="2024-01-25"/>
    <x v="1"/>
    <s v="South"/>
    <x v="3"/>
    <s v="Furniture"/>
    <n v="20"/>
    <n v="515.36"/>
    <n v="0.02"/>
    <n v="10101.06"/>
  </r>
  <r>
    <s v="INV0006"/>
    <s v="2024-02-07"/>
    <x v="2"/>
    <s v="East"/>
    <x v="2"/>
    <s v="Electronics"/>
    <n v="16"/>
    <n v="918.13"/>
    <n v="7.0000000000000007E-2"/>
    <n v="13661.77"/>
  </r>
  <r>
    <s v="INV0007"/>
    <s v="2024-04-25"/>
    <x v="3"/>
    <s v="North"/>
    <x v="1"/>
    <s v="Electronics"/>
    <n v="2"/>
    <n v="139.41"/>
    <n v="0.28999999999999998"/>
    <n v="197.96"/>
  </r>
  <r>
    <s v="INV0008"/>
    <s v="2024-04-07"/>
    <x v="3"/>
    <s v="East"/>
    <x v="0"/>
    <s v="Electronics"/>
    <n v="19"/>
    <n v="584.77"/>
    <n v="0.1"/>
    <n v="9999.57"/>
  </r>
  <r>
    <s v="INV0009"/>
    <s v="2024-01-24"/>
    <x v="1"/>
    <s v="North"/>
    <x v="3"/>
    <s v="Furniture"/>
    <n v="15"/>
    <n v="419.55"/>
    <n v="0.23"/>
    <n v="4845.8"/>
  </r>
  <r>
    <s v="INV0010"/>
    <s v="2024-02-19"/>
    <x v="2"/>
    <s v="South"/>
    <x v="0"/>
    <s v="Electronics"/>
    <n v="9"/>
    <n v="793.03"/>
    <n v="0.08"/>
    <n v="6566.29"/>
  </r>
  <r>
    <s v="INV0011"/>
    <s v="2024-03-03"/>
    <x v="0"/>
    <s v="South"/>
    <x v="0"/>
    <s v="Electronics"/>
    <n v="20"/>
    <n v="810.15"/>
    <n v="0.01"/>
    <n v="16040.97"/>
  </r>
  <r>
    <s v="INV0012"/>
    <s v="2024-04-14"/>
    <x v="3"/>
    <s v="East"/>
    <x v="4"/>
    <s v="Stationery"/>
    <n v="16"/>
    <n v="550.97"/>
    <n v="0.15"/>
    <n v="7493.19"/>
  </r>
  <r>
    <s v="INV0013"/>
    <s v="2024-03-21"/>
    <x v="0"/>
    <s v="East"/>
    <x v="2"/>
    <s v="Electronics"/>
    <n v="10"/>
    <n v="411.08"/>
    <n v="0.21"/>
    <n v="3247.53"/>
  </r>
  <r>
    <s v="INV0014"/>
    <s v="2024-02-28"/>
    <x v="2"/>
    <s v="South"/>
    <x v="5"/>
    <s v="Stationery"/>
    <n v="12"/>
    <n v="106.89"/>
    <n v="0.17"/>
    <n v="1064.6199999999999"/>
  </r>
  <r>
    <s v="INV0015"/>
    <s v="2024-03-29"/>
    <x v="0"/>
    <s v="South"/>
    <x v="6"/>
    <s v="Furniture"/>
    <n v="15"/>
    <n v="920.86"/>
    <n v="0.13"/>
    <n v="12017.22"/>
  </r>
  <r>
    <s v="INV0016"/>
    <s v="2024-04-03"/>
    <x v="3"/>
    <s v="South"/>
    <x v="3"/>
    <s v="Furniture"/>
    <n v="12"/>
    <n v="999.45"/>
    <n v="0.21"/>
    <n v="9474.7900000000009"/>
  </r>
  <r>
    <s v="INV0017"/>
    <s v="2024-02-14"/>
    <x v="2"/>
    <s v="South"/>
    <x v="1"/>
    <s v="Electronics"/>
    <n v="20"/>
    <n v="155.46"/>
    <n v="0.22"/>
    <n v="2425.1799999999998"/>
  </r>
  <r>
    <s v="INV0018"/>
    <s v="2024-01-21"/>
    <x v="1"/>
    <s v="West"/>
    <x v="3"/>
    <s v="Furniture"/>
    <n v="16"/>
    <n v="163.31"/>
    <n v="0.28000000000000003"/>
    <n v="1881.33"/>
  </r>
  <r>
    <s v="INV0019"/>
    <s v="2024-01-30"/>
    <x v="1"/>
    <s v="North"/>
    <x v="5"/>
    <s v="Stationery"/>
    <n v="16"/>
    <n v="294.02"/>
    <n v="0.28000000000000003"/>
    <n v="3387.11"/>
  </r>
  <r>
    <s v="INV0020"/>
    <s v="2024-01-05"/>
    <x v="1"/>
    <s v="North"/>
    <x v="6"/>
    <s v="Furniture"/>
    <n v="13"/>
    <n v="528.24"/>
    <n v="0.28000000000000003"/>
    <n v="4944.33"/>
  </r>
  <r>
    <s v="INV0021"/>
    <s v="2024-04-28"/>
    <x v="3"/>
    <s v="East"/>
    <x v="1"/>
    <s v="Electronics"/>
    <n v="5"/>
    <n v="309.79000000000002"/>
    <n v="0.16"/>
    <n v="1301.1199999999999"/>
  </r>
  <r>
    <s v="INV0022"/>
    <s v="2024-02-22"/>
    <x v="2"/>
    <s v="West"/>
    <x v="1"/>
    <s v="Electronics"/>
    <n v="9"/>
    <n v="801.27"/>
    <n v="0.21"/>
    <n v="5697.03"/>
  </r>
  <r>
    <s v="INV0023"/>
    <s v="2024-02-20"/>
    <x v="2"/>
    <s v="South"/>
    <x v="1"/>
    <s v="Electronics"/>
    <n v="13"/>
    <n v="523.9"/>
    <n v="0.23"/>
    <n v="5244.24"/>
  </r>
  <r>
    <s v="INV0024"/>
    <s v="2024-03-29"/>
    <x v="0"/>
    <s v="East"/>
    <x v="2"/>
    <s v="Electronics"/>
    <n v="16"/>
    <n v="698.85"/>
    <n v="0.24"/>
    <n v="8498.02"/>
  </r>
  <r>
    <s v="INV0025"/>
    <s v="2024-01-26"/>
    <x v="1"/>
    <s v="East"/>
    <x v="5"/>
    <s v="Stationery"/>
    <n v="14"/>
    <n v="671.57"/>
    <n v="0.24"/>
    <n v="7145.5"/>
  </r>
  <r>
    <s v="INV0026"/>
    <s v="2024-02-20"/>
    <x v="2"/>
    <s v="West"/>
    <x v="0"/>
    <s v="Electronics"/>
    <n v="15"/>
    <n v="318.62"/>
    <n v="0.14000000000000001"/>
    <n v="4110.2"/>
  </r>
  <r>
    <s v="INV0027"/>
    <s v="2024-02-23"/>
    <x v="2"/>
    <s v="North"/>
    <x v="6"/>
    <s v="Furniture"/>
    <n v="3"/>
    <n v="146.77000000000001"/>
    <n v="0.21"/>
    <n v="347.84"/>
  </r>
  <r>
    <s v="INV0028"/>
    <s v="2024-03-01"/>
    <x v="0"/>
    <s v="East"/>
    <x v="4"/>
    <s v="Stationery"/>
    <n v="19"/>
    <n v="154.74"/>
    <n v="0.04"/>
    <n v="2822.46"/>
  </r>
  <r>
    <s v="INV0029"/>
    <s v="2024-04-26"/>
    <x v="3"/>
    <s v="North"/>
    <x v="6"/>
    <s v="Furniture"/>
    <n v="2"/>
    <n v="992.98"/>
    <n v="0.01"/>
    <n v="1966.1"/>
  </r>
  <r>
    <s v="INV0030"/>
    <s v="2024-01-26"/>
    <x v="1"/>
    <s v="South"/>
    <x v="6"/>
    <s v="Furniture"/>
    <n v="3"/>
    <n v="88.97"/>
    <n v="0.03"/>
    <n v="258.89999999999998"/>
  </r>
  <r>
    <s v="INV0031"/>
    <s v="2024-01-30"/>
    <x v="1"/>
    <s v="East"/>
    <x v="0"/>
    <s v="Electronics"/>
    <n v="17"/>
    <n v="632.92999999999995"/>
    <n v="0.3"/>
    <n v="7531.87"/>
  </r>
  <r>
    <s v="INV0032"/>
    <s v="2024-04-15"/>
    <x v="3"/>
    <s v="East"/>
    <x v="6"/>
    <s v="Furniture"/>
    <n v="18"/>
    <n v="547.96"/>
    <n v="0.28999999999999998"/>
    <n v="7002.93"/>
  </r>
  <r>
    <s v="INV0033"/>
    <s v="2024-01-04"/>
    <x v="1"/>
    <s v="South"/>
    <x v="2"/>
    <s v="Electronics"/>
    <n v="8"/>
    <n v="41.24"/>
    <n v="0.08"/>
    <n v="303.52999999999997"/>
  </r>
  <r>
    <s v="INV0034"/>
    <s v="2024-01-30"/>
    <x v="1"/>
    <s v="North"/>
    <x v="4"/>
    <s v="Stationery"/>
    <n v="10"/>
    <n v="164.87"/>
    <n v="0.17"/>
    <n v="1368.42"/>
  </r>
  <r>
    <s v="INV0035"/>
    <s v="2024-03-10"/>
    <x v="0"/>
    <s v="South"/>
    <x v="6"/>
    <s v="Furniture"/>
    <n v="11"/>
    <n v="987.24"/>
    <n v="0.22"/>
    <n v="8470.52"/>
  </r>
  <r>
    <s v="INV0036"/>
    <s v="2024-04-11"/>
    <x v="3"/>
    <s v="South"/>
    <x v="6"/>
    <s v="Furniture"/>
    <n v="14"/>
    <n v="698.66"/>
    <n v="7.0000000000000007E-2"/>
    <n v="9096.5499999999993"/>
  </r>
  <r>
    <s v="INV0037"/>
    <s v="2024-04-02"/>
    <x v="3"/>
    <s v="East"/>
    <x v="6"/>
    <s v="Furniture"/>
    <n v="7"/>
    <n v="341.47"/>
    <n v="0.03"/>
    <n v="2318.58"/>
  </r>
  <r>
    <s v="INV0038"/>
    <s v="2024-01-26"/>
    <x v="1"/>
    <s v="East"/>
    <x v="1"/>
    <s v="Electronics"/>
    <n v="19"/>
    <n v="921.49"/>
    <n v="0.26"/>
    <n v="12956.15"/>
  </r>
  <r>
    <s v="INV0039"/>
    <s v="2024-04-28"/>
    <x v="3"/>
    <s v="South"/>
    <x v="5"/>
    <s v="Stationery"/>
    <n v="12"/>
    <n v="539.04999999999995"/>
    <n v="0.11"/>
    <n v="5757.05"/>
  </r>
  <r>
    <s v="INV0040"/>
    <s v="2024-02-29"/>
    <x v="2"/>
    <s v="West"/>
    <x v="0"/>
    <s v="Electronics"/>
    <n v="1"/>
    <n v="62.37"/>
    <n v="0.03"/>
    <n v="60.5"/>
  </r>
  <r>
    <s v="INV0041"/>
    <s v="2024-04-10"/>
    <x v="3"/>
    <s v="North"/>
    <x v="6"/>
    <s v="Furniture"/>
    <n v="4"/>
    <n v="391.38"/>
    <n v="0.13"/>
    <n v="1362"/>
  </r>
  <r>
    <s v="INV0042"/>
    <s v="2024-01-10"/>
    <x v="1"/>
    <s v="West"/>
    <x v="3"/>
    <s v="Furniture"/>
    <n v="15"/>
    <n v="334.79"/>
    <n v="0.28000000000000003"/>
    <n v="3615.73"/>
  </r>
  <r>
    <s v="INV0043"/>
    <s v="2024-03-26"/>
    <x v="0"/>
    <s v="South"/>
    <x v="5"/>
    <s v="Stationery"/>
    <n v="4"/>
    <n v="639.25"/>
    <n v="0.21"/>
    <n v="2020.03"/>
  </r>
  <r>
    <s v="INV0044"/>
    <s v="2024-01-01"/>
    <x v="1"/>
    <s v="North"/>
    <x v="2"/>
    <s v="Electronics"/>
    <n v="9"/>
    <n v="323.25"/>
    <n v="0.12"/>
    <n v="2560.14"/>
  </r>
  <r>
    <s v="INV0045"/>
    <s v="2024-02-08"/>
    <x v="2"/>
    <s v="North"/>
    <x v="1"/>
    <s v="Electronics"/>
    <n v="8"/>
    <n v="474.49"/>
    <n v="0.06"/>
    <n v="3568.16"/>
  </r>
  <r>
    <s v="INV0046"/>
    <s v="2024-02-08"/>
    <x v="2"/>
    <s v="North"/>
    <x v="1"/>
    <s v="Electronics"/>
    <n v="19"/>
    <n v="812.32"/>
    <n v="0.14000000000000001"/>
    <n v="13273.31"/>
  </r>
  <r>
    <s v="INV0047"/>
    <s v="2024-03-26"/>
    <x v="0"/>
    <s v="North"/>
    <x v="2"/>
    <s v="Electronics"/>
    <n v="17"/>
    <n v="71.58"/>
    <n v="0.24"/>
    <n v="924.81"/>
  </r>
  <r>
    <s v="INV0048"/>
    <s v="2024-04-08"/>
    <x v="3"/>
    <s v="East"/>
    <x v="1"/>
    <s v="Electronics"/>
    <n v="10"/>
    <n v="330.12"/>
    <n v="0.18"/>
    <n v="2706.98"/>
  </r>
  <r>
    <s v="INV0049"/>
    <s v="2024-01-26"/>
    <x v="1"/>
    <s v="West"/>
    <x v="3"/>
    <s v="Furniture"/>
    <n v="2"/>
    <n v="856.2"/>
    <n v="0.12"/>
    <n v="1506.91"/>
  </r>
  <r>
    <s v="INV0050"/>
    <s v="2024-03-20"/>
    <x v="0"/>
    <s v="East"/>
    <x v="2"/>
    <s v="Electronics"/>
    <n v="12"/>
    <n v="252.6"/>
    <n v="0.03"/>
    <n v="2940.26"/>
  </r>
  <r>
    <s v="INV0051"/>
    <s v="2024-03-20"/>
    <x v="0"/>
    <s v="North"/>
    <x v="1"/>
    <s v="Electronics"/>
    <n v="10"/>
    <n v="654.52"/>
    <n v="0.04"/>
    <n v="6283.39"/>
  </r>
  <r>
    <s v="INV0052"/>
    <s v="2024-02-29"/>
    <x v="2"/>
    <s v="North"/>
    <x v="4"/>
    <s v="Stationery"/>
    <n v="6"/>
    <n v="372.97"/>
    <n v="0.22"/>
    <n v="1745.5"/>
  </r>
  <r>
    <s v="INV0053"/>
    <s v="2024-01-19"/>
    <x v="1"/>
    <s v="South"/>
    <x v="2"/>
    <s v="Electronics"/>
    <n v="4"/>
    <n v="267.35000000000002"/>
    <n v="7.0000000000000007E-2"/>
    <n v="994.54"/>
  </r>
  <r>
    <s v="INV0054"/>
    <s v="2024-01-17"/>
    <x v="1"/>
    <s v="East"/>
    <x v="2"/>
    <s v="Electronics"/>
    <n v="5"/>
    <n v="139.72"/>
    <n v="0.21"/>
    <n v="551.89"/>
  </r>
  <r>
    <s v="INV0055"/>
    <s v="2024-03-24"/>
    <x v="0"/>
    <s v="East"/>
    <x v="2"/>
    <s v="Electronics"/>
    <n v="5"/>
    <n v="57.69"/>
    <n v="0.3"/>
    <n v="201.91"/>
  </r>
  <r>
    <s v="INV0056"/>
    <s v="2024-02-05"/>
    <x v="2"/>
    <s v="South"/>
    <x v="6"/>
    <s v="Furniture"/>
    <n v="16"/>
    <n v="543.79999999999995"/>
    <n v="0.06"/>
    <n v="8178.75"/>
  </r>
  <r>
    <s v="INV0057"/>
    <s v="2024-03-22"/>
    <x v="0"/>
    <s v="South"/>
    <x v="4"/>
    <s v="Stationery"/>
    <n v="4"/>
    <n v="402.21"/>
    <n v="0.01"/>
    <n v="1592.75"/>
  </r>
  <r>
    <s v="INV0058"/>
    <s v="2024-02-09"/>
    <x v="2"/>
    <s v="West"/>
    <x v="3"/>
    <s v="Furniture"/>
    <n v="3"/>
    <n v="32.479999999999997"/>
    <n v="0.23"/>
    <n v="75.03"/>
  </r>
  <r>
    <s v="INV0059"/>
    <s v="2024-03-04"/>
    <x v="0"/>
    <s v="West"/>
    <x v="5"/>
    <s v="Stationery"/>
    <n v="16"/>
    <n v="308.41000000000003"/>
    <n v="0.06"/>
    <n v="4638.49"/>
  </r>
  <r>
    <s v="INV0060"/>
    <s v="2024-03-20"/>
    <x v="0"/>
    <s v="East"/>
    <x v="6"/>
    <s v="Furniture"/>
    <n v="11"/>
    <n v="930.96"/>
    <n v="7.0000000000000007E-2"/>
    <n v="9523.7199999999993"/>
  </r>
  <r>
    <s v="INV0061"/>
    <s v="2024-04-12"/>
    <x v="3"/>
    <s v="South"/>
    <x v="1"/>
    <s v="Electronics"/>
    <n v="16"/>
    <n v="277.02"/>
    <n v="0.02"/>
    <n v="4343.67"/>
  </r>
  <r>
    <s v="INV0062"/>
    <s v="2024-03-31"/>
    <x v="0"/>
    <s v="East"/>
    <x v="5"/>
    <s v="Stationery"/>
    <n v="7"/>
    <n v="70.739999999999995"/>
    <n v="0.2"/>
    <n v="396.14"/>
  </r>
  <r>
    <s v="INV0063"/>
    <s v="2024-01-14"/>
    <x v="1"/>
    <s v="East"/>
    <x v="2"/>
    <s v="Electronics"/>
    <n v="16"/>
    <n v="974.85"/>
    <n v="0.11"/>
    <n v="13881.86"/>
  </r>
  <r>
    <s v="INV0064"/>
    <s v="2024-02-26"/>
    <x v="2"/>
    <s v="East"/>
    <x v="2"/>
    <s v="Electronics"/>
    <n v="15"/>
    <n v="516.66999999999996"/>
    <n v="0.02"/>
    <n v="7595.05"/>
  </r>
  <r>
    <s v="INV0065"/>
    <s v="2024-03-24"/>
    <x v="0"/>
    <s v="North"/>
    <x v="0"/>
    <s v="Electronics"/>
    <n v="2"/>
    <n v="226.44"/>
    <n v="0.18"/>
    <n v="371.36"/>
  </r>
  <r>
    <s v="INV0066"/>
    <s v="2024-04-24"/>
    <x v="3"/>
    <s v="North"/>
    <x v="5"/>
    <s v="Stationery"/>
    <n v="20"/>
    <n v="813.8"/>
    <n v="0.05"/>
    <n v="15462.2"/>
  </r>
  <r>
    <s v="INV0067"/>
    <s v="2024-03-10"/>
    <x v="0"/>
    <s v="West"/>
    <x v="6"/>
    <s v="Furniture"/>
    <n v="20"/>
    <n v="546.19000000000005"/>
    <n v="0.09"/>
    <n v="9940.66"/>
  </r>
  <r>
    <s v="INV0068"/>
    <s v="2024-01-10"/>
    <x v="1"/>
    <s v="North"/>
    <x v="1"/>
    <s v="Electronics"/>
    <n v="4"/>
    <n v="446.89"/>
    <n v="0.13"/>
    <n v="1555.18"/>
  </r>
  <r>
    <s v="INV0069"/>
    <s v="2024-03-28"/>
    <x v="0"/>
    <s v="West"/>
    <x v="0"/>
    <s v="Electronics"/>
    <n v="10"/>
    <n v="351.54"/>
    <n v="0.09"/>
    <n v="3199.01"/>
  </r>
  <r>
    <s v="INV0070"/>
    <s v="2024-03-26"/>
    <x v="0"/>
    <s v="South"/>
    <x v="2"/>
    <s v="Electronics"/>
    <n v="6"/>
    <n v="924.36"/>
    <n v="0.28000000000000003"/>
    <n v="3993.24"/>
  </r>
  <r>
    <s v="INV0071"/>
    <s v="2024-04-25"/>
    <x v="3"/>
    <s v="North"/>
    <x v="2"/>
    <s v="Electronics"/>
    <n v="17"/>
    <n v="36.200000000000003"/>
    <n v="7.0000000000000007E-2"/>
    <n v="572.32000000000005"/>
  </r>
  <r>
    <s v="INV0072"/>
    <s v="2024-03-24"/>
    <x v="0"/>
    <s v="South"/>
    <x v="0"/>
    <s v="Electronics"/>
    <n v="8"/>
    <n v="552.45000000000005"/>
    <n v="0.08"/>
    <n v="4066.03"/>
  </r>
  <r>
    <s v="INV0073"/>
    <s v="2024-01-07"/>
    <x v="1"/>
    <s v="North"/>
    <x v="3"/>
    <s v="Furniture"/>
    <n v="3"/>
    <n v="575.80999999999995"/>
    <n v="0.25"/>
    <n v="1295.57"/>
  </r>
  <r>
    <s v="INV0074"/>
    <s v="2024-04-26"/>
    <x v="3"/>
    <s v="West"/>
    <x v="3"/>
    <s v="Furniture"/>
    <n v="15"/>
    <n v="729.82"/>
    <n v="0.28000000000000003"/>
    <n v="7882.06"/>
  </r>
  <r>
    <s v="INV0075"/>
    <s v="2024-03-11"/>
    <x v="0"/>
    <s v="West"/>
    <x v="1"/>
    <s v="Electronics"/>
    <n v="11"/>
    <n v="25.47"/>
    <n v="0.27"/>
    <n v="204.52"/>
  </r>
  <r>
    <s v="INV0076"/>
    <s v="2024-03-20"/>
    <x v="0"/>
    <s v="South"/>
    <x v="6"/>
    <s v="Furniture"/>
    <n v="12"/>
    <n v="294.56"/>
    <n v="0.14000000000000001"/>
    <n v="3039.86"/>
  </r>
  <r>
    <s v="INV0077"/>
    <s v="2024-01-23"/>
    <x v="1"/>
    <s v="West"/>
    <x v="6"/>
    <s v="Furniture"/>
    <n v="5"/>
    <n v="816.08"/>
    <n v="0.13"/>
    <n v="3549.95"/>
  </r>
  <r>
    <s v="INV0078"/>
    <s v="2024-04-10"/>
    <x v="3"/>
    <s v="South"/>
    <x v="2"/>
    <s v="Electronics"/>
    <n v="13"/>
    <n v="821.5"/>
    <n v="0.24"/>
    <n v="8116.42"/>
  </r>
  <r>
    <s v="INV0079"/>
    <s v="2024-03-26"/>
    <x v="0"/>
    <s v="South"/>
    <x v="4"/>
    <s v="Stationery"/>
    <n v="3"/>
    <n v="162.93"/>
    <n v="0.22"/>
    <n v="381.26"/>
  </r>
  <r>
    <s v="INV0080"/>
    <s v="2024-04-22"/>
    <x v="3"/>
    <s v="South"/>
    <x v="2"/>
    <s v="Electronics"/>
    <n v="5"/>
    <n v="275.20999999999998"/>
    <n v="0.24"/>
    <n v="1045.8"/>
  </r>
  <r>
    <s v="INV0081"/>
    <s v="2024-04-07"/>
    <x v="3"/>
    <s v="East"/>
    <x v="2"/>
    <s v="Electronics"/>
    <n v="9"/>
    <n v="336.62"/>
    <n v="0.25"/>
    <n v="2272.1799999999998"/>
  </r>
  <r>
    <s v="INV0082"/>
    <s v="2024-02-05"/>
    <x v="2"/>
    <s v="West"/>
    <x v="5"/>
    <s v="Stationery"/>
    <n v="12"/>
    <n v="125.8"/>
    <n v="0.3"/>
    <n v="1056.72"/>
  </r>
  <r>
    <s v="INV0083"/>
    <s v="2024-03-01"/>
    <x v="0"/>
    <s v="South"/>
    <x v="1"/>
    <s v="Electronics"/>
    <n v="7"/>
    <n v="301.19"/>
    <n v="0.15"/>
    <n v="1792.08"/>
  </r>
  <r>
    <s v="INV0084"/>
    <s v="2024-03-06"/>
    <x v="0"/>
    <s v="West"/>
    <x v="4"/>
    <s v="Stationery"/>
    <n v="8"/>
    <n v="633.15"/>
    <n v="0.12"/>
    <n v="4457.38"/>
  </r>
  <r>
    <s v="INV0085"/>
    <s v="2024-03-24"/>
    <x v="0"/>
    <s v="South"/>
    <x v="2"/>
    <s v="Electronics"/>
    <n v="20"/>
    <n v="170.64"/>
    <n v="0.28999999999999998"/>
    <n v="2423.09"/>
  </r>
  <r>
    <s v="INV0086"/>
    <s v="2024-03-22"/>
    <x v="0"/>
    <s v="North"/>
    <x v="2"/>
    <s v="Electronics"/>
    <n v="15"/>
    <n v="957.71"/>
    <n v="0.04"/>
    <n v="13791.02"/>
  </r>
  <r>
    <s v="INV0087"/>
    <s v="2024-03-20"/>
    <x v="0"/>
    <s v="South"/>
    <x v="2"/>
    <s v="Electronics"/>
    <n v="16"/>
    <n v="887.38"/>
    <n v="0.24"/>
    <n v="10790.54"/>
  </r>
  <r>
    <s v="INV0088"/>
    <s v="2024-03-25"/>
    <x v="0"/>
    <s v="West"/>
    <x v="1"/>
    <s v="Electronics"/>
    <n v="12"/>
    <n v="254.18"/>
    <n v="0.02"/>
    <n v="2989.16"/>
  </r>
  <r>
    <s v="INV0089"/>
    <s v="2024-01-19"/>
    <x v="1"/>
    <s v="West"/>
    <x v="5"/>
    <s v="Stationery"/>
    <n v="14"/>
    <n v="528.91"/>
    <n v="0.1"/>
    <n v="6664.27"/>
  </r>
  <r>
    <s v="INV0090"/>
    <s v="2024-02-10"/>
    <x v="2"/>
    <s v="East"/>
    <x v="5"/>
    <s v="Stationery"/>
    <n v="15"/>
    <n v="257.93"/>
    <n v="0.12"/>
    <n v="3404.68"/>
  </r>
  <r>
    <s v="INV0091"/>
    <s v="2024-02-19"/>
    <x v="2"/>
    <s v="South"/>
    <x v="2"/>
    <s v="Electronics"/>
    <n v="13"/>
    <n v="555.62"/>
    <n v="0.23"/>
    <n v="5561.76"/>
  </r>
  <r>
    <s v="INV0092"/>
    <s v="2024-01-10"/>
    <x v="1"/>
    <s v="East"/>
    <x v="4"/>
    <s v="Stationery"/>
    <n v="14"/>
    <n v="479.39"/>
    <n v="0.03"/>
    <n v="6510.12"/>
  </r>
  <r>
    <s v="INV0093"/>
    <s v="2024-03-02"/>
    <x v="0"/>
    <s v="South"/>
    <x v="2"/>
    <s v="Electronics"/>
    <n v="10"/>
    <n v="314.57"/>
    <n v="0.08"/>
    <n v="2894.04"/>
  </r>
  <r>
    <s v="INV0094"/>
    <s v="2024-02-17"/>
    <x v="2"/>
    <s v="North"/>
    <x v="4"/>
    <s v="Stationery"/>
    <n v="15"/>
    <n v="711.67"/>
    <n v="0.01"/>
    <n v="10568.3"/>
  </r>
  <r>
    <s v="INV0095"/>
    <s v="2024-02-16"/>
    <x v="2"/>
    <s v="West"/>
    <x v="2"/>
    <s v="Electronics"/>
    <n v="2"/>
    <n v="977.03"/>
    <n v="0.03"/>
    <n v="1895.44"/>
  </r>
  <r>
    <s v="INV0096"/>
    <s v="2024-03-05"/>
    <x v="0"/>
    <s v="North"/>
    <x v="0"/>
    <s v="Electronics"/>
    <n v="5"/>
    <n v="132.51"/>
    <n v="0.27"/>
    <n v="483.66"/>
  </r>
  <r>
    <s v="INV0097"/>
    <s v="2024-02-01"/>
    <x v="2"/>
    <s v="West"/>
    <x v="2"/>
    <s v="Electronics"/>
    <n v="5"/>
    <n v="438.12"/>
    <n v="0.17"/>
    <n v="1818.2"/>
  </r>
  <r>
    <s v="INV0098"/>
    <s v="2024-04-21"/>
    <x v="3"/>
    <s v="East"/>
    <x v="0"/>
    <s v="Electronics"/>
    <n v="3"/>
    <n v="634.57000000000005"/>
    <n v="0.11"/>
    <n v="1694.3"/>
  </r>
  <r>
    <s v="INV0099"/>
    <s v="2024-02-04"/>
    <x v="2"/>
    <s v="East"/>
    <x v="3"/>
    <s v="Furniture"/>
    <n v="15"/>
    <n v="749.02"/>
    <n v="0.06"/>
    <n v="10561.18"/>
  </r>
  <r>
    <s v="INV0100"/>
    <s v="2024-02-15"/>
    <x v="2"/>
    <s v="North"/>
    <x v="3"/>
    <s v="Furniture"/>
    <n v="13"/>
    <n v="525.73"/>
    <n v="0.2"/>
    <n v="5467.59"/>
  </r>
  <r>
    <s v="INV0101"/>
    <s v="2024-03-09"/>
    <x v="0"/>
    <s v="North"/>
    <x v="4"/>
    <s v="Stationery"/>
    <n v="7"/>
    <n v="880.05"/>
    <n v="0.01"/>
    <n v="6098.75"/>
  </r>
  <r>
    <s v="INV0102"/>
    <s v="2024-02-12"/>
    <x v="2"/>
    <s v="West"/>
    <x v="4"/>
    <s v="Stationery"/>
    <n v="12"/>
    <n v="144.85"/>
    <n v="0.22"/>
    <n v="1355.8"/>
  </r>
  <r>
    <s v="INV0103"/>
    <s v="2024-03-25"/>
    <x v="0"/>
    <s v="North"/>
    <x v="3"/>
    <s v="Furniture"/>
    <n v="2"/>
    <n v="613.76"/>
    <n v="0.09"/>
    <n v="1117.04"/>
  </r>
  <r>
    <s v="INV0104"/>
    <s v="2024-01-26"/>
    <x v="1"/>
    <s v="West"/>
    <x v="2"/>
    <s v="Electronics"/>
    <n v="12"/>
    <n v="879.16"/>
    <n v="0.14000000000000001"/>
    <n v="9072.93"/>
  </r>
  <r>
    <s v="INV0105"/>
    <s v="2024-02-27"/>
    <x v="2"/>
    <s v="North"/>
    <x v="4"/>
    <s v="Stationery"/>
    <n v="16"/>
    <n v="915.02"/>
    <n v="0.24"/>
    <n v="11126.64"/>
  </r>
  <r>
    <s v="INV0106"/>
    <s v="2024-04-22"/>
    <x v="3"/>
    <s v="West"/>
    <x v="4"/>
    <s v="Stationery"/>
    <n v="4"/>
    <n v="51.88"/>
    <n v="0.12"/>
    <n v="182.62"/>
  </r>
  <r>
    <s v="INV0107"/>
    <s v="2024-03-07"/>
    <x v="0"/>
    <s v="North"/>
    <x v="4"/>
    <s v="Stationery"/>
    <n v="17"/>
    <n v="912.07"/>
    <n v="0.14000000000000001"/>
    <n v="13334.46"/>
  </r>
  <r>
    <s v="INV0108"/>
    <s v="2024-04-17"/>
    <x v="3"/>
    <s v="East"/>
    <x v="0"/>
    <s v="Electronics"/>
    <n v="4"/>
    <n v="580.16999999999996"/>
    <n v="0.18"/>
    <n v="1902.96"/>
  </r>
  <r>
    <s v="INV0109"/>
    <s v="2024-04-03"/>
    <x v="3"/>
    <s v="South"/>
    <x v="3"/>
    <s v="Furniture"/>
    <n v="5"/>
    <n v="635.36"/>
    <n v="0.14000000000000001"/>
    <n v="2732.05"/>
  </r>
  <r>
    <s v="INV0110"/>
    <s v="2024-04-16"/>
    <x v="3"/>
    <s v="West"/>
    <x v="6"/>
    <s v="Furniture"/>
    <n v="16"/>
    <n v="511.47"/>
    <n v="0.22"/>
    <n v="6383.15"/>
  </r>
  <r>
    <s v="INV0111"/>
    <s v="2024-01-14"/>
    <x v="1"/>
    <s v="South"/>
    <x v="0"/>
    <s v="Electronics"/>
    <n v="3"/>
    <n v="155.05000000000001"/>
    <n v="0.01"/>
    <n v="460.5"/>
  </r>
  <r>
    <s v="INV0112"/>
    <s v="2024-02-11"/>
    <x v="2"/>
    <s v="North"/>
    <x v="3"/>
    <s v="Furniture"/>
    <n v="14"/>
    <n v="957.86"/>
    <n v="0.18"/>
    <n v="10996.23"/>
  </r>
  <r>
    <s v="INV0113"/>
    <s v="2024-02-01"/>
    <x v="2"/>
    <s v="West"/>
    <x v="4"/>
    <s v="Stationery"/>
    <n v="2"/>
    <n v="874.54"/>
    <n v="0.04"/>
    <n v="1679.12"/>
  </r>
  <r>
    <s v="INV0114"/>
    <s v="2024-03-18"/>
    <x v="0"/>
    <s v="East"/>
    <x v="1"/>
    <s v="Electronics"/>
    <n v="4"/>
    <n v="320.99"/>
    <n v="0.11"/>
    <n v="1142.72"/>
  </r>
  <r>
    <s v="INV0115"/>
    <s v="2024-04-29"/>
    <x v="3"/>
    <s v="South"/>
    <x v="0"/>
    <s v="Electronics"/>
    <n v="14"/>
    <n v="76.430000000000007"/>
    <n v="0.11"/>
    <n v="952.32"/>
  </r>
  <r>
    <s v="INV0116"/>
    <s v="2024-02-15"/>
    <x v="2"/>
    <s v="West"/>
    <x v="4"/>
    <s v="Stationery"/>
    <n v="13"/>
    <n v="519.38"/>
    <n v="0.2"/>
    <n v="5401.55"/>
  </r>
  <r>
    <s v="INV0117"/>
    <s v="2024-01-28"/>
    <x v="1"/>
    <s v="South"/>
    <x v="5"/>
    <s v="Stationery"/>
    <n v="8"/>
    <n v="375.11"/>
    <n v="0.15"/>
    <n v="2550.75"/>
  </r>
  <r>
    <s v="INV0118"/>
    <s v="2024-03-31"/>
    <x v="0"/>
    <s v="East"/>
    <x v="3"/>
    <s v="Furniture"/>
    <n v="16"/>
    <n v="584.9"/>
    <n v="0.1"/>
    <n v="8422.56"/>
  </r>
  <r>
    <s v="INV0119"/>
    <s v="2024-03-21"/>
    <x v="0"/>
    <s v="East"/>
    <x v="6"/>
    <s v="Furniture"/>
    <n v="12"/>
    <n v="190.21"/>
    <n v="0.25"/>
    <n v="1711.89"/>
  </r>
  <r>
    <s v="INV0120"/>
    <s v="2024-03-07"/>
    <x v="0"/>
    <s v="North"/>
    <x v="5"/>
    <s v="Stationery"/>
    <n v="5"/>
    <n v="932.02"/>
    <n v="0.17"/>
    <n v="3867.88"/>
  </r>
  <r>
    <s v="INV0121"/>
    <s v="2024-01-28"/>
    <x v="1"/>
    <s v="East"/>
    <x v="4"/>
    <s v="Stationery"/>
    <n v="18"/>
    <n v="803.03"/>
    <n v="0.26"/>
    <n v="10696.36"/>
  </r>
  <r>
    <s v="INV0122"/>
    <s v="2024-03-28"/>
    <x v="0"/>
    <s v="North"/>
    <x v="5"/>
    <s v="Stationery"/>
    <n v="6"/>
    <n v="419.23"/>
    <n v="0.22"/>
    <n v="1962"/>
  </r>
  <r>
    <s v="INV0123"/>
    <s v="2024-01-28"/>
    <x v="1"/>
    <s v="North"/>
    <x v="2"/>
    <s v="Electronics"/>
    <n v="17"/>
    <n v="599.02"/>
    <n v="0.05"/>
    <n v="9674.17"/>
  </r>
  <r>
    <s v="INV0124"/>
    <s v="2024-04-14"/>
    <x v="3"/>
    <s v="South"/>
    <x v="0"/>
    <s v="Electronics"/>
    <n v="5"/>
    <n v="392.39"/>
    <n v="0.03"/>
    <n v="1903.09"/>
  </r>
  <r>
    <s v="INV0125"/>
    <s v="2024-01-27"/>
    <x v="1"/>
    <s v="South"/>
    <x v="4"/>
    <s v="Stationery"/>
    <n v="20"/>
    <n v="60.56"/>
    <n v="0.01"/>
    <n v="1199.0899999999999"/>
  </r>
  <r>
    <s v="INV0126"/>
    <s v="2024-03-19"/>
    <x v="0"/>
    <s v="East"/>
    <x v="2"/>
    <s v="Electronics"/>
    <n v="17"/>
    <n v="680.77"/>
    <n v="0.05"/>
    <n v="10994.44"/>
  </r>
  <r>
    <s v="INV0127"/>
    <s v="2024-03-08"/>
    <x v="0"/>
    <s v="South"/>
    <x v="1"/>
    <s v="Electronics"/>
    <n v="2"/>
    <n v="67.97"/>
    <n v="0.22"/>
    <n v="106.03"/>
  </r>
  <r>
    <s v="INV0128"/>
    <s v="2024-03-05"/>
    <x v="0"/>
    <s v="South"/>
    <x v="4"/>
    <s v="Stationery"/>
    <n v="16"/>
    <n v="150.41999999999999"/>
    <n v="0.22"/>
    <n v="1877.24"/>
  </r>
  <r>
    <s v="INV0129"/>
    <s v="2024-02-03"/>
    <x v="2"/>
    <s v="East"/>
    <x v="4"/>
    <s v="Stationery"/>
    <n v="16"/>
    <n v="733.23"/>
    <n v="0.04"/>
    <n v="11262.41"/>
  </r>
  <r>
    <s v="INV0130"/>
    <s v="2024-03-08"/>
    <x v="0"/>
    <s v="West"/>
    <x v="4"/>
    <s v="Stationery"/>
    <n v="12"/>
    <n v="719.62"/>
    <n v="0.12"/>
    <n v="7599.19"/>
  </r>
  <r>
    <s v="INV0131"/>
    <s v="2024-01-04"/>
    <x v="1"/>
    <s v="East"/>
    <x v="3"/>
    <s v="Furniture"/>
    <n v="4"/>
    <n v="90.78"/>
    <n v="0.14000000000000001"/>
    <n v="312.27999999999997"/>
  </r>
  <r>
    <s v="INV0132"/>
    <s v="2024-03-25"/>
    <x v="0"/>
    <s v="South"/>
    <x v="2"/>
    <s v="Electronics"/>
    <n v="1"/>
    <n v="808.86"/>
    <n v="0.3"/>
    <n v="566.20000000000005"/>
  </r>
  <r>
    <s v="INV0133"/>
    <s v="2024-04-06"/>
    <x v="3"/>
    <s v="South"/>
    <x v="4"/>
    <s v="Stationery"/>
    <n v="17"/>
    <n v="613.37"/>
    <n v="0.26"/>
    <n v="7716.19"/>
  </r>
  <r>
    <s v="INV0134"/>
    <s v="2024-04-05"/>
    <x v="3"/>
    <s v="South"/>
    <x v="0"/>
    <s v="Electronics"/>
    <n v="13"/>
    <n v="88.93"/>
    <n v="0.09"/>
    <n v="1052.04"/>
  </r>
  <r>
    <s v="INV0135"/>
    <s v="2024-03-28"/>
    <x v="0"/>
    <s v="South"/>
    <x v="0"/>
    <s v="Electronics"/>
    <n v="10"/>
    <n v="94.61"/>
    <n v="0.13"/>
    <n v="823.11"/>
  </r>
  <r>
    <s v="INV0136"/>
    <s v="2024-02-11"/>
    <x v="2"/>
    <s v="West"/>
    <x v="2"/>
    <s v="Electronics"/>
    <n v="17"/>
    <n v="49.55"/>
    <n v="0.19"/>
    <n v="682.3"/>
  </r>
  <r>
    <s v="INV0137"/>
    <s v="2024-03-31"/>
    <x v="0"/>
    <s v="South"/>
    <x v="4"/>
    <s v="Stationery"/>
    <n v="16"/>
    <n v="778.25"/>
    <n v="0.01"/>
    <n v="12327.48"/>
  </r>
  <r>
    <s v="INV0138"/>
    <s v="2024-04-02"/>
    <x v="3"/>
    <s v="South"/>
    <x v="5"/>
    <s v="Stationery"/>
    <n v="19"/>
    <n v="480"/>
    <n v="0.16"/>
    <n v="7660.8"/>
  </r>
  <r>
    <s v="INV0139"/>
    <s v="2024-02-08"/>
    <x v="2"/>
    <s v="East"/>
    <x v="5"/>
    <s v="Stationery"/>
    <n v="16"/>
    <n v="882.9"/>
    <n v="0.12"/>
    <n v="12431.23"/>
  </r>
  <r>
    <s v="INV0140"/>
    <s v="2024-04-27"/>
    <x v="3"/>
    <s v="North"/>
    <x v="6"/>
    <s v="Furniture"/>
    <n v="4"/>
    <n v="588.03"/>
    <n v="0.01"/>
    <n v="2328.6"/>
  </r>
  <r>
    <s v="INV0141"/>
    <s v="2024-04-04"/>
    <x v="3"/>
    <s v="North"/>
    <x v="5"/>
    <s v="Stationery"/>
    <n v="11"/>
    <n v="988.45"/>
    <n v="0.25"/>
    <n v="8154.71"/>
  </r>
  <r>
    <s v="INV0142"/>
    <s v="2024-01-31"/>
    <x v="1"/>
    <s v="North"/>
    <x v="6"/>
    <s v="Furniture"/>
    <n v="20"/>
    <n v="60.75"/>
    <n v="0.11"/>
    <n v="1081.3499999999999"/>
  </r>
  <r>
    <s v="INV0143"/>
    <s v="2024-01-26"/>
    <x v="1"/>
    <s v="East"/>
    <x v="5"/>
    <s v="Stationery"/>
    <n v="17"/>
    <n v="683.83"/>
    <n v="0.02"/>
    <n v="11392.61"/>
  </r>
  <r>
    <s v="INV0144"/>
    <s v="2024-03-17"/>
    <x v="0"/>
    <s v="East"/>
    <x v="2"/>
    <s v="Electronics"/>
    <n v="11"/>
    <n v="650.47"/>
    <n v="0.11"/>
    <n v="6368.1"/>
  </r>
  <r>
    <s v="INV0145"/>
    <s v="2024-03-29"/>
    <x v="0"/>
    <s v="South"/>
    <x v="1"/>
    <s v="Electronics"/>
    <n v="10"/>
    <n v="315.39999999999998"/>
    <n v="0.06"/>
    <n v="2964.76"/>
  </r>
  <r>
    <s v="INV0146"/>
    <s v="2024-01-03"/>
    <x v="1"/>
    <s v="South"/>
    <x v="1"/>
    <s v="Electronics"/>
    <n v="7"/>
    <n v="724.27"/>
    <n v="0.14000000000000001"/>
    <n v="4360.1099999999997"/>
  </r>
  <r>
    <s v="INV0147"/>
    <s v="2024-01-16"/>
    <x v="1"/>
    <s v="East"/>
    <x v="3"/>
    <s v="Furniture"/>
    <n v="3"/>
    <n v="617.6"/>
    <n v="0.19"/>
    <n v="1500.77"/>
  </r>
  <r>
    <s v="INV0148"/>
    <s v="2024-04-20"/>
    <x v="3"/>
    <s v="North"/>
    <x v="3"/>
    <s v="Furniture"/>
    <n v="15"/>
    <n v="205.13"/>
    <n v="0.17"/>
    <n v="2553.87"/>
  </r>
  <r>
    <s v="INV0149"/>
    <s v="2024-03-28"/>
    <x v="0"/>
    <s v="West"/>
    <x v="0"/>
    <s v="Electronics"/>
    <n v="4"/>
    <n v="300.73"/>
    <n v="0.05"/>
    <n v="1142.77"/>
  </r>
  <r>
    <s v="INV0150"/>
    <s v="2024-01-19"/>
    <x v="1"/>
    <s v="West"/>
    <x v="2"/>
    <s v="Electronics"/>
    <n v="1"/>
    <n v="77.510000000000005"/>
    <n v="0.04"/>
    <n v="74.41"/>
  </r>
  <r>
    <s v="INV0151"/>
    <s v="2024-04-28"/>
    <x v="3"/>
    <s v="West"/>
    <x v="3"/>
    <s v="Furniture"/>
    <n v="1"/>
    <n v="523.38"/>
    <n v="0.27"/>
    <n v="382.07"/>
  </r>
  <r>
    <s v="INV0152"/>
    <s v="2024-04-23"/>
    <x v="3"/>
    <s v="South"/>
    <x v="1"/>
    <s v="Electronics"/>
    <n v="12"/>
    <n v="631.55999999999995"/>
    <n v="0.09"/>
    <n v="6896.64"/>
  </r>
  <r>
    <s v="INV0153"/>
    <s v="2024-01-11"/>
    <x v="1"/>
    <s v="West"/>
    <x v="5"/>
    <s v="Stationery"/>
    <n v="7"/>
    <n v="381.31"/>
    <n v="0.02"/>
    <n v="2615.79"/>
  </r>
  <r>
    <s v="INV0154"/>
    <s v="2024-04-15"/>
    <x v="3"/>
    <s v="East"/>
    <x v="6"/>
    <s v="Furniture"/>
    <n v="4"/>
    <n v="48.7"/>
    <n v="0.11"/>
    <n v="173.37"/>
  </r>
  <r>
    <s v="INV0155"/>
    <s v="2024-02-12"/>
    <x v="2"/>
    <s v="West"/>
    <x v="0"/>
    <s v="Electronics"/>
    <n v="6"/>
    <n v="495.66"/>
    <n v="0.26"/>
    <n v="2200.73"/>
  </r>
  <r>
    <s v="INV0156"/>
    <s v="2024-01-14"/>
    <x v="1"/>
    <s v="South"/>
    <x v="5"/>
    <s v="Stationery"/>
    <n v="5"/>
    <n v="127.15"/>
    <n v="0.19"/>
    <n v="514.96"/>
  </r>
  <r>
    <s v="INV0157"/>
    <s v="2024-03-01"/>
    <x v="0"/>
    <s v="East"/>
    <x v="0"/>
    <s v="Electronics"/>
    <n v="14"/>
    <n v="118.06"/>
    <n v="0.28999999999999998"/>
    <n v="1173.52"/>
  </r>
  <r>
    <s v="INV0158"/>
    <s v="2024-01-08"/>
    <x v="1"/>
    <s v="North"/>
    <x v="0"/>
    <s v="Electronics"/>
    <n v="16"/>
    <n v="279.51"/>
    <n v="0.13"/>
    <n v="3890.78"/>
  </r>
  <r>
    <s v="INV0159"/>
    <s v="2024-03-11"/>
    <x v="0"/>
    <s v="South"/>
    <x v="3"/>
    <s v="Furniture"/>
    <n v="2"/>
    <n v="803.7"/>
    <n v="0.14000000000000001"/>
    <n v="1382.36"/>
  </r>
  <r>
    <s v="INV0160"/>
    <s v="2024-04-23"/>
    <x v="3"/>
    <s v="South"/>
    <x v="0"/>
    <s v="Electronics"/>
    <n v="10"/>
    <n v="749.07"/>
    <n v="0.24"/>
    <n v="5692.93"/>
  </r>
  <r>
    <s v="INV0161"/>
    <s v="2024-03-02"/>
    <x v="0"/>
    <s v="North"/>
    <x v="0"/>
    <s v="Electronics"/>
    <n v="20"/>
    <n v="958.57"/>
    <n v="0.02"/>
    <n v="18787.97"/>
  </r>
  <r>
    <s v="INV0162"/>
    <s v="2024-02-23"/>
    <x v="2"/>
    <s v="West"/>
    <x v="0"/>
    <s v="Electronics"/>
    <n v="18"/>
    <n v="136.13"/>
    <n v="0.24"/>
    <n v="1862.26"/>
  </r>
  <r>
    <s v="INV0163"/>
    <s v="2024-02-20"/>
    <x v="2"/>
    <s v="West"/>
    <x v="0"/>
    <s v="Electronics"/>
    <n v="10"/>
    <n v="630"/>
    <n v="0.06"/>
    <n v="5922"/>
  </r>
  <r>
    <s v="INV0164"/>
    <s v="2024-02-04"/>
    <x v="2"/>
    <s v="West"/>
    <x v="3"/>
    <s v="Furniture"/>
    <n v="3"/>
    <n v="632.16"/>
    <n v="0.23"/>
    <n v="1460.29"/>
  </r>
  <r>
    <s v="INV0165"/>
    <s v="2024-04-19"/>
    <x v="3"/>
    <s v="South"/>
    <x v="1"/>
    <s v="Electronics"/>
    <n v="1"/>
    <n v="351.81"/>
    <n v="0.14000000000000001"/>
    <n v="302.56"/>
  </r>
  <r>
    <s v="INV0166"/>
    <s v="2024-03-05"/>
    <x v="0"/>
    <s v="West"/>
    <x v="6"/>
    <s v="Furniture"/>
    <n v="1"/>
    <n v="102.42"/>
    <n v="0.21"/>
    <n v="80.91"/>
  </r>
  <r>
    <s v="INV0167"/>
    <s v="2024-04-22"/>
    <x v="3"/>
    <s v="North"/>
    <x v="0"/>
    <s v="Electronics"/>
    <n v="10"/>
    <n v="950.31"/>
    <n v="0.01"/>
    <n v="9408.07"/>
  </r>
  <r>
    <s v="INV0168"/>
    <s v="2024-01-06"/>
    <x v="1"/>
    <s v="North"/>
    <x v="0"/>
    <s v="Electronics"/>
    <n v="7"/>
    <n v="414.11"/>
    <n v="0.03"/>
    <n v="2811.81"/>
  </r>
  <r>
    <s v="INV0169"/>
    <s v="2024-04-16"/>
    <x v="3"/>
    <s v="West"/>
    <x v="0"/>
    <s v="Electronics"/>
    <n v="7"/>
    <n v="696.42"/>
    <n v="0.27"/>
    <n v="3558.71"/>
  </r>
  <r>
    <s v="INV0170"/>
    <s v="2024-02-19"/>
    <x v="2"/>
    <s v="East"/>
    <x v="5"/>
    <s v="Stationery"/>
    <n v="6"/>
    <n v="785.67"/>
    <n v="0.25"/>
    <n v="3535.51"/>
  </r>
  <r>
    <s v="INV0171"/>
    <s v="2024-03-16"/>
    <x v="0"/>
    <s v="East"/>
    <x v="2"/>
    <s v="Electronics"/>
    <n v="18"/>
    <n v="917.75"/>
    <n v="0.23"/>
    <n v="12720.01"/>
  </r>
  <r>
    <s v="INV0172"/>
    <s v="2024-01-17"/>
    <x v="1"/>
    <s v="North"/>
    <x v="1"/>
    <s v="Electronics"/>
    <n v="20"/>
    <n v="406.48"/>
    <n v="0.19"/>
    <n v="6584.98"/>
  </r>
  <r>
    <s v="INV0173"/>
    <s v="2024-02-05"/>
    <x v="2"/>
    <s v="West"/>
    <x v="5"/>
    <s v="Stationery"/>
    <n v="20"/>
    <n v="343.75"/>
    <n v="0.24"/>
    <n v="5225"/>
  </r>
  <r>
    <s v="INV0174"/>
    <s v="2024-01-09"/>
    <x v="1"/>
    <s v="East"/>
    <x v="6"/>
    <s v="Furniture"/>
    <n v="11"/>
    <n v="273.37"/>
    <n v="0.23"/>
    <n v="2315.44"/>
  </r>
  <r>
    <s v="INV0175"/>
    <s v="2024-02-03"/>
    <x v="2"/>
    <s v="East"/>
    <x v="1"/>
    <s v="Electronics"/>
    <n v="17"/>
    <n v="435.71"/>
    <n v="0.3"/>
    <n v="5184.95"/>
  </r>
  <r>
    <s v="INV0176"/>
    <s v="2024-02-08"/>
    <x v="2"/>
    <s v="West"/>
    <x v="5"/>
    <s v="Stationery"/>
    <n v="14"/>
    <n v="971.62"/>
    <n v="0.28999999999999998"/>
    <n v="9657.9"/>
  </r>
  <r>
    <s v="INV0177"/>
    <s v="2024-04-20"/>
    <x v="3"/>
    <s v="South"/>
    <x v="5"/>
    <s v="Stationery"/>
    <n v="1"/>
    <n v="100.64"/>
    <n v="0.3"/>
    <n v="70.45"/>
  </r>
  <r>
    <s v="INV0178"/>
    <s v="2024-01-13"/>
    <x v="1"/>
    <s v="West"/>
    <x v="3"/>
    <s v="Furniture"/>
    <n v="5"/>
    <n v="181.49"/>
    <n v="0.14000000000000001"/>
    <n v="780.41"/>
  </r>
  <r>
    <s v="INV0179"/>
    <s v="2024-04-14"/>
    <x v="3"/>
    <s v="East"/>
    <x v="4"/>
    <s v="Stationery"/>
    <n v="15"/>
    <n v="145.78"/>
    <n v="0.19"/>
    <n v="1771.23"/>
  </r>
  <r>
    <s v="INV0180"/>
    <s v="2024-02-21"/>
    <x v="2"/>
    <s v="East"/>
    <x v="4"/>
    <s v="Stationery"/>
    <n v="13"/>
    <n v="10.56"/>
    <n v="0.21"/>
    <n v="108.45"/>
  </r>
  <r>
    <s v="INV0181"/>
    <s v="2024-03-31"/>
    <x v="0"/>
    <s v="South"/>
    <x v="4"/>
    <s v="Stationery"/>
    <n v="5"/>
    <n v="142.81"/>
    <n v="7.0000000000000007E-2"/>
    <n v="664.07"/>
  </r>
  <r>
    <s v="INV0182"/>
    <s v="2024-04-03"/>
    <x v="3"/>
    <s v="East"/>
    <x v="6"/>
    <s v="Furniture"/>
    <n v="12"/>
    <n v="77.430000000000007"/>
    <n v="0.15"/>
    <n v="789.79"/>
  </r>
  <r>
    <s v="INV0183"/>
    <s v="2024-02-19"/>
    <x v="2"/>
    <s v="West"/>
    <x v="0"/>
    <s v="Electronics"/>
    <n v="18"/>
    <n v="691.36"/>
    <n v="0.17"/>
    <n v="10328.92"/>
  </r>
  <r>
    <s v="INV0184"/>
    <s v="2024-04-02"/>
    <x v="3"/>
    <s v="South"/>
    <x v="4"/>
    <s v="Stationery"/>
    <n v="14"/>
    <n v="221.42"/>
    <n v="0.03"/>
    <n v="3006.88"/>
  </r>
  <r>
    <s v="INV0185"/>
    <s v="2024-01-13"/>
    <x v="1"/>
    <s v="West"/>
    <x v="2"/>
    <s v="Electronics"/>
    <n v="7"/>
    <n v="25.73"/>
    <n v="0.08"/>
    <n v="165.7"/>
  </r>
  <r>
    <s v="INV0186"/>
    <s v="2024-04-30"/>
    <x v="3"/>
    <s v="South"/>
    <x v="6"/>
    <s v="Furniture"/>
    <n v="20"/>
    <n v="472.79"/>
    <n v="0.09"/>
    <n v="8604.7800000000007"/>
  </r>
  <r>
    <s v="INV0187"/>
    <s v="2024-03-26"/>
    <x v="0"/>
    <s v="East"/>
    <x v="5"/>
    <s v="Stationery"/>
    <n v="8"/>
    <n v="753.22"/>
    <n v="0.24"/>
    <n v="4579.58"/>
  </r>
  <r>
    <s v="INV0188"/>
    <s v="2024-01-10"/>
    <x v="1"/>
    <s v="South"/>
    <x v="1"/>
    <s v="Electronics"/>
    <n v="17"/>
    <n v="673.01"/>
    <n v="0.27"/>
    <n v="8352.0499999999993"/>
  </r>
  <r>
    <s v="INV0189"/>
    <s v="2024-03-31"/>
    <x v="0"/>
    <s v="East"/>
    <x v="1"/>
    <s v="Electronics"/>
    <n v="16"/>
    <n v="981.69"/>
    <n v="0.04"/>
    <n v="15078.76"/>
  </r>
  <r>
    <s v="INV0190"/>
    <s v="2024-03-29"/>
    <x v="0"/>
    <s v="West"/>
    <x v="4"/>
    <s v="Stationery"/>
    <n v="1"/>
    <n v="365.45"/>
    <n v="0.04"/>
    <n v="350.83"/>
  </r>
  <r>
    <s v="INV0191"/>
    <s v="2024-01-05"/>
    <x v="1"/>
    <s v="North"/>
    <x v="5"/>
    <s v="Stationery"/>
    <n v="4"/>
    <n v="762.75"/>
    <n v="0.12"/>
    <n v="2684.88"/>
  </r>
  <r>
    <s v="INV0192"/>
    <s v="2024-01-29"/>
    <x v="1"/>
    <s v="West"/>
    <x v="0"/>
    <s v="Electronics"/>
    <n v="6"/>
    <n v="558.99"/>
    <n v="0.16"/>
    <n v="2817.31"/>
  </r>
  <r>
    <s v="INV0193"/>
    <s v="2024-02-10"/>
    <x v="2"/>
    <s v="East"/>
    <x v="1"/>
    <s v="Electronics"/>
    <n v="14"/>
    <n v="353.82"/>
    <n v="0"/>
    <n v="4953.4799999999996"/>
  </r>
  <r>
    <s v="INV0194"/>
    <s v="2024-04-10"/>
    <x v="3"/>
    <s v="South"/>
    <x v="4"/>
    <s v="Stationery"/>
    <n v="20"/>
    <n v="193.79"/>
    <n v="7.0000000000000007E-2"/>
    <n v="3604.49"/>
  </r>
  <r>
    <s v="INV0195"/>
    <s v="2024-04-02"/>
    <x v="3"/>
    <s v="North"/>
    <x v="2"/>
    <s v="Electronics"/>
    <n v="18"/>
    <n v="333.03"/>
    <n v="0.27"/>
    <n v="4376.01"/>
  </r>
  <r>
    <s v="INV0196"/>
    <s v="2024-01-18"/>
    <x v="1"/>
    <s v="South"/>
    <x v="1"/>
    <s v="Electronics"/>
    <n v="20"/>
    <n v="615.26"/>
    <n v="0.09"/>
    <n v="11197.73"/>
  </r>
  <r>
    <s v="INV0197"/>
    <s v="2024-03-26"/>
    <x v="0"/>
    <s v="West"/>
    <x v="6"/>
    <s v="Furniture"/>
    <n v="19"/>
    <n v="608.57000000000005"/>
    <n v="0.24"/>
    <n v="8787.75"/>
  </r>
  <r>
    <s v="INV0198"/>
    <s v="2024-02-01"/>
    <x v="2"/>
    <s v="West"/>
    <x v="2"/>
    <s v="Electronics"/>
    <n v="18"/>
    <n v="170.3"/>
    <n v="0.19"/>
    <n v="2482.9699999999998"/>
  </r>
  <r>
    <s v="INV0199"/>
    <s v="2024-03-02"/>
    <x v="0"/>
    <s v="East"/>
    <x v="6"/>
    <s v="Furniture"/>
    <n v="3"/>
    <n v="365.18"/>
    <n v="0.18"/>
    <n v="898.34"/>
  </r>
  <r>
    <s v="INV0200"/>
    <s v="2024-02-28"/>
    <x v="2"/>
    <s v="South"/>
    <x v="4"/>
    <s v="Stationery"/>
    <n v="6"/>
    <n v="55.36"/>
    <n v="0.09"/>
    <n v="302.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28BBF7-6577-4EF9-B59D-7E2DA9471924}" name="PivotTable3" cacheId="2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G3:H11" firstHeaderRow="1" firstDataRow="1" firstDataCol="1"/>
  <pivotFields count="9">
    <pivotField compact="0" outline="0" showAll="0"/>
    <pivotField compact="0" outline="0" showAll="0">
      <items count="100">
        <item x="34"/>
        <item x="85"/>
        <item x="27"/>
        <item x="18"/>
        <item x="91"/>
        <item x="51"/>
        <item x="1"/>
        <item x="93"/>
        <item x="33"/>
        <item x="89"/>
        <item x="94"/>
        <item x="47"/>
        <item x="86"/>
        <item x="39"/>
        <item x="98"/>
        <item x="38"/>
        <item x="16"/>
        <item x="53"/>
        <item x="8"/>
        <item x="4"/>
        <item x="22"/>
        <item x="75"/>
        <item x="74"/>
        <item x="97"/>
        <item x="17"/>
        <item x="83"/>
        <item x="62"/>
        <item x="78"/>
        <item x="64"/>
        <item x="41"/>
        <item x="5"/>
        <item x="35"/>
        <item x="43"/>
        <item x="57"/>
        <item x="71"/>
        <item x="66"/>
        <item x="15"/>
        <item x="2"/>
        <item x="60"/>
        <item x="59"/>
        <item x="9"/>
        <item x="21"/>
        <item x="95"/>
        <item x="20"/>
        <item x="23"/>
        <item x="48"/>
        <item x="67"/>
        <item x="13"/>
        <item x="31"/>
        <item x="24"/>
        <item x="58"/>
        <item x="10"/>
        <item x="44"/>
        <item x="61"/>
        <item x="55"/>
        <item x="68"/>
        <item x="77"/>
        <item x="65"/>
        <item x="28"/>
        <item x="52"/>
        <item x="92"/>
        <item x="84"/>
        <item x="72"/>
        <item x="76"/>
        <item x="37"/>
        <item x="12"/>
        <item x="42"/>
        <item x="40"/>
        <item x="56"/>
        <item x="0"/>
        <item x="50"/>
        <item x="14"/>
        <item x="46"/>
        <item x="30"/>
        <item x="3"/>
        <item x="82"/>
        <item x="80"/>
        <item x="79"/>
        <item x="7"/>
        <item x="36"/>
        <item x="32"/>
        <item x="29"/>
        <item x="45"/>
        <item x="11"/>
        <item x="26"/>
        <item x="70"/>
        <item x="69"/>
        <item x="90"/>
        <item x="87"/>
        <item x="63"/>
        <item x="54"/>
        <item x="88"/>
        <item x="49"/>
        <item x="6"/>
        <item x="25"/>
        <item x="81"/>
        <item x="19"/>
        <item x="73"/>
        <item x="96"/>
        <item t="default"/>
      </items>
    </pivotField>
    <pivotField compact="0" outline="0" showAll="0"/>
    <pivotField axis="axisRow" compact="0" outline="0" showAll="0" sortType="descending">
      <items count="8">
        <item x="3"/>
        <item x="6"/>
        <item x="0"/>
        <item x="2"/>
        <item x="5"/>
        <item x="4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>
      <items count="201">
        <item x="39"/>
        <item x="176"/>
        <item x="149"/>
        <item x="57"/>
        <item x="165"/>
        <item x="126"/>
        <item x="179"/>
        <item x="184"/>
        <item x="153"/>
        <item x="105"/>
        <item x="6"/>
        <item x="54"/>
        <item x="74"/>
        <item x="29"/>
        <item x="199"/>
        <item x="164"/>
        <item x="32"/>
        <item x="130"/>
        <item x="26"/>
        <item x="189"/>
        <item x="64"/>
        <item x="78"/>
        <item x="150"/>
        <item x="61"/>
        <item x="110"/>
        <item x="95"/>
        <item x="155"/>
        <item x="53"/>
        <item x="131"/>
        <item x="70"/>
        <item x="180"/>
        <item x="135"/>
        <item x="177"/>
        <item x="181"/>
        <item x="134"/>
        <item x="198"/>
        <item x="46"/>
        <item x="114"/>
        <item x="52"/>
        <item x="79"/>
        <item x="133"/>
        <item x="81"/>
        <item x="13"/>
        <item x="141"/>
        <item x="102"/>
        <item x="113"/>
        <item x="148"/>
        <item x="156"/>
        <item x="124"/>
        <item x="1"/>
        <item x="72"/>
        <item x="20"/>
        <item x="101"/>
        <item x="40"/>
        <item x="33"/>
        <item x="158"/>
        <item x="163"/>
        <item x="146"/>
        <item x="48"/>
        <item x="67"/>
        <item x="56"/>
        <item x="112"/>
        <item x="97"/>
        <item x="118"/>
        <item x="51"/>
        <item x="178"/>
        <item x="82"/>
        <item x="96"/>
        <item x="161"/>
        <item x="127"/>
        <item x="17"/>
        <item x="94"/>
        <item x="107"/>
        <item x="123"/>
        <item x="121"/>
        <item x="28"/>
        <item x="42"/>
        <item x="0"/>
        <item x="154"/>
        <item x="80"/>
        <item x="173"/>
        <item x="36"/>
        <item x="139"/>
        <item x="84"/>
        <item x="16"/>
        <item x="197"/>
        <item x="116"/>
        <item x="147"/>
        <item x="43"/>
        <item x="152"/>
        <item x="190"/>
        <item x="47"/>
        <item x="108"/>
        <item x="167"/>
        <item x="191"/>
        <item x="27"/>
        <item x="92"/>
        <item x="49"/>
        <item x="144"/>
        <item x="87"/>
        <item x="183"/>
        <item x="75"/>
        <item x="68"/>
        <item x="12"/>
        <item x="18"/>
        <item x="89"/>
        <item x="169"/>
        <item x="76"/>
        <item x="168"/>
        <item x="44"/>
        <item x="193"/>
        <item x="41"/>
        <item x="119"/>
        <item x="157"/>
        <item x="69"/>
        <item x="71"/>
        <item x="25"/>
        <item x="60"/>
        <item x="145"/>
        <item x="194"/>
        <item x="83"/>
        <item x="186"/>
        <item x="58"/>
        <item x="8"/>
        <item x="19"/>
        <item x="192"/>
        <item x="174"/>
        <item x="172"/>
        <item x="22"/>
        <item x="115"/>
        <item x="99"/>
        <item x="90"/>
        <item x="159"/>
        <item x="21"/>
        <item x="38"/>
        <item x="162"/>
        <item x="100"/>
        <item x="50"/>
        <item x="143"/>
        <item x="109"/>
        <item x="91"/>
        <item x="9"/>
        <item x="171"/>
        <item x="88"/>
        <item x="151"/>
        <item x="31"/>
        <item x="24"/>
        <item x="2"/>
        <item x="11"/>
        <item x="30"/>
        <item x="63"/>
        <item x="129"/>
        <item x="137"/>
        <item x="132"/>
        <item x="73"/>
        <item x="77"/>
        <item x="140"/>
        <item x="55"/>
        <item x="187"/>
        <item x="117"/>
        <item x="34"/>
        <item x="23"/>
        <item x="185"/>
        <item x="196"/>
        <item x="103"/>
        <item x="35"/>
        <item x="166"/>
        <item x="15"/>
        <item x="59"/>
        <item x="175"/>
        <item x="122"/>
        <item x="66"/>
        <item x="7"/>
        <item x="4"/>
        <item x="182"/>
        <item x="98"/>
        <item x="93"/>
        <item x="120"/>
        <item x="86"/>
        <item x="125"/>
        <item x="111"/>
        <item x="104"/>
        <item x="195"/>
        <item x="128"/>
        <item x="142"/>
        <item x="3"/>
        <item x="14"/>
        <item x="136"/>
        <item x="138"/>
        <item x="170"/>
        <item x="37"/>
        <item x="45"/>
        <item x="106"/>
        <item x="5"/>
        <item x="85"/>
        <item x="62"/>
        <item x="188"/>
        <item x="65"/>
        <item x="10"/>
        <item x="160"/>
        <item t="default"/>
      </items>
    </pivotField>
  </pivotFields>
  <rowFields count="1">
    <field x="3"/>
  </rowFields>
  <rowItems count="8">
    <i>
      <x v="3"/>
    </i>
    <i>
      <x v="2"/>
    </i>
    <i>
      <x v="5"/>
    </i>
    <i>
      <x v="6"/>
    </i>
    <i>
      <x v="4"/>
    </i>
    <i>
      <x v="1"/>
    </i>
    <i>
      <x/>
    </i>
    <i t="grand">
      <x/>
    </i>
  </rowItems>
  <colItems count="1">
    <i/>
  </colItems>
  <dataFields count="1">
    <dataField name="Sum of Net Revenu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2C7464-A244-40DE-8564-7CA6D05CBB25}" name="PivotTable1" cacheId="2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E9" firstHeaderRow="1" firstDataRow="2" firstDataCol="1"/>
  <pivotFields count="9">
    <pivotField compact="0" outline="0" showAll="0"/>
    <pivotField compact="0" outline="0" showAll="0">
      <items count="100">
        <item x="34"/>
        <item x="85"/>
        <item x="27"/>
        <item x="18"/>
        <item x="91"/>
        <item x="51"/>
        <item x="1"/>
        <item x="93"/>
        <item x="33"/>
        <item x="89"/>
        <item x="94"/>
        <item x="47"/>
        <item x="86"/>
        <item x="39"/>
        <item x="98"/>
        <item x="38"/>
        <item x="16"/>
        <item x="53"/>
        <item x="8"/>
        <item x="4"/>
        <item x="22"/>
        <item x="75"/>
        <item x="74"/>
        <item x="97"/>
        <item x="17"/>
        <item x="83"/>
        <item x="62"/>
        <item x="78"/>
        <item x="64"/>
        <item x="41"/>
        <item x="5"/>
        <item x="35"/>
        <item x="43"/>
        <item x="57"/>
        <item x="71"/>
        <item x="66"/>
        <item x="15"/>
        <item x="2"/>
        <item x="60"/>
        <item x="59"/>
        <item x="9"/>
        <item x="21"/>
        <item x="95"/>
        <item x="20"/>
        <item x="23"/>
        <item x="48"/>
        <item x="67"/>
        <item x="13"/>
        <item x="31"/>
        <item x="24"/>
        <item x="58"/>
        <item x="10"/>
        <item x="44"/>
        <item x="61"/>
        <item x="55"/>
        <item x="68"/>
        <item x="77"/>
        <item x="65"/>
        <item x="28"/>
        <item x="52"/>
        <item x="92"/>
        <item x="84"/>
        <item x="72"/>
        <item x="76"/>
        <item x="37"/>
        <item x="12"/>
        <item x="42"/>
        <item x="40"/>
        <item x="56"/>
        <item x="0"/>
        <item x="50"/>
        <item x="14"/>
        <item x="46"/>
        <item x="30"/>
        <item x="3"/>
        <item x="82"/>
        <item x="80"/>
        <item x="79"/>
        <item x="7"/>
        <item x="36"/>
        <item x="32"/>
        <item x="29"/>
        <item x="45"/>
        <item x="11"/>
        <item x="26"/>
        <item x="70"/>
        <item x="69"/>
        <item x="90"/>
        <item x="87"/>
        <item x="63"/>
        <item x="54"/>
        <item x="88"/>
        <item x="49"/>
        <item x="6"/>
        <item x="25"/>
        <item x="81"/>
        <item x="19"/>
        <item x="73"/>
        <item x="96"/>
        <item t="default"/>
      </items>
    </pivotField>
    <pivotField axis="axisRow" compact="0" outline="0" showAll="0">
      <items count="5">
        <item x="0"/>
        <item x="3"/>
        <item x="2"/>
        <item x="1"/>
        <item t="default"/>
      </items>
    </pivotField>
    <pivotField compact="0" outline="0" showAll="0"/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Net Revenu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F5B70B-333F-48FE-9D11-90FF6D487FDF}" name="PivotTable4" cacheId="2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J3:K8" firstHeaderRow="1" firstDataRow="1" firstDataCol="1"/>
  <pivotFields count="9">
    <pivotField compact="0" outline="0" showAll="0"/>
    <pivotField compact="0" outline="0" showAll="0">
      <items count="100">
        <item x="34"/>
        <item x="85"/>
        <item x="27"/>
        <item x="18"/>
        <item x="91"/>
        <item x="51"/>
        <item x="1"/>
        <item x="93"/>
        <item x="33"/>
        <item x="89"/>
        <item x="94"/>
        <item x="47"/>
        <item x="86"/>
        <item x="39"/>
        <item x="98"/>
        <item x="38"/>
        <item x="16"/>
        <item x="53"/>
        <item x="8"/>
        <item x="4"/>
        <item x="22"/>
        <item x="75"/>
        <item x="74"/>
        <item x="97"/>
        <item x="17"/>
        <item x="83"/>
        <item x="62"/>
        <item x="78"/>
        <item x="64"/>
        <item x="41"/>
        <item x="5"/>
        <item x="35"/>
        <item x="43"/>
        <item x="57"/>
        <item x="71"/>
        <item x="66"/>
        <item x="15"/>
        <item x="2"/>
        <item x="60"/>
        <item x="59"/>
        <item x="9"/>
        <item x="21"/>
        <item x="95"/>
        <item x="20"/>
        <item x="23"/>
        <item x="48"/>
        <item x="67"/>
        <item x="13"/>
        <item x="31"/>
        <item x="24"/>
        <item x="58"/>
        <item x="10"/>
        <item x="44"/>
        <item x="61"/>
        <item x="55"/>
        <item x="68"/>
        <item x="77"/>
        <item x="65"/>
        <item x="28"/>
        <item x="52"/>
        <item x="92"/>
        <item x="84"/>
        <item x="72"/>
        <item x="76"/>
        <item x="37"/>
        <item x="12"/>
        <item x="42"/>
        <item x="40"/>
        <item x="56"/>
        <item x="0"/>
        <item x="50"/>
        <item x="14"/>
        <item x="46"/>
        <item x="30"/>
        <item x="3"/>
        <item x="82"/>
        <item x="80"/>
        <item x="79"/>
        <item x="7"/>
        <item x="36"/>
        <item x="32"/>
        <item x="29"/>
        <item x="45"/>
        <item x="11"/>
        <item x="26"/>
        <item x="70"/>
        <item x="69"/>
        <item x="90"/>
        <item x="87"/>
        <item x="63"/>
        <item x="54"/>
        <item x="88"/>
        <item x="49"/>
        <item x="6"/>
        <item x="25"/>
        <item x="81"/>
        <item x="19"/>
        <item x="73"/>
        <item x="96"/>
        <item t="default"/>
      </items>
    </pivotField>
    <pivotField axis="axisRow" compact="0" outline="0" showAll="0">
      <items count="5">
        <item x="0"/>
        <item x="3"/>
        <item x="2"/>
        <item x="1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Discount" fld="7" subtotal="average" baseField="0" baseItem="0"/>
  </dataFields>
  <formats count="5">
    <format dxfId="8">
      <pivotArea outline="0" fieldPosition="0">
        <references count="1">
          <reference field="2" count="1" selected="0">
            <x v="0"/>
          </reference>
        </references>
      </pivotArea>
    </format>
    <format dxfId="9">
      <pivotArea outline="0" fieldPosition="0">
        <references count="1">
          <reference field="2" count="1" selected="0">
            <x v="1"/>
          </reference>
        </references>
      </pivotArea>
    </format>
    <format dxfId="10">
      <pivotArea outline="0" fieldPosition="0">
        <references count="1">
          <reference field="2" count="1" selected="0">
            <x v="2"/>
          </reference>
        </references>
      </pivotArea>
    </format>
    <format dxfId="11">
      <pivotArea outline="0" fieldPosition="0">
        <references count="1">
          <reference field="2" count="1" selected="0">
            <x v="3"/>
          </reference>
        </references>
      </pivotArea>
    </format>
    <format dxfId="1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C0937-2EC2-4CC3-9FC0-E3ED33A34B01}" name="Region" cacheId="2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3:B8" firstHeaderRow="1" firstDataRow="1" firstDataCol="1"/>
  <pivotFields count="9">
    <pivotField compact="0" outline="0" showAll="0"/>
    <pivotField compact="0" outline="0" showAll="0">
      <items count="100">
        <item x="34"/>
        <item x="85"/>
        <item x="27"/>
        <item x="18"/>
        <item x="91"/>
        <item x="51"/>
        <item x="1"/>
        <item x="93"/>
        <item x="33"/>
        <item x="89"/>
        <item x="94"/>
        <item x="47"/>
        <item x="86"/>
        <item x="39"/>
        <item x="98"/>
        <item x="38"/>
        <item x="16"/>
        <item x="53"/>
        <item x="8"/>
        <item x="4"/>
        <item x="22"/>
        <item x="75"/>
        <item x="74"/>
        <item x="97"/>
        <item x="17"/>
        <item x="83"/>
        <item x="62"/>
        <item x="78"/>
        <item x="64"/>
        <item x="41"/>
        <item x="5"/>
        <item x="35"/>
        <item x="43"/>
        <item x="57"/>
        <item x="71"/>
        <item x="66"/>
        <item x="15"/>
        <item x="2"/>
        <item x="60"/>
        <item x="59"/>
        <item x="9"/>
        <item x="21"/>
        <item x="95"/>
        <item x="20"/>
        <item x="23"/>
        <item x="48"/>
        <item x="67"/>
        <item x="13"/>
        <item x="31"/>
        <item x="24"/>
        <item x="58"/>
        <item x="10"/>
        <item x="44"/>
        <item x="61"/>
        <item x="55"/>
        <item x="68"/>
        <item x="77"/>
        <item x="65"/>
        <item x="28"/>
        <item x="52"/>
        <item x="92"/>
        <item x="84"/>
        <item x="72"/>
        <item x="76"/>
        <item x="37"/>
        <item x="12"/>
        <item x="42"/>
        <item x="40"/>
        <item x="56"/>
        <item x="0"/>
        <item x="50"/>
        <item x="14"/>
        <item x="46"/>
        <item x="30"/>
        <item x="3"/>
        <item x="82"/>
        <item x="80"/>
        <item x="79"/>
        <item x="7"/>
        <item x="36"/>
        <item x="32"/>
        <item x="29"/>
        <item x="45"/>
        <item x="11"/>
        <item x="26"/>
        <item x="70"/>
        <item x="69"/>
        <item x="90"/>
        <item x="87"/>
        <item x="63"/>
        <item x="54"/>
        <item x="88"/>
        <item x="49"/>
        <item x="6"/>
        <item x="25"/>
        <item x="81"/>
        <item x="19"/>
        <item x="73"/>
        <item x="96"/>
        <item t="default"/>
      </items>
    </pivotField>
    <pivotField axis="axisRow" compact="0" outline="0" showAll="0">
      <items count="5">
        <item x="0"/>
        <item x="3"/>
        <item x="2"/>
        <item x="1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Net Revenue" fld="8" baseField="0" baseItem="0"/>
  </dataFields>
  <chartFormats count="7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5BA6B4-0931-4006-AE32-8AE2106F9A04}" name="Month" cacheId="2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D13:E18" firstHeaderRow="1" firstDataRow="1" firstDataCol="1"/>
  <pivotFields count="10">
    <pivotField compact="0" outline="0" showAll="0"/>
    <pivotField compact="0" outline="0" showAll="0"/>
    <pivotField axis="axisRow"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Net Revenue" fld="9" baseField="0" baseItem="0"/>
  </dataField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EA43AB-3FDB-4C31-B6B3-9BCB8B90DE8F}" name="Category" cacheId="2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12:B16" firstHeaderRow="1" firstDataRow="1" firstDataCol="1"/>
  <pivotFields count="9">
    <pivotField compact="0" outline="0" showAll="0"/>
    <pivotField compact="0" outline="0" showAll="0">
      <items count="100">
        <item x="34"/>
        <item x="85"/>
        <item x="27"/>
        <item x="18"/>
        <item x="91"/>
        <item x="51"/>
        <item x="1"/>
        <item x="93"/>
        <item x="33"/>
        <item x="89"/>
        <item x="94"/>
        <item x="47"/>
        <item x="86"/>
        <item x="39"/>
        <item x="98"/>
        <item x="38"/>
        <item x="16"/>
        <item x="53"/>
        <item x="8"/>
        <item x="4"/>
        <item x="22"/>
        <item x="75"/>
        <item x="74"/>
        <item x="97"/>
        <item x="17"/>
        <item x="83"/>
        <item x="62"/>
        <item x="78"/>
        <item x="64"/>
        <item x="41"/>
        <item x="5"/>
        <item x="35"/>
        <item x="43"/>
        <item x="57"/>
        <item x="71"/>
        <item x="66"/>
        <item x="15"/>
        <item x="2"/>
        <item x="60"/>
        <item x="59"/>
        <item x="9"/>
        <item x="21"/>
        <item x="95"/>
        <item x="20"/>
        <item x="23"/>
        <item x="48"/>
        <item x="67"/>
        <item x="13"/>
        <item x="31"/>
        <item x="24"/>
        <item x="58"/>
        <item x="10"/>
        <item x="44"/>
        <item x="61"/>
        <item x="55"/>
        <item x="68"/>
        <item x="77"/>
        <item x="65"/>
        <item x="28"/>
        <item x="52"/>
        <item x="92"/>
        <item x="84"/>
        <item x="72"/>
        <item x="76"/>
        <item x="37"/>
        <item x="12"/>
        <item x="42"/>
        <item x="40"/>
        <item x="56"/>
        <item x="0"/>
        <item x="50"/>
        <item x="14"/>
        <item x="46"/>
        <item x="30"/>
        <item x="3"/>
        <item x="82"/>
        <item x="80"/>
        <item x="79"/>
        <item x="7"/>
        <item x="36"/>
        <item x="32"/>
        <item x="29"/>
        <item x="45"/>
        <item x="11"/>
        <item x="26"/>
        <item x="70"/>
        <item x="69"/>
        <item x="90"/>
        <item x="87"/>
        <item x="63"/>
        <item x="54"/>
        <item x="88"/>
        <item x="49"/>
        <item x="6"/>
        <item x="25"/>
        <item x="81"/>
        <item x="19"/>
        <item x="73"/>
        <item x="96"/>
        <item t="default"/>
      </items>
    </pivotField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Net Revenue" fld="8" baseField="0" baseItem="0"/>
  </dataFields>
  <chartFormats count="12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7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934BA-1751-41CE-9D65-840DE47181F6}" name="PivotTable2" cacheId="2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G3:H11" firstHeaderRow="1" firstDataRow="1" firstDataCol="1"/>
  <pivotFields count="10">
    <pivotField compact="0" outline="0" showAll="0"/>
    <pivotField compact="0" outline="0" showAll="0"/>
    <pivotField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axis="axisRow" compact="0" outline="0" showAll="0">
      <items count="8">
        <item x="3"/>
        <item x="6"/>
        <item x="0"/>
        <item x="2"/>
        <item x="5"/>
        <item x="4"/>
        <item x="1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Quantity" fld="6" baseField="0" baseItem="0"/>
  </dataFields>
  <chartFormats count="4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60E648-1594-40FC-BBF0-29EBE01CDEB2}" name="Product" cacheId="2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2">
  <location ref="D3:E11" firstHeaderRow="1" firstDataRow="1" firstDataCol="1"/>
  <pivotFields count="9">
    <pivotField compact="0" outline="0" showAll="0"/>
    <pivotField compact="0" outline="0" showAll="0">
      <items count="100">
        <item x="34"/>
        <item x="85"/>
        <item x="27"/>
        <item x="18"/>
        <item x="91"/>
        <item x="51"/>
        <item x="1"/>
        <item x="93"/>
        <item x="33"/>
        <item x="89"/>
        <item x="94"/>
        <item x="47"/>
        <item x="86"/>
        <item x="39"/>
        <item x="98"/>
        <item x="38"/>
        <item x="16"/>
        <item x="53"/>
        <item x="8"/>
        <item x="4"/>
        <item x="22"/>
        <item x="75"/>
        <item x="74"/>
        <item x="97"/>
        <item x="17"/>
        <item x="83"/>
        <item x="62"/>
        <item x="78"/>
        <item x="64"/>
        <item x="41"/>
        <item x="5"/>
        <item x="35"/>
        <item x="43"/>
        <item x="57"/>
        <item x="71"/>
        <item x="66"/>
        <item x="15"/>
        <item x="2"/>
        <item x="60"/>
        <item x="59"/>
        <item x="9"/>
        <item x="21"/>
        <item x="95"/>
        <item x="20"/>
        <item x="23"/>
        <item x="48"/>
        <item x="67"/>
        <item x="13"/>
        <item x="31"/>
        <item x="24"/>
        <item x="58"/>
        <item x="10"/>
        <item x="44"/>
        <item x="61"/>
        <item x="55"/>
        <item x="68"/>
        <item x="77"/>
        <item x="65"/>
        <item x="28"/>
        <item x="52"/>
        <item x="92"/>
        <item x="84"/>
        <item x="72"/>
        <item x="76"/>
        <item x="37"/>
        <item x="12"/>
        <item x="42"/>
        <item x="40"/>
        <item x="56"/>
        <item x="0"/>
        <item x="50"/>
        <item x="14"/>
        <item x="46"/>
        <item x="30"/>
        <item x="3"/>
        <item x="82"/>
        <item x="80"/>
        <item x="79"/>
        <item x="7"/>
        <item x="36"/>
        <item x="32"/>
        <item x="29"/>
        <item x="45"/>
        <item x="11"/>
        <item x="26"/>
        <item x="70"/>
        <item x="69"/>
        <item x="90"/>
        <item x="87"/>
        <item x="63"/>
        <item x="54"/>
        <item x="88"/>
        <item x="49"/>
        <item x="6"/>
        <item x="25"/>
        <item x="81"/>
        <item x="19"/>
        <item x="73"/>
        <item x="96"/>
        <item t="default"/>
      </items>
    </pivotField>
    <pivotField compact="0" outline="0" showAll="0">
      <items count="5">
        <item x="0"/>
        <item x="3"/>
        <item x="2"/>
        <item x="1"/>
        <item t="default"/>
      </items>
    </pivotField>
    <pivotField axis="axisRow" compact="0" outline="0" showAll="0">
      <items count="8">
        <item x="3"/>
        <item x="6"/>
        <item x="0"/>
        <item x="2"/>
        <item x="5"/>
        <item x="4"/>
        <item x="1"/>
        <item t="default"/>
      </items>
    </pivotField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Net Revenue" fld="8" baseField="0" baseItem="0"/>
  </dataFields>
  <chartFormats count="7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onth" xr10:uid="{D976681A-5A65-4A90-88C5-D943C3CA7A5E}" sourceName="Month">
  <pivotTables>
    <pivotTable tabId="4" name="PivotTable2"/>
    <pivotTable tabId="4" name="Month"/>
  </pivotTables>
  <data>
    <tabular pivotCacheId="11225977">
      <items count="4">
        <i x="1" s="1"/>
        <i x="2" s="1"/>
        <i x="0" s="1"/>
        <i x="3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" xr10:uid="{269F468B-ED9A-4E45-91F9-14DEDB91014D}" sourceName="Category">
  <pivotTables>
    <pivotTable tabId="4" name="Product"/>
    <pivotTable tabId="4" name="Region"/>
    <pivotTable tabId="4" name="Category"/>
    <pivotTable tabId="3" name="PivotTable1"/>
    <pivotTable tabId="3" name="PivotTable4"/>
    <pivotTable tabId="3" name="PivotTable3"/>
  </pivotTables>
  <data>
    <tabular pivotCacheId="1618306039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nth" xr10:uid="{0B199B2E-A6F2-45FB-9DB3-FAD6BEDE5B7E}" cache="Slicer_Month" caption="Monthly Revenue Trend" columnCount="4" rowHeight="228600"/>
  <slicer name="Category" xr10:uid="{09BABB99-FAAB-40B7-B8FB-4C14F541798F}" cache="Slicer_Category" caption="Category" columnCount="3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50BBEA-4D91-40A8-82DB-3AE0EFF0FD86}" name="Table1" displayName="Table1" ref="A1:J201" totalsRowShown="0" headerRowDxfId="7">
  <autoFilter ref="A1:J201" xr:uid="{C950BBEA-4D91-40A8-82DB-3AE0EFF0FD86}"/>
  <tableColumns count="10">
    <tableColumn id="1" xr3:uid="{A861D493-0A58-462C-AAF5-BFEC4F82C056}" name="Invoice ID"/>
    <tableColumn id="2" xr3:uid="{6C6E5063-2B68-448E-936F-B013CF77FB26}" name="Invoice Date"/>
    <tableColumn id="3" xr3:uid="{9791C908-4265-4184-85DF-3500DB9AF4B0}" name="Month"/>
    <tableColumn id="4" xr3:uid="{67E34D44-C1D1-4EF6-8711-A87ED4C1645C}" name="Customer Region"/>
    <tableColumn id="5" xr3:uid="{443B1BDF-1EA6-4DA3-A2AB-2915A0DD4CEB}" name="Product"/>
    <tableColumn id="6" xr3:uid="{BFD246C5-A905-4A17-9776-A29093F41418}" name="Category"/>
    <tableColumn id="7" xr3:uid="{4586E8A7-EF5B-4EF7-8C99-8FC99D6BE799}" name="Quantity"/>
    <tableColumn id="8" xr3:uid="{A0FC12BE-A589-4DC8-A1CE-350832CE9646}" name="Unit Price"/>
    <tableColumn id="9" xr3:uid="{8BC33F1A-79F4-434B-BE0A-CBCDC246E998}" name="Discount"/>
    <tableColumn id="10" xr3:uid="{A40373A9-0968-4A59-A2ED-E4C5D9099F29}" name="Net Revenu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CEB169-C1AD-4C4C-A017-22339AA26284}" name="Table2" displayName="Table2" ref="A4:B7" totalsRowShown="0" headerRowDxfId="6">
  <autoFilter ref="A4:B7" xr:uid="{81CEB169-C1AD-4C4C-A017-22339AA26284}"/>
  <tableColumns count="2">
    <tableColumn id="1" xr3:uid="{7923F43B-651B-42A8-B5D1-7AC841F3A868}" name="CATEGORY"/>
    <tableColumn id="2" xr3:uid="{09498445-E251-4449-9D20-79F340D466B5}" name="Total Quantity Sold">
      <calculatedColumnFormula>SUMIF(ProjectData!F:F,Formulae!A5,Table1[[#Headers],[Quantity]])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18877A-1780-4518-82E8-B517FC982DFF}" name="Table5" displayName="Table5" ref="B3:C6" totalsRowShown="0" headerRowDxfId="5" headerRowBorderDxfId="3" tableBorderDxfId="4" totalsRowBorderDxfId="2">
  <autoFilter ref="B3:C6" xr:uid="{AF18877A-1780-4518-82E8-B517FC982DFF}"/>
  <tableColumns count="2">
    <tableColumn id="1" xr3:uid="{66D39B6F-6396-4A04-8B35-D20A32EB4CCF}" name="Metric" dataDxfId="1"/>
    <tableColumn id="3" xr3:uid="{FF1AEA26-3DC0-4B4D-9127-83496A34D763}" name="Value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opLeftCell="H193" workbookViewId="0">
      <selection sqref="A1:J201"/>
    </sheetView>
  </sheetViews>
  <sheetFormatPr defaultRowHeight="15"/>
  <cols>
    <col min="1" max="3" width="18" customWidth="1"/>
    <col min="4" max="4" width="18.42578125" bestFit="1" customWidth="1"/>
    <col min="5" max="10" width="18" customWidth="1"/>
    <col min="12" max="12" width="14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9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4</v>
      </c>
      <c r="H2">
        <v>667.03</v>
      </c>
      <c r="I2">
        <v>0.21</v>
      </c>
      <c r="J2">
        <v>2107.81</v>
      </c>
      <c r="L2" s="10" t="str">
        <f>IF(Table1[[#This Row],[Discount]]*100 &gt;20, "YES","NO")</f>
        <v>YES</v>
      </c>
    </row>
    <row r="3" spans="1:1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>
        <v>12</v>
      </c>
      <c r="H3">
        <v>134.86000000000001</v>
      </c>
      <c r="I3">
        <v>0.23</v>
      </c>
      <c r="J3">
        <v>1246.1099999999999</v>
      </c>
      <c r="L3" s="10" t="str">
        <f>IF(Table1[[#This Row],[Discount]]*100 &gt;20, "YES","NO")</f>
        <v>YES</v>
      </c>
    </row>
    <row r="4" spans="1:12">
      <c r="A4" t="e" cm="1">
        <f t="array" aca="1" ref="A4" ca="1">_xlfn._xlws.FILTER(ProjectData,ProjectData!I:I &gt; 0.2)</f>
        <v>#NAME?</v>
      </c>
      <c r="B4" t="s">
        <v>22</v>
      </c>
      <c r="C4" t="s">
        <v>23</v>
      </c>
      <c r="D4" t="s">
        <v>20</v>
      </c>
      <c r="E4" t="s">
        <v>24</v>
      </c>
      <c r="F4" t="s">
        <v>16</v>
      </c>
      <c r="G4">
        <v>10</v>
      </c>
      <c r="H4">
        <v>793.11</v>
      </c>
      <c r="I4">
        <v>0.06</v>
      </c>
      <c r="J4">
        <v>7455.23</v>
      </c>
      <c r="L4" s="10" t="str">
        <f>IF(Table1[[#This Row],[Discount]]*100 &gt;20, "YES","NO")</f>
        <v>NO</v>
      </c>
    </row>
    <row r="5" spans="1:12">
      <c r="A5" t="s">
        <v>25</v>
      </c>
      <c r="B5" t="s">
        <v>26</v>
      </c>
      <c r="C5" t="s">
        <v>27</v>
      </c>
      <c r="D5" t="s">
        <v>20</v>
      </c>
      <c r="E5" t="s">
        <v>15</v>
      </c>
      <c r="F5" t="s">
        <v>16</v>
      </c>
      <c r="G5">
        <v>20</v>
      </c>
      <c r="H5">
        <v>652.74</v>
      </c>
      <c r="I5">
        <v>0.08</v>
      </c>
      <c r="J5">
        <v>12010.42</v>
      </c>
      <c r="L5" s="10" t="str">
        <f>IF(Table1[[#This Row],[Discount]]*100 &gt;20, "YES","NO")</f>
        <v>NO</v>
      </c>
    </row>
    <row r="6" spans="1:12">
      <c r="A6" t="s">
        <v>28</v>
      </c>
      <c r="B6" t="s">
        <v>29</v>
      </c>
      <c r="C6" t="s">
        <v>19</v>
      </c>
      <c r="D6" t="s">
        <v>30</v>
      </c>
      <c r="E6" t="s">
        <v>31</v>
      </c>
      <c r="F6" t="s">
        <v>32</v>
      </c>
      <c r="G6">
        <v>20</v>
      </c>
      <c r="H6">
        <v>515.36</v>
      </c>
      <c r="I6">
        <v>0.02</v>
      </c>
      <c r="J6">
        <v>10101.06</v>
      </c>
      <c r="L6" s="10" t="str">
        <f>IF(Table1[[#This Row],[Discount]]*100 &gt;20, "YES","NO")</f>
        <v>NO</v>
      </c>
    </row>
    <row r="7" spans="1:12">
      <c r="A7" t="s">
        <v>33</v>
      </c>
      <c r="B7" t="s">
        <v>34</v>
      </c>
      <c r="C7" t="s">
        <v>23</v>
      </c>
      <c r="D7" t="s">
        <v>14</v>
      </c>
      <c r="E7" t="s">
        <v>24</v>
      </c>
      <c r="F7" t="s">
        <v>16</v>
      </c>
      <c r="G7">
        <v>16</v>
      </c>
      <c r="H7">
        <v>918.13</v>
      </c>
      <c r="I7">
        <v>7.0000000000000007E-2</v>
      </c>
      <c r="J7">
        <v>13661.77</v>
      </c>
      <c r="L7" s="10" t="str">
        <f>IF(Table1[[#This Row],[Discount]]*100 &gt;20, "YES","NO")</f>
        <v>NO</v>
      </c>
    </row>
    <row r="8" spans="1:12">
      <c r="A8" t="s">
        <v>35</v>
      </c>
      <c r="B8" t="s">
        <v>36</v>
      </c>
      <c r="C8" t="s">
        <v>27</v>
      </c>
      <c r="D8" t="s">
        <v>37</v>
      </c>
      <c r="E8" t="s">
        <v>21</v>
      </c>
      <c r="F8" t="s">
        <v>16</v>
      </c>
      <c r="G8">
        <v>2</v>
      </c>
      <c r="H8">
        <v>139.41</v>
      </c>
      <c r="I8">
        <v>0.28999999999999998</v>
      </c>
      <c r="J8">
        <v>197.96</v>
      </c>
      <c r="L8" s="10" t="str">
        <f>IF(Table1[[#This Row],[Discount]]*100 &gt;20, "YES","NO")</f>
        <v>YES</v>
      </c>
    </row>
    <row r="9" spans="1:12">
      <c r="A9" t="s">
        <v>38</v>
      </c>
      <c r="B9" t="s">
        <v>39</v>
      </c>
      <c r="C9" t="s">
        <v>27</v>
      </c>
      <c r="D9" t="s">
        <v>14</v>
      </c>
      <c r="E9" t="s">
        <v>15</v>
      </c>
      <c r="F9" t="s">
        <v>16</v>
      </c>
      <c r="G9">
        <v>19</v>
      </c>
      <c r="H9">
        <v>584.77</v>
      </c>
      <c r="I9">
        <v>0.1</v>
      </c>
      <c r="J9">
        <v>9999.57</v>
      </c>
      <c r="L9" s="10" t="str">
        <f>IF(Table1[[#This Row],[Discount]]*100 &gt;20, "YES","NO")</f>
        <v>NO</v>
      </c>
    </row>
    <row r="10" spans="1:12">
      <c r="A10" t="s">
        <v>40</v>
      </c>
      <c r="B10" t="s">
        <v>41</v>
      </c>
      <c r="C10" t="s">
        <v>19</v>
      </c>
      <c r="D10" t="s">
        <v>37</v>
      </c>
      <c r="E10" t="s">
        <v>31</v>
      </c>
      <c r="F10" t="s">
        <v>32</v>
      </c>
      <c r="G10">
        <v>15</v>
      </c>
      <c r="H10">
        <v>419.55</v>
      </c>
      <c r="I10">
        <v>0.23</v>
      </c>
      <c r="J10">
        <v>4845.8</v>
      </c>
      <c r="L10" s="10" t="str">
        <f>IF(Table1[[#This Row],[Discount]]*100 &gt;20, "YES","NO")</f>
        <v>YES</v>
      </c>
    </row>
    <row r="11" spans="1:12">
      <c r="A11" t="s">
        <v>42</v>
      </c>
      <c r="B11" t="s">
        <v>43</v>
      </c>
      <c r="C11" t="s">
        <v>23</v>
      </c>
      <c r="D11" t="s">
        <v>30</v>
      </c>
      <c r="E11" t="s">
        <v>15</v>
      </c>
      <c r="F11" t="s">
        <v>16</v>
      </c>
      <c r="G11">
        <v>9</v>
      </c>
      <c r="H11">
        <v>793.03</v>
      </c>
      <c r="I11">
        <v>0.08</v>
      </c>
      <c r="J11">
        <v>6566.29</v>
      </c>
      <c r="L11" s="10" t="str">
        <f>IF(Table1[[#This Row],[Discount]]*100 &gt;20, "YES","NO")</f>
        <v>NO</v>
      </c>
    </row>
    <row r="12" spans="1:12">
      <c r="A12" t="s">
        <v>44</v>
      </c>
      <c r="B12" t="s">
        <v>45</v>
      </c>
      <c r="C12" t="s">
        <v>13</v>
      </c>
      <c r="D12" t="s">
        <v>30</v>
      </c>
      <c r="E12" t="s">
        <v>15</v>
      </c>
      <c r="F12" t="s">
        <v>16</v>
      </c>
      <c r="G12">
        <v>20</v>
      </c>
      <c r="H12">
        <v>810.15</v>
      </c>
      <c r="I12">
        <v>0.01</v>
      </c>
      <c r="J12">
        <v>16040.97</v>
      </c>
      <c r="L12" s="10" t="str">
        <f>IF(Table1[[#This Row],[Discount]]*100 &gt;20, "YES","NO")</f>
        <v>NO</v>
      </c>
    </row>
    <row r="13" spans="1:12">
      <c r="A13" t="s">
        <v>46</v>
      </c>
      <c r="B13" t="s">
        <v>47</v>
      </c>
      <c r="C13" t="s">
        <v>27</v>
      </c>
      <c r="D13" t="s">
        <v>14</v>
      </c>
      <c r="E13" t="s">
        <v>48</v>
      </c>
      <c r="F13" t="s">
        <v>49</v>
      </c>
      <c r="G13">
        <v>16</v>
      </c>
      <c r="H13">
        <v>550.97</v>
      </c>
      <c r="I13">
        <v>0.15</v>
      </c>
      <c r="J13">
        <v>7493.19</v>
      </c>
      <c r="L13" s="10" t="str">
        <f>IF(Table1[[#This Row],[Discount]]*100 &gt;20, "YES","NO")</f>
        <v>NO</v>
      </c>
    </row>
    <row r="14" spans="1:12">
      <c r="A14" t="s">
        <v>50</v>
      </c>
      <c r="B14" t="s">
        <v>51</v>
      </c>
      <c r="C14" t="s">
        <v>13</v>
      </c>
      <c r="D14" t="s">
        <v>14</v>
      </c>
      <c r="E14" t="s">
        <v>24</v>
      </c>
      <c r="F14" t="s">
        <v>16</v>
      </c>
      <c r="G14">
        <v>10</v>
      </c>
      <c r="H14">
        <v>411.08</v>
      </c>
      <c r="I14">
        <v>0.21</v>
      </c>
      <c r="J14">
        <v>3247.53</v>
      </c>
      <c r="L14" s="10" t="str">
        <f>IF(Table1[[#This Row],[Discount]]*100 &gt;20, "YES","NO")</f>
        <v>YES</v>
      </c>
    </row>
    <row r="15" spans="1:12">
      <c r="A15" t="s">
        <v>52</v>
      </c>
      <c r="B15" t="s">
        <v>53</v>
      </c>
      <c r="C15" t="s">
        <v>23</v>
      </c>
      <c r="D15" t="s">
        <v>30</v>
      </c>
      <c r="E15" t="s">
        <v>54</v>
      </c>
      <c r="F15" t="s">
        <v>49</v>
      </c>
      <c r="G15">
        <v>12</v>
      </c>
      <c r="H15">
        <v>106.89</v>
      </c>
      <c r="I15">
        <v>0.17</v>
      </c>
      <c r="J15">
        <v>1064.6199999999999</v>
      </c>
      <c r="L15" s="10" t="str">
        <f>IF(Table1[[#This Row],[Discount]]*100 &gt;20, "YES","NO")</f>
        <v>NO</v>
      </c>
    </row>
    <row r="16" spans="1:12">
      <c r="A16" t="s">
        <v>55</v>
      </c>
      <c r="B16" t="s">
        <v>56</v>
      </c>
      <c r="C16" t="s">
        <v>13</v>
      </c>
      <c r="D16" t="s">
        <v>30</v>
      </c>
      <c r="E16" t="s">
        <v>57</v>
      </c>
      <c r="F16" t="s">
        <v>32</v>
      </c>
      <c r="G16">
        <v>15</v>
      </c>
      <c r="H16">
        <v>920.86</v>
      </c>
      <c r="I16">
        <v>0.13</v>
      </c>
      <c r="J16">
        <v>12017.22</v>
      </c>
      <c r="L16" s="10" t="str">
        <f>IF(Table1[[#This Row],[Discount]]*100 &gt;20, "YES","NO")</f>
        <v>NO</v>
      </c>
    </row>
    <row r="17" spans="1:12">
      <c r="A17" t="s">
        <v>58</v>
      </c>
      <c r="B17" t="s">
        <v>26</v>
      </c>
      <c r="C17" t="s">
        <v>27</v>
      </c>
      <c r="D17" t="s">
        <v>30</v>
      </c>
      <c r="E17" t="s">
        <v>31</v>
      </c>
      <c r="F17" t="s">
        <v>32</v>
      </c>
      <c r="G17">
        <v>12</v>
      </c>
      <c r="H17">
        <v>999.45</v>
      </c>
      <c r="I17">
        <v>0.21</v>
      </c>
      <c r="J17">
        <v>9474.7900000000009</v>
      </c>
      <c r="L17" s="10" t="str">
        <f>IF(Table1[[#This Row],[Discount]]*100 &gt;20, "YES","NO")</f>
        <v>YES</v>
      </c>
    </row>
    <row r="18" spans="1:12">
      <c r="A18" t="s">
        <v>59</v>
      </c>
      <c r="B18" t="s">
        <v>60</v>
      </c>
      <c r="C18" t="s">
        <v>23</v>
      </c>
      <c r="D18" t="s">
        <v>30</v>
      </c>
      <c r="E18" t="s">
        <v>21</v>
      </c>
      <c r="F18" t="s">
        <v>16</v>
      </c>
      <c r="G18">
        <v>20</v>
      </c>
      <c r="H18">
        <v>155.46</v>
      </c>
      <c r="I18">
        <v>0.22</v>
      </c>
      <c r="J18">
        <v>2425.1799999999998</v>
      </c>
      <c r="L18" s="10" t="str">
        <f>IF(Table1[[#This Row],[Discount]]*100 &gt;20, "YES","NO")</f>
        <v>YES</v>
      </c>
    </row>
    <row r="19" spans="1:12">
      <c r="A19" t="s">
        <v>61</v>
      </c>
      <c r="B19" t="s">
        <v>62</v>
      </c>
      <c r="C19" t="s">
        <v>19</v>
      </c>
      <c r="D19" t="s">
        <v>20</v>
      </c>
      <c r="E19" t="s">
        <v>31</v>
      </c>
      <c r="F19" t="s">
        <v>32</v>
      </c>
      <c r="G19">
        <v>16</v>
      </c>
      <c r="H19">
        <v>163.31</v>
      </c>
      <c r="I19">
        <v>0.28000000000000003</v>
      </c>
      <c r="J19">
        <v>1881.33</v>
      </c>
      <c r="L19" s="10" t="str">
        <f>IF(Table1[[#This Row],[Discount]]*100 &gt;20, "YES","NO")</f>
        <v>YES</v>
      </c>
    </row>
    <row r="20" spans="1:12">
      <c r="A20" t="s">
        <v>63</v>
      </c>
      <c r="B20" t="s">
        <v>64</v>
      </c>
      <c r="C20" t="s">
        <v>19</v>
      </c>
      <c r="D20" t="s">
        <v>37</v>
      </c>
      <c r="E20" t="s">
        <v>54</v>
      </c>
      <c r="F20" t="s">
        <v>49</v>
      </c>
      <c r="G20">
        <v>16</v>
      </c>
      <c r="H20">
        <v>294.02</v>
      </c>
      <c r="I20">
        <v>0.28000000000000003</v>
      </c>
      <c r="J20">
        <v>3387.11</v>
      </c>
      <c r="L20" s="10" t="str">
        <f>IF(Table1[[#This Row],[Discount]]*100 &gt;20, "YES","NO")</f>
        <v>YES</v>
      </c>
    </row>
    <row r="21" spans="1:12">
      <c r="A21" t="s">
        <v>65</v>
      </c>
      <c r="B21" t="s">
        <v>66</v>
      </c>
      <c r="C21" t="s">
        <v>19</v>
      </c>
      <c r="D21" t="s">
        <v>37</v>
      </c>
      <c r="E21" t="s">
        <v>57</v>
      </c>
      <c r="F21" t="s">
        <v>32</v>
      </c>
      <c r="G21">
        <v>13</v>
      </c>
      <c r="H21">
        <v>528.24</v>
      </c>
      <c r="I21">
        <v>0.28000000000000003</v>
      </c>
      <c r="J21">
        <v>4944.33</v>
      </c>
      <c r="L21" s="10" t="str">
        <f>IF(Table1[[#This Row],[Discount]]*100 &gt;20, "YES","NO")</f>
        <v>YES</v>
      </c>
    </row>
    <row r="22" spans="1:12">
      <c r="A22" t="s">
        <v>67</v>
      </c>
      <c r="B22" t="s">
        <v>68</v>
      </c>
      <c r="C22" t="s">
        <v>27</v>
      </c>
      <c r="D22" t="s">
        <v>14</v>
      </c>
      <c r="E22" t="s">
        <v>21</v>
      </c>
      <c r="F22" t="s">
        <v>16</v>
      </c>
      <c r="G22">
        <v>5</v>
      </c>
      <c r="H22">
        <v>309.79000000000002</v>
      </c>
      <c r="I22">
        <v>0.16</v>
      </c>
      <c r="J22">
        <v>1301.1199999999999</v>
      </c>
      <c r="L22" s="10" t="str">
        <f>IF(Table1[[#This Row],[Discount]]*100 &gt;20, "YES","NO")</f>
        <v>NO</v>
      </c>
    </row>
    <row r="23" spans="1:12">
      <c r="A23" t="s">
        <v>69</v>
      </c>
      <c r="B23" t="s">
        <v>70</v>
      </c>
      <c r="C23" t="s">
        <v>23</v>
      </c>
      <c r="D23" t="s">
        <v>20</v>
      </c>
      <c r="E23" t="s">
        <v>21</v>
      </c>
      <c r="F23" t="s">
        <v>16</v>
      </c>
      <c r="G23">
        <v>9</v>
      </c>
      <c r="H23">
        <v>801.27</v>
      </c>
      <c r="I23">
        <v>0.21</v>
      </c>
      <c r="J23">
        <v>5697.03</v>
      </c>
      <c r="L23" s="10" t="str">
        <f>IF(Table1[[#This Row],[Discount]]*100 &gt;20, "YES","NO")</f>
        <v>YES</v>
      </c>
    </row>
    <row r="24" spans="1:12">
      <c r="A24" t="s">
        <v>71</v>
      </c>
      <c r="B24" t="s">
        <v>72</v>
      </c>
      <c r="C24" t="s">
        <v>23</v>
      </c>
      <c r="D24" t="s">
        <v>30</v>
      </c>
      <c r="E24" t="s">
        <v>21</v>
      </c>
      <c r="F24" t="s">
        <v>16</v>
      </c>
      <c r="G24">
        <v>13</v>
      </c>
      <c r="H24">
        <v>523.9</v>
      </c>
      <c r="I24">
        <v>0.23</v>
      </c>
      <c r="J24">
        <v>5244.24</v>
      </c>
      <c r="L24" s="10" t="str">
        <f>IF(Table1[[#This Row],[Discount]]*100 &gt;20, "YES","NO")</f>
        <v>YES</v>
      </c>
    </row>
    <row r="25" spans="1:12">
      <c r="A25" t="s">
        <v>73</v>
      </c>
      <c r="B25" t="s">
        <v>56</v>
      </c>
      <c r="C25" t="s">
        <v>13</v>
      </c>
      <c r="D25" t="s">
        <v>14</v>
      </c>
      <c r="E25" t="s">
        <v>24</v>
      </c>
      <c r="F25" t="s">
        <v>16</v>
      </c>
      <c r="G25">
        <v>16</v>
      </c>
      <c r="H25">
        <v>698.85</v>
      </c>
      <c r="I25">
        <v>0.24</v>
      </c>
      <c r="J25">
        <v>8498.02</v>
      </c>
      <c r="L25" s="10" t="str">
        <f>IF(Table1[[#This Row],[Discount]]*100 &gt;20, "YES","NO")</f>
        <v>YES</v>
      </c>
    </row>
    <row r="26" spans="1:12">
      <c r="A26" t="s">
        <v>74</v>
      </c>
      <c r="B26" t="s">
        <v>75</v>
      </c>
      <c r="C26" t="s">
        <v>19</v>
      </c>
      <c r="D26" t="s">
        <v>14</v>
      </c>
      <c r="E26" t="s">
        <v>54</v>
      </c>
      <c r="F26" t="s">
        <v>49</v>
      </c>
      <c r="G26">
        <v>14</v>
      </c>
      <c r="H26">
        <v>671.57</v>
      </c>
      <c r="I26">
        <v>0.24</v>
      </c>
      <c r="J26">
        <v>7145.5</v>
      </c>
      <c r="L26" s="10" t="str">
        <f>IF(Table1[[#This Row],[Discount]]*100 &gt;20, "YES","NO")</f>
        <v>YES</v>
      </c>
    </row>
    <row r="27" spans="1:12">
      <c r="A27" t="s">
        <v>76</v>
      </c>
      <c r="B27" t="s">
        <v>72</v>
      </c>
      <c r="C27" t="s">
        <v>23</v>
      </c>
      <c r="D27" t="s">
        <v>20</v>
      </c>
      <c r="E27" t="s">
        <v>15</v>
      </c>
      <c r="F27" t="s">
        <v>16</v>
      </c>
      <c r="G27">
        <v>15</v>
      </c>
      <c r="H27">
        <v>318.62</v>
      </c>
      <c r="I27">
        <v>0.14000000000000001</v>
      </c>
      <c r="J27">
        <v>4110.2</v>
      </c>
      <c r="L27" s="10" t="str">
        <f>IF(Table1[[#This Row],[Discount]]*100 &gt;20, "YES","NO")</f>
        <v>NO</v>
      </c>
    </row>
    <row r="28" spans="1:12">
      <c r="A28" t="s">
        <v>77</v>
      </c>
      <c r="B28" t="s">
        <v>78</v>
      </c>
      <c r="C28" t="s">
        <v>23</v>
      </c>
      <c r="D28" t="s">
        <v>37</v>
      </c>
      <c r="E28" t="s">
        <v>57</v>
      </c>
      <c r="F28" t="s">
        <v>32</v>
      </c>
      <c r="G28">
        <v>3</v>
      </c>
      <c r="H28">
        <v>146.77000000000001</v>
      </c>
      <c r="I28">
        <v>0.21</v>
      </c>
      <c r="J28">
        <v>347.84</v>
      </c>
      <c r="L28" s="10" t="str">
        <f>IF(Table1[[#This Row],[Discount]]*100 &gt;20, "YES","NO")</f>
        <v>YES</v>
      </c>
    </row>
    <row r="29" spans="1:12">
      <c r="A29" t="s">
        <v>79</v>
      </c>
      <c r="B29" t="s">
        <v>80</v>
      </c>
      <c r="C29" t="s">
        <v>13</v>
      </c>
      <c r="D29" t="s">
        <v>14</v>
      </c>
      <c r="E29" t="s">
        <v>48</v>
      </c>
      <c r="F29" t="s">
        <v>49</v>
      </c>
      <c r="G29">
        <v>19</v>
      </c>
      <c r="H29">
        <v>154.74</v>
      </c>
      <c r="I29">
        <v>0.04</v>
      </c>
      <c r="J29">
        <v>2822.46</v>
      </c>
      <c r="L29" s="10" t="str">
        <f>IF(Table1[[#This Row],[Discount]]*100 &gt;20, "YES","NO")</f>
        <v>NO</v>
      </c>
    </row>
    <row r="30" spans="1:12">
      <c r="A30" t="s">
        <v>81</v>
      </c>
      <c r="B30" t="s">
        <v>82</v>
      </c>
      <c r="C30" t="s">
        <v>27</v>
      </c>
      <c r="D30" t="s">
        <v>37</v>
      </c>
      <c r="E30" t="s">
        <v>57</v>
      </c>
      <c r="F30" t="s">
        <v>32</v>
      </c>
      <c r="G30">
        <v>2</v>
      </c>
      <c r="H30">
        <v>992.98</v>
      </c>
      <c r="I30">
        <v>0.01</v>
      </c>
      <c r="J30">
        <v>1966.1</v>
      </c>
      <c r="L30" s="10" t="str">
        <f>IF(Table1[[#This Row],[Discount]]*100 &gt;20, "YES","NO")</f>
        <v>NO</v>
      </c>
    </row>
    <row r="31" spans="1:12">
      <c r="A31" t="s">
        <v>83</v>
      </c>
      <c r="B31" t="s">
        <v>75</v>
      </c>
      <c r="C31" t="s">
        <v>19</v>
      </c>
      <c r="D31" t="s">
        <v>30</v>
      </c>
      <c r="E31" t="s">
        <v>57</v>
      </c>
      <c r="F31" t="s">
        <v>32</v>
      </c>
      <c r="G31">
        <v>3</v>
      </c>
      <c r="H31">
        <v>88.97</v>
      </c>
      <c r="I31">
        <v>0.03</v>
      </c>
      <c r="J31">
        <v>258.89999999999998</v>
      </c>
      <c r="L31" s="10" t="str">
        <f>IF(Table1[[#This Row],[Discount]]*100 &gt;20, "YES","NO")</f>
        <v>NO</v>
      </c>
    </row>
    <row r="32" spans="1:12">
      <c r="A32" t="s">
        <v>84</v>
      </c>
      <c r="B32" t="s">
        <v>64</v>
      </c>
      <c r="C32" t="s">
        <v>19</v>
      </c>
      <c r="D32" t="s">
        <v>14</v>
      </c>
      <c r="E32" t="s">
        <v>15</v>
      </c>
      <c r="F32" t="s">
        <v>16</v>
      </c>
      <c r="G32">
        <v>17</v>
      </c>
      <c r="H32">
        <v>632.92999999999995</v>
      </c>
      <c r="I32">
        <v>0.3</v>
      </c>
      <c r="J32">
        <v>7531.87</v>
      </c>
      <c r="L32" s="10" t="str">
        <f>IF(Table1[[#This Row],[Discount]]*100 &gt;20, "YES","NO")</f>
        <v>YES</v>
      </c>
    </row>
    <row r="33" spans="1:12">
      <c r="A33" t="s">
        <v>85</v>
      </c>
      <c r="B33" t="s">
        <v>86</v>
      </c>
      <c r="C33" t="s">
        <v>27</v>
      </c>
      <c r="D33" t="s">
        <v>14</v>
      </c>
      <c r="E33" t="s">
        <v>57</v>
      </c>
      <c r="F33" t="s">
        <v>32</v>
      </c>
      <c r="G33">
        <v>18</v>
      </c>
      <c r="H33">
        <v>547.96</v>
      </c>
      <c r="I33">
        <v>0.28999999999999998</v>
      </c>
      <c r="J33">
        <v>7002.93</v>
      </c>
      <c r="L33" s="10" t="str">
        <f>IF(Table1[[#This Row],[Discount]]*100 &gt;20, "YES","NO")</f>
        <v>YES</v>
      </c>
    </row>
    <row r="34" spans="1:12">
      <c r="A34" t="s">
        <v>87</v>
      </c>
      <c r="B34" t="s">
        <v>88</v>
      </c>
      <c r="C34" t="s">
        <v>19</v>
      </c>
      <c r="D34" t="s">
        <v>30</v>
      </c>
      <c r="E34" t="s">
        <v>24</v>
      </c>
      <c r="F34" t="s">
        <v>16</v>
      </c>
      <c r="G34">
        <v>8</v>
      </c>
      <c r="H34">
        <v>41.24</v>
      </c>
      <c r="I34">
        <v>0.08</v>
      </c>
      <c r="J34">
        <v>303.52999999999997</v>
      </c>
      <c r="L34" s="10" t="str">
        <f>IF(Table1[[#This Row],[Discount]]*100 &gt;20, "YES","NO")</f>
        <v>NO</v>
      </c>
    </row>
    <row r="35" spans="1:12">
      <c r="A35" t="s">
        <v>89</v>
      </c>
      <c r="B35" t="s">
        <v>64</v>
      </c>
      <c r="C35" t="s">
        <v>19</v>
      </c>
      <c r="D35" t="s">
        <v>37</v>
      </c>
      <c r="E35" t="s">
        <v>48</v>
      </c>
      <c r="F35" t="s">
        <v>49</v>
      </c>
      <c r="G35">
        <v>10</v>
      </c>
      <c r="H35">
        <v>164.87</v>
      </c>
      <c r="I35">
        <v>0.17</v>
      </c>
      <c r="J35">
        <v>1368.42</v>
      </c>
      <c r="L35" s="10" t="str">
        <f>IF(Table1[[#This Row],[Discount]]*100 &gt;20, "YES","NO")</f>
        <v>NO</v>
      </c>
    </row>
    <row r="36" spans="1:12">
      <c r="A36" t="s">
        <v>90</v>
      </c>
      <c r="B36" t="s">
        <v>91</v>
      </c>
      <c r="C36" t="s">
        <v>13</v>
      </c>
      <c r="D36" t="s">
        <v>30</v>
      </c>
      <c r="E36" t="s">
        <v>57</v>
      </c>
      <c r="F36" t="s">
        <v>32</v>
      </c>
      <c r="G36">
        <v>11</v>
      </c>
      <c r="H36">
        <v>987.24</v>
      </c>
      <c r="I36">
        <v>0.22</v>
      </c>
      <c r="J36">
        <v>8470.52</v>
      </c>
      <c r="L36" s="10" t="str">
        <f>IF(Table1[[#This Row],[Discount]]*100 &gt;20, "YES","NO")</f>
        <v>YES</v>
      </c>
    </row>
    <row r="37" spans="1:12">
      <c r="A37" t="s">
        <v>92</v>
      </c>
      <c r="B37" t="s">
        <v>93</v>
      </c>
      <c r="C37" t="s">
        <v>27</v>
      </c>
      <c r="D37" t="s">
        <v>30</v>
      </c>
      <c r="E37" t="s">
        <v>57</v>
      </c>
      <c r="F37" t="s">
        <v>32</v>
      </c>
      <c r="G37">
        <v>14</v>
      </c>
      <c r="H37">
        <v>698.66</v>
      </c>
      <c r="I37">
        <v>7.0000000000000007E-2</v>
      </c>
      <c r="J37">
        <v>9096.5499999999993</v>
      </c>
      <c r="L37" s="10" t="str">
        <f>IF(Table1[[#This Row],[Discount]]*100 &gt;20, "YES","NO")</f>
        <v>NO</v>
      </c>
    </row>
    <row r="38" spans="1:12">
      <c r="A38" t="s">
        <v>94</v>
      </c>
      <c r="B38" t="s">
        <v>95</v>
      </c>
      <c r="C38" t="s">
        <v>27</v>
      </c>
      <c r="D38" t="s">
        <v>14</v>
      </c>
      <c r="E38" t="s">
        <v>57</v>
      </c>
      <c r="F38" t="s">
        <v>32</v>
      </c>
      <c r="G38">
        <v>7</v>
      </c>
      <c r="H38">
        <v>341.47</v>
      </c>
      <c r="I38">
        <v>0.03</v>
      </c>
      <c r="J38">
        <v>2318.58</v>
      </c>
      <c r="L38" s="10" t="str">
        <f>IF(Table1[[#This Row],[Discount]]*100 &gt;20, "YES","NO")</f>
        <v>NO</v>
      </c>
    </row>
    <row r="39" spans="1:12">
      <c r="A39" t="s">
        <v>96</v>
      </c>
      <c r="B39" t="s">
        <v>75</v>
      </c>
      <c r="C39" t="s">
        <v>19</v>
      </c>
      <c r="D39" t="s">
        <v>14</v>
      </c>
      <c r="E39" t="s">
        <v>21</v>
      </c>
      <c r="F39" t="s">
        <v>16</v>
      </c>
      <c r="G39">
        <v>19</v>
      </c>
      <c r="H39">
        <v>921.49</v>
      </c>
      <c r="I39">
        <v>0.26</v>
      </c>
      <c r="J39">
        <v>12956.15</v>
      </c>
      <c r="L39" s="10" t="str">
        <f>IF(Table1[[#This Row],[Discount]]*100 &gt;20, "YES","NO")</f>
        <v>YES</v>
      </c>
    </row>
    <row r="40" spans="1:12">
      <c r="A40" t="s">
        <v>97</v>
      </c>
      <c r="B40" t="s">
        <v>68</v>
      </c>
      <c r="C40" t="s">
        <v>27</v>
      </c>
      <c r="D40" t="s">
        <v>30</v>
      </c>
      <c r="E40" t="s">
        <v>54</v>
      </c>
      <c r="F40" t="s">
        <v>49</v>
      </c>
      <c r="G40">
        <v>12</v>
      </c>
      <c r="H40">
        <v>539.04999999999995</v>
      </c>
      <c r="I40">
        <v>0.11</v>
      </c>
      <c r="J40">
        <v>5757.05</v>
      </c>
      <c r="L40" s="10" t="str">
        <f>IF(Table1[[#This Row],[Discount]]*100 &gt;20, "YES","NO")</f>
        <v>NO</v>
      </c>
    </row>
    <row r="41" spans="1:12">
      <c r="A41" t="s">
        <v>98</v>
      </c>
      <c r="B41" t="s">
        <v>99</v>
      </c>
      <c r="C41" t="s">
        <v>23</v>
      </c>
      <c r="D41" t="s">
        <v>20</v>
      </c>
      <c r="E41" t="s">
        <v>15</v>
      </c>
      <c r="F41" t="s">
        <v>16</v>
      </c>
      <c r="G41">
        <v>1</v>
      </c>
      <c r="H41">
        <v>62.37</v>
      </c>
      <c r="I41">
        <v>0.03</v>
      </c>
      <c r="J41">
        <v>60.5</v>
      </c>
      <c r="L41" s="10" t="str">
        <f>IF(Table1[[#This Row],[Discount]]*100 &gt;20, "YES","NO")</f>
        <v>NO</v>
      </c>
    </row>
    <row r="42" spans="1:12">
      <c r="A42" t="s">
        <v>100</v>
      </c>
      <c r="B42" t="s">
        <v>101</v>
      </c>
      <c r="C42" t="s">
        <v>27</v>
      </c>
      <c r="D42" t="s">
        <v>37</v>
      </c>
      <c r="E42" t="s">
        <v>57</v>
      </c>
      <c r="F42" t="s">
        <v>32</v>
      </c>
      <c r="G42">
        <v>4</v>
      </c>
      <c r="H42">
        <v>391.38</v>
      </c>
      <c r="I42">
        <v>0.13</v>
      </c>
      <c r="J42">
        <v>1362</v>
      </c>
      <c r="L42" s="10" t="str">
        <f>IF(Table1[[#This Row],[Discount]]*100 &gt;20, "YES","NO")</f>
        <v>NO</v>
      </c>
    </row>
    <row r="43" spans="1:12">
      <c r="A43" t="s">
        <v>102</v>
      </c>
      <c r="B43" t="s">
        <v>103</v>
      </c>
      <c r="C43" t="s">
        <v>19</v>
      </c>
      <c r="D43" t="s">
        <v>20</v>
      </c>
      <c r="E43" t="s">
        <v>31</v>
      </c>
      <c r="F43" t="s">
        <v>32</v>
      </c>
      <c r="G43">
        <v>15</v>
      </c>
      <c r="H43">
        <v>334.79</v>
      </c>
      <c r="I43">
        <v>0.28000000000000003</v>
      </c>
      <c r="J43">
        <v>3615.73</v>
      </c>
      <c r="L43" s="10" t="str">
        <f>IF(Table1[[#This Row],[Discount]]*100 &gt;20, "YES","NO")</f>
        <v>YES</v>
      </c>
    </row>
    <row r="44" spans="1:12">
      <c r="A44" t="s">
        <v>104</v>
      </c>
      <c r="B44" t="s">
        <v>12</v>
      </c>
      <c r="C44" t="s">
        <v>13</v>
      </c>
      <c r="D44" t="s">
        <v>30</v>
      </c>
      <c r="E44" t="s">
        <v>54</v>
      </c>
      <c r="F44" t="s">
        <v>49</v>
      </c>
      <c r="G44">
        <v>4</v>
      </c>
      <c r="H44">
        <v>639.25</v>
      </c>
      <c r="I44">
        <v>0.21</v>
      </c>
      <c r="J44">
        <v>2020.03</v>
      </c>
      <c r="L44" s="10" t="str">
        <f>IF(Table1[[#This Row],[Discount]]*100 &gt;20, "YES","NO")</f>
        <v>YES</v>
      </c>
    </row>
    <row r="45" spans="1:12">
      <c r="A45" t="s">
        <v>105</v>
      </c>
      <c r="B45" t="s">
        <v>106</v>
      </c>
      <c r="C45" t="s">
        <v>19</v>
      </c>
      <c r="D45" t="s">
        <v>37</v>
      </c>
      <c r="E45" t="s">
        <v>24</v>
      </c>
      <c r="F45" t="s">
        <v>16</v>
      </c>
      <c r="G45">
        <v>9</v>
      </c>
      <c r="H45">
        <v>323.25</v>
      </c>
      <c r="I45">
        <v>0.12</v>
      </c>
      <c r="J45">
        <v>2560.14</v>
      </c>
      <c r="L45" s="10" t="str">
        <f>IF(Table1[[#This Row],[Discount]]*100 &gt;20, "YES","NO")</f>
        <v>NO</v>
      </c>
    </row>
    <row r="46" spans="1:12">
      <c r="A46" t="s">
        <v>107</v>
      </c>
      <c r="B46" t="s">
        <v>108</v>
      </c>
      <c r="C46" t="s">
        <v>23</v>
      </c>
      <c r="D46" t="s">
        <v>37</v>
      </c>
      <c r="E46" t="s">
        <v>21</v>
      </c>
      <c r="F46" t="s">
        <v>16</v>
      </c>
      <c r="G46">
        <v>8</v>
      </c>
      <c r="H46">
        <v>474.49</v>
      </c>
      <c r="I46">
        <v>0.06</v>
      </c>
      <c r="J46">
        <v>3568.16</v>
      </c>
      <c r="L46" s="10" t="str">
        <f>IF(Table1[[#This Row],[Discount]]*100 &gt;20, "YES","NO")</f>
        <v>NO</v>
      </c>
    </row>
    <row r="47" spans="1:12">
      <c r="A47" t="s">
        <v>109</v>
      </c>
      <c r="B47" t="s">
        <v>108</v>
      </c>
      <c r="C47" t="s">
        <v>23</v>
      </c>
      <c r="D47" t="s">
        <v>37</v>
      </c>
      <c r="E47" t="s">
        <v>21</v>
      </c>
      <c r="F47" t="s">
        <v>16</v>
      </c>
      <c r="G47">
        <v>19</v>
      </c>
      <c r="H47">
        <v>812.32</v>
      </c>
      <c r="I47">
        <v>0.14000000000000001</v>
      </c>
      <c r="J47">
        <v>13273.31</v>
      </c>
      <c r="L47" s="10" t="str">
        <f>IF(Table1[[#This Row],[Discount]]*100 &gt;20, "YES","NO")</f>
        <v>NO</v>
      </c>
    </row>
    <row r="48" spans="1:12">
      <c r="A48" t="s">
        <v>110</v>
      </c>
      <c r="B48" t="s">
        <v>12</v>
      </c>
      <c r="C48" t="s">
        <v>13</v>
      </c>
      <c r="D48" t="s">
        <v>37</v>
      </c>
      <c r="E48" t="s">
        <v>24</v>
      </c>
      <c r="F48" t="s">
        <v>16</v>
      </c>
      <c r="G48">
        <v>17</v>
      </c>
      <c r="H48">
        <v>71.58</v>
      </c>
      <c r="I48">
        <v>0.24</v>
      </c>
      <c r="J48">
        <v>924.81</v>
      </c>
      <c r="L48" s="10" t="str">
        <f>IF(Table1[[#This Row],[Discount]]*100 &gt;20, "YES","NO")</f>
        <v>YES</v>
      </c>
    </row>
    <row r="49" spans="1:12">
      <c r="A49" t="s">
        <v>111</v>
      </c>
      <c r="B49" t="s">
        <v>112</v>
      </c>
      <c r="C49" t="s">
        <v>27</v>
      </c>
      <c r="D49" t="s">
        <v>14</v>
      </c>
      <c r="E49" t="s">
        <v>21</v>
      </c>
      <c r="F49" t="s">
        <v>16</v>
      </c>
      <c r="G49">
        <v>10</v>
      </c>
      <c r="H49">
        <v>330.12</v>
      </c>
      <c r="I49">
        <v>0.18</v>
      </c>
      <c r="J49">
        <v>2706.98</v>
      </c>
      <c r="L49" s="10" t="str">
        <f>IF(Table1[[#This Row],[Discount]]*100 &gt;20, "YES","NO")</f>
        <v>NO</v>
      </c>
    </row>
    <row r="50" spans="1:12">
      <c r="A50" t="s">
        <v>113</v>
      </c>
      <c r="B50" t="s">
        <v>75</v>
      </c>
      <c r="C50" t="s">
        <v>19</v>
      </c>
      <c r="D50" t="s">
        <v>20</v>
      </c>
      <c r="E50" t="s">
        <v>31</v>
      </c>
      <c r="F50" t="s">
        <v>32</v>
      </c>
      <c r="G50">
        <v>2</v>
      </c>
      <c r="H50">
        <v>856.2</v>
      </c>
      <c r="I50">
        <v>0.12</v>
      </c>
      <c r="J50">
        <v>1506.91</v>
      </c>
      <c r="L50" s="10" t="str">
        <f>IF(Table1[[#This Row],[Discount]]*100 &gt;20, "YES","NO")</f>
        <v>NO</v>
      </c>
    </row>
    <row r="51" spans="1:12">
      <c r="A51" t="s">
        <v>114</v>
      </c>
      <c r="B51" t="s">
        <v>115</v>
      </c>
      <c r="C51" t="s">
        <v>13</v>
      </c>
      <c r="D51" t="s">
        <v>14</v>
      </c>
      <c r="E51" t="s">
        <v>24</v>
      </c>
      <c r="F51" t="s">
        <v>16</v>
      </c>
      <c r="G51">
        <v>12</v>
      </c>
      <c r="H51">
        <v>252.6</v>
      </c>
      <c r="I51">
        <v>0.03</v>
      </c>
      <c r="J51">
        <v>2940.26</v>
      </c>
      <c r="L51" s="10" t="str">
        <f>IF(Table1[[#This Row],[Discount]]*100 &gt;20, "YES","NO")</f>
        <v>NO</v>
      </c>
    </row>
    <row r="52" spans="1:12">
      <c r="A52" t="s">
        <v>116</v>
      </c>
      <c r="B52" t="s">
        <v>115</v>
      </c>
      <c r="C52" t="s">
        <v>13</v>
      </c>
      <c r="D52" t="s">
        <v>37</v>
      </c>
      <c r="E52" t="s">
        <v>21</v>
      </c>
      <c r="F52" t="s">
        <v>16</v>
      </c>
      <c r="G52">
        <v>10</v>
      </c>
      <c r="H52">
        <v>654.52</v>
      </c>
      <c r="I52">
        <v>0.04</v>
      </c>
      <c r="J52">
        <v>6283.39</v>
      </c>
      <c r="L52" s="10" t="str">
        <f>IF(Table1[[#This Row],[Discount]]*100 &gt;20, "YES","NO")</f>
        <v>NO</v>
      </c>
    </row>
    <row r="53" spans="1:12">
      <c r="A53" t="s">
        <v>117</v>
      </c>
      <c r="B53" t="s">
        <v>99</v>
      </c>
      <c r="C53" t="s">
        <v>23</v>
      </c>
      <c r="D53" t="s">
        <v>37</v>
      </c>
      <c r="E53" t="s">
        <v>48</v>
      </c>
      <c r="F53" t="s">
        <v>49</v>
      </c>
      <c r="G53">
        <v>6</v>
      </c>
      <c r="H53">
        <v>372.97</v>
      </c>
      <c r="I53">
        <v>0.22</v>
      </c>
      <c r="J53">
        <v>1745.5</v>
      </c>
      <c r="L53" s="10" t="str">
        <f>IF(Table1[[#This Row],[Discount]]*100 &gt;20, "YES","NO")</f>
        <v>YES</v>
      </c>
    </row>
    <row r="54" spans="1:12">
      <c r="A54" t="s">
        <v>118</v>
      </c>
      <c r="B54" t="s">
        <v>119</v>
      </c>
      <c r="C54" t="s">
        <v>19</v>
      </c>
      <c r="D54" t="s">
        <v>30</v>
      </c>
      <c r="E54" t="s">
        <v>24</v>
      </c>
      <c r="F54" t="s">
        <v>16</v>
      </c>
      <c r="G54">
        <v>4</v>
      </c>
      <c r="H54">
        <v>267.35000000000002</v>
      </c>
      <c r="I54">
        <v>7.0000000000000007E-2</v>
      </c>
      <c r="J54">
        <v>994.54</v>
      </c>
      <c r="L54" s="10" t="str">
        <f>IF(Table1[[#This Row],[Discount]]*100 &gt;20, "YES","NO")</f>
        <v>NO</v>
      </c>
    </row>
    <row r="55" spans="1:12">
      <c r="A55" t="s">
        <v>120</v>
      </c>
      <c r="B55" t="s">
        <v>121</v>
      </c>
      <c r="C55" t="s">
        <v>19</v>
      </c>
      <c r="D55" t="s">
        <v>14</v>
      </c>
      <c r="E55" t="s">
        <v>24</v>
      </c>
      <c r="F55" t="s">
        <v>16</v>
      </c>
      <c r="G55">
        <v>5</v>
      </c>
      <c r="H55">
        <v>139.72</v>
      </c>
      <c r="I55">
        <v>0.21</v>
      </c>
      <c r="J55">
        <v>551.89</v>
      </c>
      <c r="L55" s="10" t="str">
        <f>IF(Table1[[#This Row],[Discount]]*100 &gt;20, "YES","NO")</f>
        <v>YES</v>
      </c>
    </row>
    <row r="56" spans="1:12">
      <c r="A56" t="s">
        <v>122</v>
      </c>
      <c r="B56" t="s">
        <v>123</v>
      </c>
      <c r="C56" t="s">
        <v>13</v>
      </c>
      <c r="D56" t="s">
        <v>14</v>
      </c>
      <c r="E56" t="s">
        <v>24</v>
      </c>
      <c r="F56" t="s">
        <v>16</v>
      </c>
      <c r="G56">
        <v>5</v>
      </c>
      <c r="H56">
        <v>57.69</v>
      </c>
      <c r="I56">
        <v>0.3</v>
      </c>
      <c r="J56">
        <v>201.91</v>
      </c>
      <c r="L56" s="10" t="str">
        <f>IF(Table1[[#This Row],[Discount]]*100 &gt;20, "YES","NO")</f>
        <v>YES</v>
      </c>
    </row>
    <row r="57" spans="1:12">
      <c r="A57" t="s">
        <v>124</v>
      </c>
      <c r="B57" t="s">
        <v>125</v>
      </c>
      <c r="C57" t="s">
        <v>23</v>
      </c>
      <c r="D57" t="s">
        <v>30</v>
      </c>
      <c r="E57" t="s">
        <v>57</v>
      </c>
      <c r="F57" t="s">
        <v>32</v>
      </c>
      <c r="G57">
        <v>16</v>
      </c>
      <c r="H57">
        <v>543.79999999999995</v>
      </c>
      <c r="I57">
        <v>0.06</v>
      </c>
      <c r="J57">
        <v>8178.75</v>
      </c>
      <c r="L57" s="10" t="str">
        <f>IF(Table1[[#This Row],[Discount]]*100 &gt;20, "YES","NO")</f>
        <v>NO</v>
      </c>
    </row>
    <row r="58" spans="1:12">
      <c r="A58" t="s">
        <v>126</v>
      </c>
      <c r="B58" t="s">
        <v>127</v>
      </c>
      <c r="C58" t="s">
        <v>13</v>
      </c>
      <c r="D58" t="s">
        <v>30</v>
      </c>
      <c r="E58" t="s">
        <v>48</v>
      </c>
      <c r="F58" t="s">
        <v>49</v>
      </c>
      <c r="G58">
        <v>4</v>
      </c>
      <c r="H58">
        <v>402.21</v>
      </c>
      <c r="I58">
        <v>0.01</v>
      </c>
      <c r="J58">
        <v>1592.75</v>
      </c>
      <c r="L58" s="10" t="str">
        <f>IF(Table1[[#This Row],[Discount]]*100 &gt;20, "YES","NO")</f>
        <v>NO</v>
      </c>
    </row>
    <row r="59" spans="1:12">
      <c r="A59" t="s">
        <v>128</v>
      </c>
      <c r="B59" t="s">
        <v>129</v>
      </c>
      <c r="C59" t="s">
        <v>23</v>
      </c>
      <c r="D59" t="s">
        <v>20</v>
      </c>
      <c r="E59" t="s">
        <v>31</v>
      </c>
      <c r="F59" t="s">
        <v>32</v>
      </c>
      <c r="G59">
        <v>3</v>
      </c>
      <c r="H59">
        <v>32.479999999999997</v>
      </c>
      <c r="I59">
        <v>0.23</v>
      </c>
      <c r="J59">
        <v>75.03</v>
      </c>
      <c r="L59" s="10" t="str">
        <f>IF(Table1[[#This Row],[Discount]]*100 &gt;20, "YES","NO")</f>
        <v>YES</v>
      </c>
    </row>
    <row r="60" spans="1:12">
      <c r="A60" t="s">
        <v>130</v>
      </c>
      <c r="B60" t="s">
        <v>131</v>
      </c>
      <c r="C60" t="s">
        <v>13</v>
      </c>
      <c r="D60" t="s">
        <v>20</v>
      </c>
      <c r="E60" t="s">
        <v>54</v>
      </c>
      <c r="F60" t="s">
        <v>49</v>
      </c>
      <c r="G60">
        <v>16</v>
      </c>
      <c r="H60">
        <v>308.41000000000003</v>
      </c>
      <c r="I60">
        <v>0.06</v>
      </c>
      <c r="J60">
        <v>4638.49</v>
      </c>
      <c r="L60" s="10" t="str">
        <f>IF(Table1[[#This Row],[Discount]]*100 &gt;20, "YES","NO")</f>
        <v>NO</v>
      </c>
    </row>
    <row r="61" spans="1:12">
      <c r="A61" t="s">
        <v>132</v>
      </c>
      <c r="B61" t="s">
        <v>115</v>
      </c>
      <c r="C61" t="s">
        <v>13</v>
      </c>
      <c r="D61" t="s">
        <v>14</v>
      </c>
      <c r="E61" t="s">
        <v>57</v>
      </c>
      <c r="F61" t="s">
        <v>32</v>
      </c>
      <c r="G61">
        <v>11</v>
      </c>
      <c r="H61">
        <v>930.96</v>
      </c>
      <c r="I61">
        <v>7.0000000000000007E-2</v>
      </c>
      <c r="J61">
        <v>9523.7199999999993</v>
      </c>
      <c r="L61" s="10" t="str">
        <f>IF(Table1[[#This Row],[Discount]]*100 &gt;20, "YES","NO")</f>
        <v>NO</v>
      </c>
    </row>
    <row r="62" spans="1:12">
      <c r="A62" t="s">
        <v>133</v>
      </c>
      <c r="B62" t="s">
        <v>134</v>
      </c>
      <c r="C62" t="s">
        <v>27</v>
      </c>
      <c r="D62" t="s">
        <v>30</v>
      </c>
      <c r="E62" t="s">
        <v>21</v>
      </c>
      <c r="F62" t="s">
        <v>16</v>
      </c>
      <c r="G62">
        <v>16</v>
      </c>
      <c r="H62">
        <v>277.02</v>
      </c>
      <c r="I62">
        <v>0.02</v>
      </c>
      <c r="J62">
        <v>4343.67</v>
      </c>
      <c r="L62" s="10" t="str">
        <f>IF(Table1[[#This Row],[Discount]]*100 &gt;20, "YES","NO")</f>
        <v>NO</v>
      </c>
    </row>
    <row r="63" spans="1:12">
      <c r="A63" t="s">
        <v>135</v>
      </c>
      <c r="B63" t="s">
        <v>136</v>
      </c>
      <c r="C63" t="s">
        <v>13</v>
      </c>
      <c r="D63" t="s">
        <v>14</v>
      </c>
      <c r="E63" t="s">
        <v>54</v>
      </c>
      <c r="F63" t="s">
        <v>49</v>
      </c>
      <c r="G63">
        <v>7</v>
      </c>
      <c r="H63">
        <v>70.739999999999995</v>
      </c>
      <c r="I63">
        <v>0.2</v>
      </c>
      <c r="J63">
        <v>396.14</v>
      </c>
      <c r="L63" s="10" t="str">
        <f>IF(Table1[[#This Row],[Discount]]*100 &gt;20, "YES","NO")</f>
        <v>NO</v>
      </c>
    </row>
    <row r="64" spans="1:12">
      <c r="A64" t="s">
        <v>137</v>
      </c>
      <c r="B64" t="s">
        <v>138</v>
      </c>
      <c r="C64" t="s">
        <v>19</v>
      </c>
      <c r="D64" t="s">
        <v>14</v>
      </c>
      <c r="E64" t="s">
        <v>24</v>
      </c>
      <c r="F64" t="s">
        <v>16</v>
      </c>
      <c r="G64">
        <v>16</v>
      </c>
      <c r="H64">
        <v>974.85</v>
      </c>
      <c r="I64">
        <v>0.11</v>
      </c>
      <c r="J64">
        <v>13881.86</v>
      </c>
      <c r="L64" s="10" t="str">
        <f>IF(Table1[[#This Row],[Discount]]*100 &gt;20, "YES","NO")</f>
        <v>NO</v>
      </c>
    </row>
    <row r="65" spans="1:12">
      <c r="A65" t="s">
        <v>139</v>
      </c>
      <c r="B65" t="s">
        <v>140</v>
      </c>
      <c r="C65" t="s">
        <v>23</v>
      </c>
      <c r="D65" t="s">
        <v>14</v>
      </c>
      <c r="E65" t="s">
        <v>24</v>
      </c>
      <c r="F65" t="s">
        <v>16</v>
      </c>
      <c r="G65">
        <v>15</v>
      </c>
      <c r="H65">
        <v>516.66999999999996</v>
      </c>
      <c r="I65">
        <v>0.02</v>
      </c>
      <c r="J65">
        <v>7595.05</v>
      </c>
      <c r="L65" s="10" t="str">
        <f>IF(Table1[[#This Row],[Discount]]*100 &gt;20, "YES","NO")</f>
        <v>NO</v>
      </c>
    </row>
    <row r="66" spans="1:12">
      <c r="A66" t="s">
        <v>141</v>
      </c>
      <c r="B66" t="s">
        <v>123</v>
      </c>
      <c r="C66" t="s">
        <v>13</v>
      </c>
      <c r="D66" t="s">
        <v>37</v>
      </c>
      <c r="E66" t="s">
        <v>15</v>
      </c>
      <c r="F66" t="s">
        <v>16</v>
      </c>
      <c r="G66">
        <v>2</v>
      </c>
      <c r="H66">
        <v>226.44</v>
      </c>
      <c r="I66">
        <v>0.18</v>
      </c>
      <c r="J66">
        <v>371.36</v>
      </c>
      <c r="L66" s="10" t="str">
        <f>IF(Table1[[#This Row],[Discount]]*100 &gt;20, "YES","NO")</f>
        <v>NO</v>
      </c>
    </row>
    <row r="67" spans="1:12">
      <c r="A67" t="s">
        <v>142</v>
      </c>
      <c r="B67" t="s">
        <v>143</v>
      </c>
      <c r="C67" t="s">
        <v>27</v>
      </c>
      <c r="D67" t="s">
        <v>37</v>
      </c>
      <c r="E67" t="s">
        <v>54</v>
      </c>
      <c r="F67" t="s">
        <v>49</v>
      </c>
      <c r="G67">
        <v>20</v>
      </c>
      <c r="H67">
        <v>813.8</v>
      </c>
      <c r="I67">
        <v>0.05</v>
      </c>
      <c r="J67">
        <v>15462.2</v>
      </c>
      <c r="L67" s="10" t="str">
        <f>IF(Table1[[#This Row],[Discount]]*100 &gt;20, "YES","NO")</f>
        <v>NO</v>
      </c>
    </row>
    <row r="68" spans="1:12">
      <c r="A68" t="s">
        <v>144</v>
      </c>
      <c r="B68" t="s">
        <v>91</v>
      </c>
      <c r="C68" t="s">
        <v>13</v>
      </c>
      <c r="D68" t="s">
        <v>20</v>
      </c>
      <c r="E68" t="s">
        <v>57</v>
      </c>
      <c r="F68" t="s">
        <v>32</v>
      </c>
      <c r="G68">
        <v>20</v>
      </c>
      <c r="H68">
        <v>546.19000000000005</v>
      </c>
      <c r="I68">
        <v>0.09</v>
      </c>
      <c r="J68">
        <v>9940.66</v>
      </c>
      <c r="L68" s="10" t="str">
        <f>IF(Table1[[#This Row],[Discount]]*100 &gt;20, "YES","NO")</f>
        <v>NO</v>
      </c>
    </row>
    <row r="69" spans="1:12">
      <c r="A69" t="s">
        <v>145</v>
      </c>
      <c r="B69" t="s">
        <v>103</v>
      </c>
      <c r="C69" t="s">
        <v>19</v>
      </c>
      <c r="D69" t="s">
        <v>37</v>
      </c>
      <c r="E69" t="s">
        <v>21</v>
      </c>
      <c r="F69" t="s">
        <v>16</v>
      </c>
      <c r="G69">
        <v>4</v>
      </c>
      <c r="H69">
        <v>446.89</v>
      </c>
      <c r="I69">
        <v>0.13</v>
      </c>
      <c r="J69">
        <v>1555.18</v>
      </c>
      <c r="L69" s="10" t="str">
        <f>IF(Table1[[#This Row],[Discount]]*100 &gt;20, "YES","NO")</f>
        <v>NO</v>
      </c>
    </row>
    <row r="70" spans="1:12">
      <c r="A70" t="s">
        <v>146</v>
      </c>
      <c r="B70" t="s">
        <v>147</v>
      </c>
      <c r="C70" t="s">
        <v>13</v>
      </c>
      <c r="D70" t="s">
        <v>20</v>
      </c>
      <c r="E70" t="s">
        <v>15</v>
      </c>
      <c r="F70" t="s">
        <v>16</v>
      </c>
      <c r="G70">
        <v>10</v>
      </c>
      <c r="H70">
        <v>351.54</v>
      </c>
      <c r="I70">
        <v>0.09</v>
      </c>
      <c r="J70">
        <v>3199.01</v>
      </c>
      <c r="L70" s="10" t="str">
        <f>IF(Table1[[#This Row],[Discount]]*100 &gt;20, "YES","NO")</f>
        <v>NO</v>
      </c>
    </row>
    <row r="71" spans="1:12">
      <c r="A71" t="s">
        <v>148</v>
      </c>
      <c r="B71" t="s">
        <v>12</v>
      </c>
      <c r="C71" t="s">
        <v>13</v>
      </c>
      <c r="D71" t="s">
        <v>30</v>
      </c>
      <c r="E71" t="s">
        <v>24</v>
      </c>
      <c r="F71" t="s">
        <v>16</v>
      </c>
      <c r="G71">
        <v>6</v>
      </c>
      <c r="H71">
        <v>924.36</v>
      </c>
      <c r="I71">
        <v>0.28000000000000003</v>
      </c>
      <c r="J71">
        <v>3993.24</v>
      </c>
      <c r="L71" s="10" t="str">
        <f>IF(Table1[[#This Row],[Discount]]*100 &gt;20, "YES","NO")</f>
        <v>YES</v>
      </c>
    </row>
    <row r="72" spans="1:12">
      <c r="A72" t="s">
        <v>149</v>
      </c>
      <c r="B72" t="s">
        <v>36</v>
      </c>
      <c r="C72" t="s">
        <v>27</v>
      </c>
      <c r="D72" t="s">
        <v>37</v>
      </c>
      <c r="E72" t="s">
        <v>24</v>
      </c>
      <c r="F72" t="s">
        <v>16</v>
      </c>
      <c r="G72">
        <v>17</v>
      </c>
      <c r="H72">
        <v>36.200000000000003</v>
      </c>
      <c r="I72">
        <v>7.0000000000000007E-2</v>
      </c>
      <c r="J72">
        <v>572.32000000000005</v>
      </c>
      <c r="L72" s="10" t="str">
        <f>IF(Table1[[#This Row],[Discount]]*100 &gt;20, "YES","NO")</f>
        <v>NO</v>
      </c>
    </row>
    <row r="73" spans="1:12">
      <c r="A73" t="s">
        <v>150</v>
      </c>
      <c r="B73" t="s">
        <v>123</v>
      </c>
      <c r="C73" t="s">
        <v>13</v>
      </c>
      <c r="D73" t="s">
        <v>30</v>
      </c>
      <c r="E73" t="s">
        <v>15</v>
      </c>
      <c r="F73" t="s">
        <v>16</v>
      </c>
      <c r="G73">
        <v>8</v>
      </c>
      <c r="H73">
        <v>552.45000000000005</v>
      </c>
      <c r="I73">
        <v>0.08</v>
      </c>
      <c r="J73">
        <v>4066.03</v>
      </c>
      <c r="L73" s="10" t="str">
        <f>IF(Table1[[#This Row],[Discount]]*100 &gt;20, "YES","NO")</f>
        <v>NO</v>
      </c>
    </row>
    <row r="74" spans="1:12">
      <c r="A74" t="s">
        <v>151</v>
      </c>
      <c r="B74" t="s">
        <v>152</v>
      </c>
      <c r="C74" t="s">
        <v>19</v>
      </c>
      <c r="D74" t="s">
        <v>37</v>
      </c>
      <c r="E74" t="s">
        <v>31</v>
      </c>
      <c r="F74" t="s">
        <v>32</v>
      </c>
      <c r="G74">
        <v>3</v>
      </c>
      <c r="H74">
        <v>575.80999999999995</v>
      </c>
      <c r="I74">
        <v>0.25</v>
      </c>
      <c r="J74">
        <v>1295.57</v>
      </c>
      <c r="L74" s="10" t="str">
        <f>IF(Table1[[#This Row],[Discount]]*100 &gt;20, "YES","NO")</f>
        <v>YES</v>
      </c>
    </row>
    <row r="75" spans="1:12">
      <c r="A75" t="s">
        <v>153</v>
      </c>
      <c r="B75" t="s">
        <v>82</v>
      </c>
      <c r="C75" t="s">
        <v>27</v>
      </c>
      <c r="D75" t="s">
        <v>20</v>
      </c>
      <c r="E75" t="s">
        <v>31</v>
      </c>
      <c r="F75" t="s">
        <v>32</v>
      </c>
      <c r="G75">
        <v>15</v>
      </c>
      <c r="H75">
        <v>729.82</v>
      </c>
      <c r="I75">
        <v>0.28000000000000003</v>
      </c>
      <c r="J75">
        <v>7882.06</v>
      </c>
      <c r="L75" s="10" t="str">
        <f>IF(Table1[[#This Row],[Discount]]*100 &gt;20, "YES","NO")</f>
        <v>YES</v>
      </c>
    </row>
    <row r="76" spans="1:12">
      <c r="A76" t="s">
        <v>154</v>
      </c>
      <c r="B76" t="s">
        <v>155</v>
      </c>
      <c r="C76" t="s">
        <v>13</v>
      </c>
      <c r="D76" t="s">
        <v>20</v>
      </c>
      <c r="E76" t="s">
        <v>21</v>
      </c>
      <c r="F76" t="s">
        <v>16</v>
      </c>
      <c r="G76">
        <v>11</v>
      </c>
      <c r="H76">
        <v>25.47</v>
      </c>
      <c r="I76">
        <v>0.27</v>
      </c>
      <c r="J76">
        <v>204.52</v>
      </c>
      <c r="L76" s="10" t="str">
        <f>IF(Table1[[#This Row],[Discount]]*100 &gt;20, "YES","NO")</f>
        <v>YES</v>
      </c>
    </row>
    <row r="77" spans="1:12">
      <c r="A77" t="s">
        <v>156</v>
      </c>
      <c r="B77" t="s">
        <v>115</v>
      </c>
      <c r="C77" t="s">
        <v>13</v>
      </c>
      <c r="D77" t="s">
        <v>30</v>
      </c>
      <c r="E77" t="s">
        <v>57</v>
      </c>
      <c r="F77" t="s">
        <v>32</v>
      </c>
      <c r="G77">
        <v>12</v>
      </c>
      <c r="H77">
        <v>294.56</v>
      </c>
      <c r="I77">
        <v>0.14000000000000001</v>
      </c>
      <c r="J77">
        <v>3039.86</v>
      </c>
      <c r="L77" s="10" t="str">
        <f>IF(Table1[[#This Row],[Discount]]*100 &gt;20, "YES","NO")</f>
        <v>NO</v>
      </c>
    </row>
    <row r="78" spans="1:12">
      <c r="A78" t="s">
        <v>157</v>
      </c>
      <c r="B78" t="s">
        <v>158</v>
      </c>
      <c r="C78" t="s">
        <v>19</v>
      </c>
      <c r="D78" t="s">
        <v>20</v>
      </c>
      <c r="E78" t="s">
        <v>57</v>
      </c>
      <c r="F78" t="s">
        <v>32</v>
      </c>
      <c r="G78">
        <v>5</v>
      </c>
      <c r="H78">
        <v>816.08</v>
      </c>
      <c r="I78">
        <v>0.13</v>
      </c>
      <c r="J78">
        <v>3549.95</v>
      </c>
      <c r="L78" s="10" t="str">
        <f>IF(Table1[[#This Row],[Discount]]*100 &gt;20, "YES","NO")</f>
        <v>NO</v>
      </c>
    </row>
    <row r="79" spans="1:12">
      <c r="A79" t="s">
        <v>159</v>
      </c>
      <c r="B79" t="s">
        <v>101</v>
      </c>
      <c r="C79" t="s">
        <v>27</v>
      </c>
      <c r="D79" t="s">
        <v>30</v>
      </c>
      <c r="E79" t="s">
        <v>24</v>
      </c>
      <c r="F79" t="s">
        <v>16</v>
      </c>
      <c r="G79">
        <v>13</v>
      </c>
      <c r="H79">
        <v>821.5</v>
      </c>
      <c r="I79">
        <v>0.24</v>
      </c>
      <c r="J79">
        <v>8116.42</v>
      </c>
      <c r="L79" s="10" t="str">
        <f>IF(Table1[[#This Row],[Discount]]*100 &gt;20, "YES","NO")</f>
        <v>YES</v>
      </c>
    </row>
    <row r="80" spans="1:12">
      <c r="A80" t="s">
        <v>160</v>
      </c>
      <c r="B80" t="s">
        <v>12</v>
      </c>
      <c r="C80" t="s">
        <v>13</v>
      </c>
      <c r="D80" t="s">
        <v>30</v>
      </c>
      <c r="E80" t="s">
        <v>48</v>
      </c>
      <c r="F80" t="s">
        <v>49</v>
      </c>
      <c r="G80">
        <v>3</v>
      </c>
      <c r="H80">
        <v>162.93</v>
      </c>
      <c r="I80">
        <v>0.22</v>
      </c>
      <c r="J80">
        <v>381.26</v>
      </c>
      <c r="L80" s="10" t="str">
        <f>IF(Table1[[#This Row],[Discount]]*100 &gt;20, "YES","NO")</f>
        <v>YES</v>
      </c>
    </row>
    <row r="81" spans="1:12">
      <c r="A81" t="s">
        <v>161</v>
      </c>
      <c r="B81" t="s">
        <v>162</v>
      </c>
      <c r="C81" t="s">
        <v>27</v>
      </c>
      <c r="D81" t="s">
        <v>30</v>
      </c>
      <c r="E81" t="s">
        <v>24</v>
      </c>
      <c r="F81" t="s">
        <v>16</v>
      </c>
      <c r="G81">
        <v>5</v>
      </c>
      <c r="H81">
        <v>275.20999999999998</v>
      </c>
      <c r="I81">
        <v>0.24</v>
      </c>
      <c r="J81">
        <v>1045.8</v>
      </c>
      <c r="L81" s="10" t="str">
        <f>IF(Table1[[#This Row],[Discount]]*100 &gt;20, "YES","NO")</f>
        <v>YES</v>
      </c>
    </row>
    <row r="82" spans="1:12">
      <c r="A82" t="s">
        <v>163</v>
      </c>
      <c r="B82" t="s">
        <v>39</v>
      </c>
      <c r="C82" t="s">
        <v>27</v>
      </c>
      <c r="D82" t="s">
        <v>14</v>
      </c>
      <c r="E82" t="s">
        <v>24</v>
      </c>
      <c r="F82" t="s">
        <v>16</v>
      </c>
      <c r="G82">
        <v>9</v>
      </c>
      <c r="H82">
        <v>336.62</v>
      </c>
      <c r="I82">
        <v>0.25</v>
      </c>
      <c r="J82">
        <v>2272.1799999999998</v>
      </c>
      <c r="L82" s="10" t="str">
        <f>IF(Table1[[#This Row],[Discount]]*100 &gt;20, "YES","NO")</f>
        <v>YES</v>
      </c>
    </row>
    <row r="83" spans="1:12">
      <c r="A83" t="s">
        <v>164</v>
      </c>
      <c r="B83" t="s">
        <v>125</v>
      </c>
      <c r="C83" t="s">
        <v>23</v>
      </c>
      <c r="D83" t="s">
        <v>20</v>
      </c>
      <c r="E83" t="s">
        <v>54</v>
      </c>
      <c r="F83" t="s">
        <v>49</v>
      </c>
      <c r="G83">
        <v>12</v>
      </c>
      <c r="H83">
        <v>125.8</v>
      </c>
      <c r="I83">
        <v>0.3</v>
      </c>
      <c r="J83">
        <v>1056.72</v>
      </c>
      <c r="L83" s="10" t="str">
        <f>IF(Table1[[#This Row],[Discount]]*100 &gt;20, "YES","NO")</f>
        <v>YES</v>
      </c>
    </row>
    <row r="84" spans="1:12">
      <c r="A84" t="s">
        <v>165</v>
      </c>
      <c r="B84" t="s">
        <v>80</v>
      </c>
      <c r="C84" t="s">
        <v>13</v>
      </c>
      <c r="D84" t="s">
        <v>30</v>
      </c>
      <c r="E84" t="s">
        <v>21</v>
      </c>
      <c r="F84" t="s">
        <v>16</v>
      </c>
      <c r="G84">
        <v>7</v>
      </c>
      <c r="H84">
        <v>301.19</v>
      </c>
      <c r="I84">
        <v>0.15</v>
      </c>
      <c r="J84">
        <v>1792.08</v>
      </c>
      <c r="L84" s="10" t="str">
        <f>IF(Table1[[#This Row],[Discount]]*100 &gt;20, "YES","NO")</f>
        <v>NO</v>
      </c>
    </row>
    <row r="85" spans="1:12">
      <c r="A85" t="s">
        <v>166</v>
      </c>
      <c r="B85" t="s">
        <v>167</v>
      </c>
      <c r="C85" t="s">
        <v>13</v>
      </c>
      <c r="D85" t="s">
        <v>20</v>
      </c>
      <c r="E85" t="s">
        <v>48</v>
      </c>
      <c r="F85" t="s">
        <v>49</v>
      </c>
      <c r="G85">
        <v>8</v>
      </c>
      <c r="H85">
        <v>633.15</v>
      </c>
      <c r="I85">
        <v>0.12</v>
      </c>
      <c r="J85">
        <v>4457.38</v>
      </c>
      <c r="L85" s="10" t="str">
        <f>IF(Table1[[#This Row],[Discount]]*100 &gt;20, "YES","NO")</f>
        <v>NO</v>
      </c>
    </row>
    <row r="86" spans="1:12">
      <c r="A86" t="s">
        <v>168</v>
      </c>
      <c r="B86" t="s">
        <v>123</v>
      </c>
      <c r="C86" t="s">
        <v>13</v>
      </c>
      <c r="D86" t="s">
        <v>30</v>
      </c>
      <c r="E86" t="s">
        <v>24</v>
      </c>
      <c r="F86" t="s">
        <v>16</v>
      </c>
      <c r="G86">
        <v>20</v>
      </c>
      <c r="H86">
        <v>170.64</v>
      </c>
      <c r="I86">
        <v>0.28999999999999998</v>
      </c>
      <c r="J86">
        <v>2423.09</v>
      </c>
      <c r="L86" s="10" t="str">
        <f>IF(Table1[[#This Row],[Discount]]*100 &gt;20, "YES","NO")</f>
        <v>YES</v>
      </c>
    </row>
    <row r="87" spans="1:12">
      <c r="A87" t="s">
        <v>169</v>
      </c>
      <c r="B87" t="s">
        <v>127</v>
      </c>
      <c r="C87" t="s">
        <v>13</v>
      </c>
      <c r="D87" t="s">
        <v>37</v>
      </c>
      <c r="E87" t="s">
        <v>24</v>
      </c>
      <c r="F87" t="s">
        <v>16</v>
      </c>
      <c r="G87">
        <v>15</v>
      </c>
      <c r="H87">
        <v>957.71</v>
      </c>
      <c r="I87">
        <v>0.04</v>
      </c>
      <c r="J87">
        <v>13791.02</v>
      </c>
      <c r="L87" s="10" t="str">
        <f>IF(Table1[[#This Row],[Discount]]*100 &gt;20, "YES","NO")</f>
        <v>NO</v>
      </c>
    </row>
    <row r="88" spans="1:12">
      <c r="A88" t="s">
        <v>170</v>
      </c>
      <c r="B88" t="s">
        <v>115</v>
      </c>
      <c r="C88" t="s">
        <v>13</v>
      </c>
      <c r="D88" t="s">
        <v>30</v>
      </c>
      <c r="E88" t="s">
        <v>24</v>
      </c>
      <c r="F88" t="s">
        <v>16</v>
      </c>
      <c r="G88">
        <v>16</v>
      </c>
      <c r="H88">
        <v>887.38</v>
      </c>
      <c r="I88">
        <v>0.24</v>
      </c>
      <c r="J88">
        <v>10790.54</v>
      </c>
      <c r="L88" s="10" t="str">
        <f>IF(Table1[[#This Row],[Discount]]*100 &gt;20, "YES","NO")</f>
        <v>YES</v>
      </c>
    </row>
    <row r="89" spans="1:12">
      <c r="A89" t="s">
        <v>171</v>
      </c>
      <c r="B89" t="s">
        <v>172</v>
      </c>
      <c r="C89" t="s">
        <v>13</v>
      </c>
      <c r="D89" t="s">
        <v>20</v>
      </c>
      <c r="E89" t="s">
        <v>21</v>
      </c>
      <c r="F89" t="s">
        <v>16</v>
      </c>
      <c r="G89">
        <v>12</v>
      </c>
      <c r="H89">
        <v>254.18</v>
      </c>
      <c r="I89">
        <v>0.02</v>
      </c>
      <c r="J89">
        <v>2989.16</v>
      </c>
      <c r="L89" s="10" t="str">
        <f>IF(Table1[[#This Row],[Discount]]*100 &gt;20, "YES","NO")</f>
        <v>NO</v>
      </c>
    </row>
    <row r="90" spans="1:12">
      <c r="A90" t="s">
        <v>173</v>
      </c>
      <c r="B90" t="s">
        <v>119</v>
      </c>
      <c r="C90" t="s">
        <v>19</v>
      </c>
      <c r="D90" t="s">
        <v>20</v>
      </c>
      <c r="E90" t="s">
        <v>54</v>
      </c>
      <c r="F90" t="s">
        <v>49</v>
      </c>
      <c r="G90">
        <v>14</v>
      </c>
      <c r="H90">
        <v>528.91</v>
      </c>
      <c r="I90">
        <v>0.1</v>
      </c>
      <c r="J90">
        <v>6664.27</v>
      </c>
      <c r="L90" s="10" t="str">
        <f>IF(Table1[[#This Row],[Discount]]*100 &gt;20, "YES","NO")</f>
        <v>NO</v>
      </c>
    </row>
    <row r="91" spans="1:12">
      <c r="A91" t="s">
        <v>174</v>
      </c>
      <c r="B91" t="s">
        <v>175</v>
      </c>
      <c r="C91" t="s">
        <v>23</v>
      </c>
      <c r="D91" t="s">
        <v>14</v>
      </c>
      <c r="E91" t="s">
        <v>54</v>
      </c>
      <c r="F91" t="s">
        <v>49</v>
      </c>
      <c r="G91">
        <v>15</v>
      </c>
      <c r="H91">
        <v>257.93</v>
      </c>
      <c r="I91">
        <v>0.12</v>
      </c>
      <c r="J91">
        <v>3404.68</v>
      </c>
      <c r="L91" s="10" t="str">
        <f>IF(Table1[[#This Row],[Discount]]*100 &gt;20, "YES","NO")</f>
        <v>NO</v>
      </c>
    </row>
    <row r="92" spans="1:12">
      <c r="A92" t="s">
        <v>176</v>
      </c>
      <c r="B92" t="s">
        <v>43</v>
      </c>
      <c r="C92" t="s">
        <v>23</v>
      </c>
      <c r="D92" t="s">
        <v>30</v>
      </c>
      <c r="E92" t="s">
        <v>24</v>
      </c>
      <c r="F92" t="s">
        <v>16</v>
      </c>
      <c r="G92">
        <v>13</v>
      </c>
      <c r="H92">
        <v>555.62</v>
      </c>
      <c r="I92">
        <v>0.23</v>
      </c>
      <c r="J92">
        <v>5561.76</v>
      </c>
      <c r="L92" s="10" t="str">
        <f>IF(Table1[[#This Row],[Discount]]*100 &gt;20, "YES","NO")</f>
        <v>YES</v>
      </c>
    </row>
    <row r="93" spans="1:12">
      <c r="A93" t="s">
        <v>177</v>
      </c>
      <c r="B93" t="s">
        <v>103</v>
      </c>
      <c r="C93" t="s">
        <v>19</v>
      </c>
      <c r="D93" t="s">
        <v>14</v>
      </c>
      <c r="E93" t="s">
        <v>48</v>
      </c>
      <c r="F93" t="s">
        <v>49</v>
      </c>
      <c r="G93">
        <v>14</v>
      </c>
      <c r="H93">
        <v>479.39</v>
      </c>
      <c r="I93">
        <v>0.03</v>
      </c>
      <c r="J93">
        <v>6510.12</v>
      </c>
      <c r="L93" s="10" t="str">
        <f>IF(Table1[[#This Row],[Discount]]*100 &gt;20, "YES","NO")</f>
        <v>NO</v>
      </c>
    </row>
    <row r="94" spans="1:12">
      <c r="A94" t="s">
        <v>178</v>
      </c>
      <c r="B94" t="s">
        <v>179</v>
      </c>
      <c r="C94" t="s">
        <v>13</v>
      </c>
      <c r="D94" t="s">
        <v>30</v>
      </c>
      <c r="E94" t="s">
        <v>24</v>
      </c>
      <c r="F94" t="s">
        <v>16</v>
      </c>
      <c r="G94">
        <v>10</v>
      </c>
      <c r="H94">
        <v>314.57</v>
      </c>
      <c r="I94">
        <v>0.08</v>
      </c>
      <c r="J94">
        <v>2894.04</v>
      </c>
      <c r="L94" s="10" t="str">
        <f>IF(Table1[[#This Row],[Discount]]*100 &gt;20, "YES","NO")</f>
        <v>NO</v>
      </c>
    </row>
    <row r="95" spans="1:12">
      <c r="A95" t="s">
        <v>180</v>
      </c>
      <c r="B95" t="s">
        <v>181</v>
      </c>
      <c r="C95" t="s">
        <v>23</v>
      </c>
      <c r="D95" t="s">
        <v>37</v>
      </c>
      <c r="E95" t="s">
        <v>48</v>
      </c>
      <c r="F95" t="s">
        <v>49</v>
      </c>
      <c r="G95">
        <v>15</v>
      </c>
      <c r="H95">
        <v>711.67</v>
      </c>
      <c r="I95">
        <v>0.01</v>
      </c>
      <c r="J95">
        <v>10568.3</v>
      </c>
      <c r="L95" s="10" t="str">
        <f>IF(Table1[[#This Row],[Discount]]*100 &gt;20, "YES","NO")</f>
        <v>NO</v>
      </c>
    </row>
    <row r="96" spans="1:12">
      <c r="A96" t="s">
        <v>182</v>
      </c>
      <c r="B96" t="s">
        <v>183</v>
      </c>
      <c r="C96" t="s">
        <v>23</v>
      </c>
      <c r="D96" t="s">
        <v>20</v>
      </c>
      <c r="E96" t="s">
        <v>24</v>
      </c>
      <c r="F96" t="s">
        <v>16</v>
      </c>
      <c r="G96">
        <v>2</v>
      </c>
      <c r="H96">
        <v>977.03</v>
      </c>
      <c r="I96">
        <v>0.03</v>
      </c>
      <c r="J96">
        <v>1895.44</v>
      </c>
      <c r="L96" s="10" t="str">
        <f>IF(Table1[[#This Row],[Discount]]*100 &gt;20, "YES","NO")</f>
        <v>NO</v>
      </c>
    </row>
    <row r="97" spans="1:12">
      <c r="A97" t="s">
        <v>184</v>
      </c>
      <c r="B97" t="s">
        <v>185</v>
      </c>
      <c r="C97" t="s">
        <v>13</v>
      </c>
      <c r="D97" t="s">
        <v>37</v>
      </c>
      <c r="E97" t="s">
        <v>15</v>
      </c>
      <c r="F97" t="s">
        <v>16</v>
      </c>
      <c r="G97">
        <v>5</v>
      </c>
      <c r="H97">
        <v>132.51</v>
      </c>
      <c r="I97">
        <v>0.27</v>
      </c>
      <c r="J97">
        <v>483.66</v>
      </c>
      <c r="L97" s="10" t="str">
        <f>IF(Table1[[#This Row],[Discount]]*100 &gt;20, "YES","NO")</f>
        <v>YES</v>
      </c>
    </row>
    <row r="98" spans="1:12">
      <c r="A98" t="s">
        <v>186</v>
      </c>
      <c r="B98" t="s">
        <v>187</v>
      </c>
      <c r="C98" t="s">
        <v>23</v>
      </c>
      <c r="D98" t="s">
        <v>20</v>
      </c>
      <c r="E98" t="s">
        <v>24</v>
      </c>
      <c r="F98" t="s">
        <v>16</v>
      </c>
      <c r="G98">
        <v>5</v>
      </c>
      <c r="H98">
        <v>438.12</v>
      </c>
      <c r="I98">
        <v>0.17</v>
      </c>
      <c r="J98">
        <v>1818.2</v>
      </c>
      <c r="L98" s="10" t="str">
        <f>IF(Table1[[#This Row],[Discount]]*100 &gt;20, "YES","NO")</f>
        <v>NO</v>
      </c>
    </row>
    <row r="99" spans="1:12">
      <c r="A99" t="s">
        <v>188</v>
      </c>
      <c r="B99" t="s">
        <v>189</v>
      </c>
      <c r="C99" t="s">
        <v>27</v>
      </c>
      <c r="D99" t="s">
        <v>14</v>
      </c>
      <c r="E99" t="s">
        <v>15</v>
      </c>
      <c r="F99" t="s">
        <v>16</v>
      </c>
      <c r="G99">
        <v>3</v>
      </c>
      <c r="H99">
        <v>634.57000000000005</v>
      </c>
      <c r="I99">
        <v>0.11</v>
      </c>
      <c r="J99">
        <v>1694.3</v>
      </c>
      <c r="L99" s="10" t="str">
        <f>IF(Table1[[#This Row],[Discount]]*100 &gt;20, "YES","NO")</f>
        <v>NO</v>
      </c>
    </row>
    <row r="100" spans="1:12">
      <c r="A100" t="s">
        <v>190</v>
      </c>
      <c r="B100" t="s">
        <v>191</v>
      </c>
      <c r="C100" t="s">
        <v>23</v>
      </c>
      <c r="D100" t="s">
        <v>14</v>
      </c>
      <c r="E100" t="s">
        <v>31</v>
      </c>
      <c r="F100" t="s">
        <v>32</v>
      </c>
      <c r="G100">
        <v>15</v>
      </c>
      <c r="H100">
        <v>749.02</v>
      </c>
      <c r="I100">
        <v>0.06</v>
      </c>
      <c r="J100">
        <v>10561.18</v>
      </c>
      <c r="L100" s="10" t="str">
        <f>IF(Table1[[#This Row],[Discount]]*100 &gt;20, "YES","NO")</f>
        <v>NO</v>
      </c>
    </row>
    <row r="101" spans="1:12">
      <c r="A101" t="s">
        <v>192</v>
      </c>
      <c r="B101" t="s">
        <v>22</v>
      </c>
      <c r="C101" t="s">
        <v>23</v>
      </c>
      <c r="D101" t="s">
        <v>37</v>
      </c>
      <c r="E101" t="s">
        <v>31</v>
      </c>
      <c r="F101" t="s">
        <v>32</v>
      </c>
      <c r="G101">
        <v>13</v>
      </c>
      <c r="H101">
        <v>525.73</v>
      </c>
      <c r="I101">
        <v>0.2</v>
      </c>
      <c r="J101">
        <v>5467.59</v>
      </c>
      <c r="L101" s="10" t="str">
        <f>IF(Table1[[#This Row],[Discount]]*100 &gt;20, "YES","NO")</f>
        <v>NO</v>
      </c>
    </row>
    <row r="102" spans="1:12">
      <c r="A102" t="s">
        <v>193</v>
      </c>
      <c r="B102" t="s">
        <v>194</v>
      </c>
      <c r="C102" t="s">
        <v>13</v>
      </c>
      <c r="D102" t="s">
        <v>37</v>
      </c>
      <c r="E102" t="s">
        <v>48</v>
      </c>
      <c r="F102" t="s">
        <v>49</v>
      </c>
      <c r="G102">
        <v>7</v>
      </c>
      <c r="H102">
        <v>880.05</v>
      </c>
      <c r="I102">
        <v>0.01</v>
      </c>
      <c r="J102">
        <v>6098.75</v>
      </c>
      <c r="L102" s="10" t="str">
        <f>IF(Table1[[#This Row],[Discount]]*100 &gt;20, "YES","NO")</f>
        <v>NO</v>
      </c>
    </row>
    <row r="103" spans="1:12">
      <c r="A103" t="s">
        <v>195</v>
      </c>
      <c r="B103" t="s">
        <v>196</v>
      </c>
      <c r="C103" t="s">
        <v>23</v>
      </c>
      <c r="D103" t="s">
        <v>20</v>
      </c>
      <c r="E103" t="s">
        <v>48</v>
      </c>
      <c r="F103" t="s">
        <v>49</v>
      </c>
      <c r="G103">
        <v>12</v>
      </c>
      <c r="H103">
        <v>144.85</v>
      </c>
      <c r="I103">
        <v>0.22</v>
      </c>
      <c r="J103">
        <v>1355.8</v>
      </c>
      <c r="L103" s="10" t="str">
        <f>IF(Table1[[#This Row],[Discount]]*100 &gt;20, "YES","NO")</f>
        <v>YES</v>
      </c>
    </row>
    <row r="104" spans="1:12">
      <c r="A104" t="s">
        <v>197</v>
      </c>
      <c r="B104" t="s">
        <v>172</v>
      </c>
      <c r="C104" t="s">
        <v>13</v>
      </c>
      <c r="D104" t="s">
        <v>37</v>
      </c>
      <c r="E104" t="s">
        <v>31</v>
      </c>
      <c r="F104" t="s">
        <v>32</v>
      </c>
      <c r="G104">
        <v>2</v>
      </c>
      <c r="H104">
        <v>613.76</v>
      </c>
      <c r="I104">
        <v>0.09</v>
      </c>
      <c r="J104">
        <v>1117.04</v>
      </c>
      <c r="L104" s="10" t="str">
        <f>IF(Table1[[#This Row],[Discount]]*100 &gt;20, "YES","NO")</f>
        <v>NO</v>
      </c>
    </row>
    <row r="105" spans="1:12">
      <c r="A105" t="s">
        <v>198</v>
      </c>
      <c r="B105" t="s">
        <v>75</v>
      </c>
      <c r="C105" t="s">
        <v>19</v>
      </c>
      <c r="D105" t="s">
        <v>20</v>
      </c>
      <c r="E105" t="s">
        <v>24</v>
      </c>
      <c r="F105" t="s">
        <v>16</v>
      </c>
      <c r="G105">
        <v>12</v>
      </c>
      <c r="H105">
        <v>879.16</v>
      </c>
      <c r="I105">
        <v>0.14000000000000001</v>
      </c>
      <c r="J105">
        <v>9072.93</v>
      </c>
      <c r="L105" s="10" t="str">
        <f>IF(Table1[[#This Row],[Discount]]*100 &gt;20, "YES","NO")</f>
        <v>NO</v>
      </c>
    </row>
    <row r="106" spans="1:12">
      <c r="A106" t="s">
        <v>199</v>
      </c>
      <c r="B106" t="s">
        <v>200</v>
      </c>
      <c r="C106" t="s">
        <v>23</v>
      </c>
      <c r="D106" t="s">
        <v>37</v>
      </c>
      <c r="E106" t="s">
        <v>48</v>
      </c>
      <c r="F106" t="s">
        <v>49</v>
      </c>
      <c r="G106">
        <v>16</v>
      </c>
      <c r="H106">
        <v>915.02</v>
      </c>
      <c r="I106">
        <v>0.24</v>
      </c>
      <c r="J106">
        <v>11126.64</v>
      </c>
      <c r="L106" s="10" t="str">
        <f>IF(Table1[[#This Row],[Discount]]*100 &gt;20, "YES","NO")</f>
        <v>YES</v>
      </c>
    </row>
    <row r="107" spans="1:12">
      <c r="A107" t="s">
        <v>201</v>
      </c>
      <c r="B107" t="s">
        <v>162</v>
      </c>
      <c r="C107" t="s">
        <v>27</v>
      </c>
      <c r="D107" t="s">
        <v>20</v>
      </c>
      <c r="E107" t="s">
        <v>48</v>
      </c>
      <c r="F107" t="s">
        <v>49</v>
      </c>
      <c r="G107">
        <v>4</v>
      </c>
      <c r="H107">
        <v>51.88</v>
      </c>
      <c r="I107">
        <v>0.12</v>
      </c>
      <c r="J107">
        <v>182.62</v>
      </c>
      <c r="L107" s="10" t="str">
        <f>IF(Table1[[#This Row],[Discount]]*100 &gt;20, "YES","NO")</f>
        <v>NO</v>
      </c>
    </row>
    <row r="108" spans="1:12">
      <c r="A108" t="s">
        <v>202</v>
      </c>
      <c r="B108" t="s">
        <v>203</v>
      </c>
      <c r="C108" t="s">
        <v>13</v>
      </c>
      <c r="D108" t="s">
        <v>37</v>
      </c>
      <c r="E108" t="s">
        <v>48</v>
      </c>
      <c r="F108" t="s">
        <v>49</v>
      </c>
      <c r="G108">
        <v>17</v>
      </c>
      <c r="H108">
        <v>912.07</v>
      </c>
      <c r="I108">
        <v>0.14000000000000001</v>
      </c>
      <c r="J108">
        <v>13334.46</v>
      </c>
      <c r="L108" s="10" t="str">
        <f>IF(Table1[[#This Row],[Discount]]*100 &gt;20, "YES","NO")</f>
        <v>NO</v>
      </c>
    </row>
    <row r="109" spans="1:12">
      <c r="A109" t="s">
        <v>204</v>
      </c>
      <c r="B109" t="s">
        <v>205</v>
      </c>
      <c r="C109" t="s">
        <v>27</v>
      </c>
      <c r="D109" t="s">
        <v>14</v>
      </c>
      <c r="E109" t="s">
        <v>15</v>
      </c>
      <c r="F109" t="s">
        <v>16</v>
      </c>
      <c r="G109">
        <v>4</v>
      </c>
      <c r="H109">
        <v>580.16999999999996</v>
      </c>
      <c r="I109">
        <v>0.18</v>
      </c>
      <c r="J109">
        <v>1902.96</v>
      </c>
      <c r="L109" s="10" t="str">
        <f>IF(Table1[[#This Row],[Discount]]*100 &gt;20, "YES","NO")</f>
        <v>NO</v>
      </c>
    </row>
    <row r="110" spans="1:12">
      <c r="A110" t="s">
        <v>206</v>
      </c>
      <c r="B110" t="s">
        <v>26</v>
      </c>
      <c r="C110" t="s">
        <v>27</v>
      </c>
      <c r="D110" t="s">
        <v>30</v>
      </c>
      <c r="E110" t="s">
        <v>31</v>
      </c>
      <c r="F110" t="s">
        <v>32</v>
      </c>
      <c r="G110">
        <v>5</v>
      </c>
      <c r="H110">
        <v>635.36</v>
      </c>
      <c r="I110">
        <v>0.14000000000000001</v>
      </c>
      <c r="J110">
        <v>2732.05</v>
      </c>
      <c r="L110" s="10" t="str">
        <f>IF(Table1[[#This Row],[Discount]]*100 &gt;20, "YES","NO")</f>
        <v>NO</v>
      </c>
    </row>
    <row r="111" spans="1:12">
      <c r="A111" t="s">
        <v>207</v>
      </c>
      <c r="B111" t="s">
        <v>208</v>
      </c>
      <c r="C111" t="s">
        <v>27</v>
      </c>
      <c r="D111" t="s">
        <v>20</v>
      </c>
      <c r="E111" t="s">
        <v>57</v>
      </c>
      <c r="F111" t="s">
        <v>32</v>
      </c>
      <c r="G111">
        <v>16</v>
      </c>
      <c r="H111">
        <v>511.47</v>
      </c>
      <c r="I111">
        <v>0.22</v>
      </c>
      <c r="J111">
        <v>6383.15</v>
      </c>
      <c r="L111" s="10" t="str">
        <f>IF(Table1[[#This Row],[Discount]]*100 &gt;20, "YES","NO")</f>
        <v>YES</v>
      </c>
    </row>
    <row r="112" spans="1:12">
      <c r="A112" t="s">
        <v>209</v>
      </c>
      <c r="B112" t="s">
        <v>138</v>
      </c>
      <c r="C112" t="s">
        <v>19</v>
      </c>
      <c r="D112" t="s">
        <v>30</v>
      </c>
      <c r="E112" t="s">
        <v>15</v>
      </c>
      <c r="F112" t="s">
        <v>16</v>
      </c>
      <c r="G112">
        <v>3</v>
      </c>
      <c r="H112">
        <v>155.05000000000001</v>
      </c>
      <c r="I112">
        <v>0.01</v>
      </c>
      <c r="J112">
        <v>460.5</v>
      </c>
      <c r="L112" s="10" t="str">
        <f>IF(Table1[[#This Row],[Discount]]*100 &gt;20, "YES","NO")</f>
        <v>NO</v>
      </c>
    </row>
    <row r="113" spans="1:12">
      <c r="A113" t="s">
        <v>210</v>
      </c>
      <c r="B113" t="s">
        <v>211</v>
      </c>
      <c r="C113" t="s">
        <v>23</v>
      </c>
      <c r="D113" t="s">
        <v>37</v>
      </c>
      <c r="E113" t="s">
        <v>31</v>
      </c>
      <c r="F113" t="s">
        <v>32</v>
      </c>
      <c r="G113">
        <v>14</v>
      </c>
      <c r="H113">
        <v>957.86</v>
      </c>
      <c r="I113">
        <v>0.18</v>
      </c>
      <c r="J113">
        <v>10996.23</v>
      </c>
      <c r="L113" s="10" t="str">
        <f>IF(Table1[[#This Row],[Discount]]*100 &gt;20, "YES","NO")</f>
        <v>NO</v>
      </c>
    </row>
    <row r="114" spans="1:12">
      <c r="A114" t="s">
        <v>212</v>
      </c>
      <c r="B114" t="s">
        <v>187</v>
      </c>
      <c r="C114" t="s">
        <v>23</v>
      </c>
      <c r="D114" t="s">
        <v>20</v>
      </c>
      <c r="E114" t="s">
        <v>48</v>
      </c>
      <c r="F114" t="s">
        <v>49</v>
      </c>
      <c r="G114">
        <v>2</v>
      </c>
      <c r="H114">
        <v>874.54</v>
      </c>
      <c r="I114">
        <v>0.04</v>
      </c>
      <c r="J114">
        <v>1679.12</v>
      </c>
      <c r="L114" s="10" t="str">
        <f>IF(Table1[[#This Row],[Discount]]*100 &gt;20, "YES","NO")</f>
        <v>NO</v>
      </c>
    </row>
    <row r="115" spans="1:12">
      <c r="A115" t="s">
        <v>213</v>
      </c>
      <c r="B115" t="s">
        <v>214</v>
      </c>
      <c r="C115" t="s">
        <v>13</v>
      </c>
      <c r="D115" t="s">
        <v>14</v>
      </c>
      <c r="E115" t="s">
        <v>21</v>
      </c>
      <c r="F115" t="s">
        <v>16</v>
      </c>
      <c r="G115">
        <v>4</v>
      </c>
      <c r="H115">
        <v>320.99</v>
      </c>
      <c r="I115">
        <v>0.11</v>
      </c>
      <c r="J115">
        <v>1142.72</v>
      </c>
      <c r="L115" s="10" t="str">
        <f>IF(Table1[[#This Row],[Discount]]*100 &gt;20, "YES","NO")</f>
        <v>NO</v>
      </c>
    </row>
    <row r="116" spans="1:12">
      <c r="A116" t="s">
        <v>215</v>
      </c>
      <c r="B116" t="s">
        <v>216</v>
      </c>
      <c r="C116" t="s">
        <v>27</v>
      </c>
      <c r="D116" t="s">
        <v>30</v>
      </c>
      <c r="E116" t="s">
        <v>15</v>
      </c>
      <c r="F116" t="s">
        <v>16</v>
      </c>
      <c r="G116">
        <v>14</v>
      </c>
      <c r="H116">
        <v>76.430000000000007</v>
      </c>
      <c r="I116">
        <v>0.11</v>
      </c>
      <c r="J116">
        <v>952.32</v>
      </c>
      <c r="L116" s="10" t="str">
        <f>IF(Table1[[#This Row],[Discount]]*100 &gt;20, "YES","NO")</f>
        <v>NO</v>
      </c>
    </row>
    <row r="117" spans="1:12">
      <c r="A117" t="s">
        <v>217</v>
      </c>
      <c r="B117" t="s">
        <v>22</v>
      </c>
      <c r="C117" t="s">
        <v>23</v>
      </c>
      <c r="D117" t="s">
        <v>20</v>
      </c>
      <c r="E117" t="s">
        <v>48</v>
      </c>
      <c r="F117" t="s">
        <v>49</v>
      </c>
      <c r="G117">
        <v>13</v>
      </c>
      <c r="H117">
        <v>519.38</v>
      </c>
      <c r="I117">
        <v>0.2</v>
      </c>
      <c r="J117">
        <v>5401.55</v>
      </c>
      <c r="L117" s="10" t="str">
        <f>IF(Table1[[#This Row],[Discount]]*100 &gt;20, "YES","NO")</f>
        <v>NO</v>
      </c>
    </row>
    <row r="118" spans="1:12">
      <c r="A118" t="s">
        <v>218</v>
      </c>
      <c r="B118" t="s">
        <v>219</v>
      </c>
      <c r="C118" t="s">
        <v>19</v>
      </c>
      <c r="D118" t="s">
        <v>30</v>
      </c>
      <c r="E118" t="s">
        <v>54</v>
      </c>
      <c r="F118" t="s">
        <v>49</v>
      </c>
      <c r="G118">
        <v>8</v>
      </c>
      <c r="H118">
        <v>375.11</v>
      </c>
      <c r="I118">
        <v>0.15</v>
      </c>
      <c r="J118">
        <v>2550.75</v>
      </c>
      <c r="L118" s="10" t="str">
        <f>IF(Table1[[#This Row],[Discount]]*100 &gt;20, "YES","NO")</f>
        <v>NO</v>
      </c>
    </row>
    <row r="119" spans="1:12">
      <c r="A119" t="s">
        <v>220</v>
      </c>
      <c r="B119" t="s">
        <v>136</v>
      </c>
      <c r="C119" t="s">
        <v>13</v>
      </c>
      <c r="D119" t="s">
        <v>14</v>
      </c>
      <c r="E119" t="s">
        <v>31</v>
      </c>
      <c r="F119" t="s">
        <v>32</v>
      </c>
      <c r="G119">
        <v>16</v>
      </c>
      <c r="H119">
        <v>584.9</v>
      </c>
      <c r="I119">
        <v>0.1</v>
      </c>
      <c r="J119">
        <v>8422.56</v>
      </c>
      <c r="L119" s="10" t="str">
        <f>IF(Table1[[#This Row],[Discount]]*100 &gt;20, "YES","NO")</f>
        <v>NO</v>
      </c>
    </row>
    <row r="120" spans="1:12">
      <c r="A120" t="s">
        <v>221</v>
      </c>
      <c r="B120" t="s">
        <v>51</v>
      </c>
      <c r="C120" t="s">
        <v>13</v>
      </c>
      <c r="D120" t="s">
        <v>14</v>
      </c>
      <c r="E120" t="s">
        <v>57</v>
      </c>
      <c r="F120" t="s">
        <v>32</v>
      </c>
      <c r="G120">
        <v>12</v>
      </c>
      <c r="H120">
        <v>190.21</v>
      </c>
      <c r="I120">
        <v>0.25</v>
      </c>
      <c r="J120">
        <v>1711.89</v>
      </c>
      <c r="L120" s="10" t="str">
        <f>IF(Table1[[#This Row],[Discount]]*100 &gt;20, "YES","NO")</f>
        <v>YES</v>
      </c>
    </row>
    <row r="121" spans="1:12">
      <c r="A121" t="s">
        <v>222</v>
      </c>
      <c r="B121" t="s">
        <v>203</v>
      </c>
      <c r="C121" t="s">
        <v>13</v>
      </c>
      <c r="D121" t="s">
        <v>37</v>
      </c>
      <c r="E121" t="s">
        <v>54</v>
      </c>
      <c r="F121" t="s">
        <v>49</v>
      </c>
      <c r="G121">
        <v>5</v>
      </c>
      <c r="H121">
        <v>932.02</v>
      </c>
      <c r="I121">
        <v>0.17</v>
      </c>
      <c r="J121">
        <v>3867.88</v>
      </c>
      <c r="L121" s="10" t="str">
        <f>IF(Table1[[#This Row],[Discount]]*100 &gt;20, "YES","NO")</f>
        <v>NO</v>
      </c>
    </row>
    <row r="122" spans="1:12">
      <c r="A122" t="s">
        <v>223</v>
      </c>
      <c r="B122" t="s">
        <v>219</v>
      </c>
      <c r="C122" t="s">
        <v>19</v>
      </c>
      <c r="D122" t="s">
        <v>14</v>
      </c>
      <c r="E122" t="s">
        <v>48</v>
      </c>
      <c r="F122" t="s">
        <v>49</v>
      </c>
      <c r="G122">
        <v>18</v>
      </c>
      <c r="H122">
        <v>803.03</v>
      </c>
      <c r="I122">
        <v>0.26</v>
      </c>
      <c r="J122">
        <v>10696.36</v>
      </c>
      <c r="L122" s="10" t="str">
        <f>IF(Table1[[#This Row],[Discount]]*100 &gt;20, "YES","NO")</f>
        <v>YES</v>
      </c>
    </row>
    <row r="123" spans="1:12">
      <c r="A123" t="s">
        <v>224</v>
      </c>
      <c r="B123" t="s">
        <v>147</v>
      </c>
      <c r="C123" t="s">
        <v>13</v>
      </c>
      <c r="D123" t="s">
        <v>37</v>
      </c>
      <c r="E123" t="s">
        <v>54</v>
      </c>
      <c r="F123" t="s">
        <v>49</v>
      </c>
      <c r="G123">
        <v>6</v>
      </c>
      <c r="H123">
        <v>419.23</v>
      </c>
      <c r="I123">
        <v>0.22</v>
      </c>
      <c r="J123">
        <v>1962</v>
      </c>
      <c r="L123" s="10" t="str">
        <f>IF(Table1[[#This Row],[Discount]]*100 &gt;20, "YES","NO")</f>
        <v>YES</v>
      </c>
    </row>
    <row r="124" spans="1:12">
      <c r="A124" t="s">
        <v>225</v>
      </c>
      <c r="B124" t="s">
        <v>219</v>
      </c>
      <c r="C124" t="s">
        <v>19</v>
      </c>
      <c r="D124" t="s">
        <v>37</v>
      </c>
      <c r="E124" t="s">
        <v>24</v>
      </c>
      <c r="F124" t="s">
        <v>16</v>
      </c>
      <c r="G124">
        <v>17</v>
      </c>
      <c r="H124">
        <v>599.02</v>
      </c>
      <c r="I124">
        <v>0.05</v>
      </c>
      <c r="J124">
        <v>9674.17</v>
      </c>
      <c r="L124" s="10" t="str">
        <f>IF(Table1[[#This Row],[Discount]]*100 &gt;20, "YES","NO")</f>
        <v>NO</v>
      </c>
    </row>
    <row r="125" spans="1:12">
      <c r="A125" t="s">
        <v>226</v>
      </c>
      <c r="B125" t="s">
        <v>47</v>
      </c>
      <c r="C125" t="s">
        <v>27</v>
      </c>
      <c r="D125" t="s">
        <v>30</v>
      </c>
      <c r="E125" t="s">
        <v>15</v>
      </c>
      <c r="F125" t="s">
        <v>16</v>
      </c>
      <c r="G125">
        <v>5</v>
      </c>
      <c r="H125">
        <v>392.39</v>
      </c>
      <c r="I125">
        <v>0.03</v>
      </c>
      <c r="J125">
        <v>1903.09</v>
      </c>
      <c r="L125" s="10" t="str">
        <f>IF(Table1[[#This Row],[Discount]]*100 &gt;20, "YES","NO")</f>
        <v>NO</v>
      </c>
    </row>
    <row r="126" spans="1:12">
      <c r="A126" t="s">
        <v>227</v>
      </c>
      <c r="B126" t="s">
        <v>228</v>
      </c>
      <c r="C126" t="s">
        <v>19</v>
      </c>
      <c r="D126" t="s">
        <v>30</v>
      </c>
      <c r="E126" t="s">
        <v>48</v>
      </c>
      <c r="F126" t="s">
        <v>49</v>
      </c>
      <c r="G126">
        <v>20</v>
      </c>
      <c r="H126">
        <v>60.56</v>
      </c>
      <c r="I126">
        <v>0.01</v>
      </c>
      <c r="J126">
        <v>1199.0899999999999</v>
      </c>
      <c r="L126" s="10" t="str">
        <f>IF(Table1[[#This Row],[Discount]]*100 &gt;20, "YES","NO")</f>
        <v>NO</v>
      </c>
    </row>
    <row r="127" spans="1:12">
      <c r="A127" t="s">
        <v>229</v>
      </c>
      <c r="B127" t="s">
        <v>230</v>
      </c>
      <c r="C127" t="s">
        <v>13</v>
      </c>
      <c r="D127" t="s">
        <v>14</v>
      </c>
      <c r="E127" t="s">
        <v>24</v>
      </c>
      <c r="F127" t="s">
        <v>16</v>
      </c>
      <c r="G127">
        <v>17</v>
      </c>
      <c r="H127">
        <v>680.77</v>
      </c>
      <c r="I127">
        <v>0.05</v>
      </c>
      <c r="J127">
        <v>10994.44</v>
      </c>
      <c r="L127" s="10" t="str">
        <f>IF(Table1[[#This Row],[Discount]]*100 &gt;20, "YES","NO")</f>
        <v>NO</v>
      </c>
    </row>
    <row r="128" spans="1:12">
      <c r="A128" t="s">
        <v>231</v>
      </c>
      <c r="B128" t="s">
        <v>232</v>
      </c>
      <c r="C128" t="s">
        <v>13</v>
      </c>
      <c r="D128" t="s">
        <v>30</v>
      </c>
      <c r="E128" t="s">
        <v>21</v>
      </c>
      <c r="F128" t="s">
        <v>16</v>
      </c>
      <c r="G128">
        <v>2</v>
      </c>
      <c r="H128">
        <v>67.97</v>
      </c>
      <c r="I128">
        <v>0.22</v>
      </c>
      <c r="J128">
        <v>106.03</v>
      </c>
      <c r="L128" s="10" t="str">
        <f>IF(Table1[[#This Row],[Discount]]*100 &gt;20, "YES","NO")</f>
        <v>YES</v>
      </c>
    </row>
    <row r="129" spans="1:12">
      <c r="A129" t="s">
        <v>233</v>
      </c>
      <c r="B129" t="s">
        <v>185</v>
      </c>
      <c r="C129" t="s">
        <v>13</v>
      </c>
      <c r="D129" t="s">
        <v>30</v>
      </c>
      <c r="E129" t="s">
        <v>48</v>
      </c>
      <c r="F129" t="s">
        <v>49</v>
      </c>
      <c r="G129">
        <v>16</v>
      </c>
      <c r="H129">
        <v>150.41999999999999</v>
      </c>
      <c r="I129">
        <v>0.22</v>
      </c>
      <c r="J129">
        <v>1877.24</v>
      </c>
      <c r="L129" s="10" t="str">
        <f>IF(Table1[[#This Row],[Discount]]*100 &gt;20, "YES","NO")</f>
        <v>YES</v>
      </c>
    </row>
    <row r="130" spans="1:12">
      <c r="A130" t="s">
        <v>234</v>
      </c>
      <c r="B130" t="s">
        <v>235</v>
      </c>
      <c r="C130" t="s">
        <v>23</v>
      </c>
      <c r="D130" t="s">
        <v>14</v>
      </c>
      <c r="E130" t="s">
        <v>48</v>
      </c>
      <c r="F130" t="s">
        <v>49</v>
      </c>
      <c r="G130">
        <v>16</v>
      </c>
      <c r="H130">
        <v>733.23</v>
      </c>
      <c r="I130">
        <v>0.04</v>
      </c>
      <c r="J130">
        <v>11262.41</v>
      </c>
      <c r="L130" s="10" t="str">
        <f>IF(Table1[[#This Row],[Discount]]*100 &gt;20, "YES","NO")</f>
        <v>NO</v>
      </c>
    </row>
    <row r="131" spans="1:12">
      <c r="A131" t="s">
        <v>236</v>
      </c>
      <c r="B131" t="s">
        <v>232</v>
      </c>
      <c r="C131" t="s">
        <v>13</v>
      </c>
      <c r="D131" t="s">
        <v>20</v>
      </c>
      <c r="E131" t="s">
        <v>48</v>
      </c>
      <c r="F131" t="s">
        <v>49</v>
      </c>
      <c r="G131">
        <v>12</v>
      </c>
      <c r="H131">
        <v>719.62</v>
      </c>
      <c r="I131">
        <v>0.12</v>
      </c>
      <c r="J131">
        <v>7599.19</v>
      </c>
      <c r="L131" s="10" t="str">
        <f>IF(Table1[[#This Row],[Discount]]*100 &gt;20, "YES","NO")</f>
        <v>NO</v>
      </c>
    </row>
    <row r="132" spans="1:12">
      <c r="A132" t="s">
        <v>237</v>
      </c>
      <c r="B132" t="s">
        <v>88</v>
      </c>
      <c r="C132" t="s">
        <v>19</v>
      </c>
      <c r="D132" t="s">
        <v>14</v>
      </c>
      <c r="E132" t="s">
        <v>31</v>
      </c>
      <c r="F132" t="s">
        <v>32</v>
      </c>
      <c r="G132">
        <v>4</v>
      </c>
      <c r="H132">
        <v>90.78</v>
      </c>
      <c r="I132">
        <v>0.14000000000000001</v>
      </c>
      <c r="J132">
        <v>312.27999999999997</v>
      </c>
      <c r="L132" s="10" t="str">
        <f>IF(Table1[[#This Row],[Discount]]*100 &gt;20, "YES","NO")</f>
        <v>NO</v>
      </c>
    </row>
    <row r="133" spans="1:12">
      <c r="A133" t="s">
        <v>238</v>
      </c>
      <c r="B133" t="s">
        <v>172</v>
      </c>
      <c r="C133" t="s">
        <v>13</v>
      </c>
      <c r="D133" t="s">
        <v>30</v>
      </c>
      <c r="E133" t="s">
        <v>24</v>
      </c>
      <c r="F133" t="s">
        <v>16</v>
      </c>
      <c r="G133">
        <v>1</v>
      </c>
      <c r="H133">
        <v>808.86</v>
      </c>
      <c r="I133">
        <v>0.3</v>
      </c>
      <c r="J133">
        <v>566.20000000000005</v>
      </c>
      <c r="L133" s="10" t="str">
        <f>IF(Table1[[#This Row],[Discount]]*100 &gt;20, "YES","NO")</f>
        <v>YES</v>
      </c>
    </row>
    <row r="134" spans="1:12">
      <c r="A134" t="s">
        <v>239</v>
      </c>
      <c r="B134" t="s">
        <v>240</v>
      </c>
      <c r="C134" t="s">
        <v>27</v>
      </c>
      <c r="D134" t="s">
        <v>30</v>
      </c>
      <c r="E134" t="s">
        <v>48</v>
      </c>
      <c r="F134" t="s">
        <v>49</v>
      </c>
      <c r="G134">
        <v>17</v>
      </c>
      <c r="H134">
        <v>613.37</v>
      </c>
      <c r="I134">
        <v>0.26</v>
      </c>
      <c r="J134">
        <v>7716.19</v>
      </c>
      <c r="L134" s="10" t="str">
        <f>IF(Table1[[#This Row],[Discount]]*100 &gt;20, "YES","NO")</f>
        <v>YES</v>
      </c>
    </row>
    <row r="135" spans="1:12">
      <c r="A135" t="s">
        <v>241</v>
      </c>
      <c r="B135" t="s">
        <v>242</v>
      </c>
      <c r="C135" t="s">
        <v>27</v>
      </c>
      <c r="D135" t="s">
        <v>30</v>
      </c>
      <c r="E135" t="s">
        <v>15</v>
      </c>
      <c r="F135" t="s">
        <v>16</v>
      </c>
      <c r="G135">
        <v>13</v>
      </c>
      <c r="H135">
        <v>88.93</v>
      </c>
      <c r="I135">
        <v>0.09</v>
      </c>
      <c r="J135">
        <v>1052.04</v>
      </c>
      <c r="L135" s="10" t="str">
        <f>IF(Table1[[#This Row],[Discount]]*100 &gt;20, "YES","NO")</f>
        <v>NO</v>
      </c>
    </row>
    <row r="136" spans="1:12">
      <c r="A136" t="s">
        <v>243</v>
      </c>
      <c r="B136" t="s">
        <v>147</v>
      </c>
      <c r="C136" t="s">
        <v>13</v>
      </c>
      <c r="D136" t="s">
        <v>30</v>
      </c>
      <c r="E136" t="s">
        <v>15</v>
      </c>
      <c r="F136" t="s">
        <v>16</v>
      </c>
      <c r="G136">
        <v>10</v>
      </c>
      <c r="H136">
        <v>94.61</v>
      </c>
      <c r="I136">
        <v>0.13</v>
      </c>
      <c r="J136">
        <v>823.11</v>
      </c>
      <c r="L136" s="10" t="str">
        <f>IF(Table1[[#This Row],[Discount]]*100 &gt;20, "YES","NO")</f>
        <v>NO</v>
      </c>
    </row>
    <row r="137" spans="1:12">
      <c r="A137" t="s">
        <v>244</v>
      </c>
      <c r="B137" t="s">
        <v>211</v>
      </c>
      <c r="C137" t="s">
        <v>23</v>
      </c>
      <c r="D137" t="s">
        <v>20</v>
      </c>
      <c r="E137" t="s">
        <v>24</v>
      </c>
      <c r="F137" t="s">
        <v>16</v>
      </c>
      <c r="G137">
        <v>17</v>
      </c>
      <c r="H137">
        <v>49.55</v>
      </c>
      <c r="I137">
        <v>0.19</v>
      </c>
      <c r="J137">
        <v>682.3</v>
      </c>
      <c r="L137" s="10" t="str">
        <f>IF(Table1[[#This Row],[Discount]]*100 &gt;20, "YES","NO")</f>
        <v>NO</v>
      </c>
    </row>
    <row r="138" spans="1:12">
      <c r="A138" t="s">
        <v>245</v>
      </c>
      <c r="B138" t="s">
        <v>136</v>
      </c>
      <c r="C138" t="s">
        <v>13</v>
      </c>
      <c r="D138" t="s">
        <v>30</v>
      </c>
      <c r="E138" t="s">
        <v>48</v>
      </c>
      <c r="F138" t="s">
        <v>49</v>
      </c>
      <c r="G138">
        <v>16</v>
      </c>
      <c r="H138">
        <v>778.25</v>
      </c>
      <c r="I138">
        <v>0.01</v>
      </c>
      <c r="J138">
        <v>12327.48</v>
      </c>
      <c r="L138" s="10" t="str">
        <f>IF(Table1[[#This Row],[Discount]]*100 &gt;20, "YES","NO")</f>
        <v>NO</v>
      </c>
    </row>
    <row r="139" spans="1:12">
      <c r="A139" t="s">
        <v>246</v>
      </c>
      <c r="B139" t="s">
        <v>95</v>
      </c>
      <c r="C139" t="s">
        <v>27</v>
      </c>
      <c r="D139" t="s">
        <v>30</v>
      </c>
      <c r="E139" t="s">
        <v>54</v>
      </c>
      <c r="F139" t="s">
        <v>49</v>
      </c>
      <c r="G139">
        <v>19</v>
      </c>
      <c r="H139">
        <v>480</v>
      </c>
      <c r="I139">
        <v>0.16</v>
      </c>
      <c r="J139">
        <v>7660.8</v>
      </c>
      <c r="L139" s="10" t="str">
        <f>IF(Table1[[#This Row],[Discount]]*100 &gt;20, "YES","NO")</f>
        <v>NO</v>
      </c>
    </row>
    <row r="140" spans="1:12">
      <c r="A140" t="s">
        <v>247</v>
      </c>
      <c r="B140" t="s">
        <v>108</v>
      </c>
      <c r="C140" t="s">
        <v>23</v>
      </c>
      <c r="D140" t="s">
        <v>14</v>
      </c>
      <c r="E140" t="s">
        <v>54</v>
      </c>
      <c r="F140" t="s">
        <v>49</v>
      </c>
      <c r="G140">
        <v>16</v>
      </c>
      <c r="H140">
        <v>882.9</v>
      </c>
      <c r="I140">
        <v>0.12</v>
      </c>
      <c r="J140">
        <v>12431.23</v>
      </c>
      <c r="L140" s="10" t="str">
        <f>IF(Table1[[#This Row],[Discount]]*100 &gt;20, "YES","NO")</f>
        <v>NO</v>
      </c>
    </row>
    <row r="141" spans="1:12">
      <c r="A141" t="s">
        <v>248</v>
      </c>
      <c r="B141" t="s">
        <v>249</v>
      </c>
      <c r="C141" t="s">
        <v>27</v>
      </c>
      <c r="D141" t="s">
        <v>37</v>
      </c>
      <c r="E141" t="s">
        <v>57</v>
      </c>
      <c r="F141" t="s">
        <v>32</v>
      </c>
      <c r="G141">
        <v>4</v>
      </c>
      <c r="H141">
        <v>588.03</v>
      </c>
      <c r="I141">
        <v>0.01</v>
      </c>
      <c r="J141">
        <v>2328.6</v>
      </c>
      <c r="L141" s="10" t="str">
        <f>IF(Table1[[#This Row],[Discount]]*100 &gt;20, "YES","NO")</f>
        <v>NO</v>
      </c>
    </row>
    <row r="142" spans="1:12">
      <c r="A142" t="s">
        <v>250</v>
      </c>
      <c r="B142" t="s">
        <v>251</v>
      </c>
      <c r="C142" t="s">
        <v>27</v>
      </c>
      <c r="D142" t="s">
        <v>37</v>
      </c>
      <c r="E142" t="s">
        <v>54</v>
      </c>
      <c r="F142" t="s">
        <v>49</v>
      </c>
      <c r="G142">
        <v>11</v>
      </c>
      <c r="H142">
        <v>988.45</v>
      </c>
      <c r="I142">
        <v>0.25</v>
      </c>
      <c r="J142">
        <v>8154.71</v>
      </c>
      <c r="L142" s="10" t="str">
        <f>IF(Table1[[#This Row],[Discount]]*100 &gt;20, "YES","NO")</f>
        <v>YES</v>
      </c>
    </row>
    <row r="143" spans="1:12">
      <c r="A143" t="s">
        <v>252</v>
      </c>
      <c r="B143" t="s">
        <v>253</v>
      </c>
      <c r="C143" t="s">
        <v>19</v>
      </c>
      <c r="D143" t="s">
        <v>37</v>
      </c>
      <c r="E143" t="s">
        <v>57</v>
      </c>
      <c r="F143" t="s">
        <v>32</v>
      </c>
      <c r="G143">
        <v>20</v>
      </c>
      <c r="H143">
        <v>60.75</v>
      </c>
      <c r="I143">
        <v>0.11</v>
      </c>
      <c r="J143">
        <v>1081.3499999999999</v>
      </c>
      <c r="L143" s="10" t="str">
        <f>IF(Table1[[#This Row],[Discount]]*100 &gt;20, "YES","NO")</f>
        <v>NO</v>
      </c>
    </row>
    <row r="144" spans="1:12">
      <c r="A144" t="s">
        <v>254</v>
      </c>
      <c r="B144" t="s">
        <v>75</v>
      </c>
      <c r="C144" t="s">
        <v>19</v>
      </c>
      <c r="D144" t="s">
        <v>14</v>
      </c>
      <c r="E144" t="s">
        <v>54</v>
      </c>
      <c r="F144" t="s">
        <v>49</v>
      </c>
      <c r="G144">
        <v>17</v>
      </c>
      <c r="H144">
        <v>683.83</v>
      </c>
      <c r="I144">
        <v>0.02</v>
      </c>
      <c r="J144">
        <v>11392.61</v>
      </c>
      <c r="L144" s="10" t="str">
        <f>IF(Table1[[#This Row],[Discount]]*100 &gt;20, "YES","NO")</f>
        <v>NO</v>
      </c>
    </row>
    <row r="145" spans="1:12">
      <c r="A145" t="s">
        <v>255</v>
      </c>
      <c r="B145" t="s">
        <v>256</v>
      </c>
      <c r="C145" t="s">
        <v>13</v>
      </c>
      <c r="D145" t="s">
        <v>14</v>
      </c>
      <c r="E145" t="s">
        <v>24</v>
      </c>
      <c r="F145" t="s">
        <v>16</v>
      </c>
      <c r="G145">
        <v>11</v>
      </c>
      <c r="H145">
        <v>650.47</v>
      </c>
      <c r="I145">
        <v>0.11</v>
      </c>
      <c r="J145">
        <v>6368.1</v>
      </c>
      <c r="L145" s="10" t="str">
        <f>IF(Table1[[#This Row],[Discount]]*100 &gt;20, "YES","NO")</f>
        <v>NO</v>
      </c>
    </row>
    <row r="146" spans="1:12">
      <c r="A146" t="s">
        <v>257</v>
      </c>
      <c r="B146" t="s">
        <v>56</v>
      </c>
      <c r="C146" t="s">
        <v>13</v>
      </c>
      <c r="D146" t="s">
        <v>30</v>
      </c>
      <c r="E146" t="s">
        <v>21</v>
      </c>
      <c r="F146" t="s">
        <v>16</v>
      </c>
      <c r="G146">
        <v>10</v>
      </c>
      <c r="H146">
        <v>315.39999999999998</v>
      </c>
      <c r="I146">
        <v>0.06</v>
      </c>
      <c r="J146">
        <v>2964.76</v>
      </c>
      <c r="L146" s="10" t="str">
        <f>IF(Table1[[#This Row],[Discount]]*100 &gt;20, "YES","NO")</f>
        <v>NO</v>
      </c>
    </row>
    <row r="147" spans="1:12">
      <c r="A147" t="s">
        <v>258</v>
      </c>
      <c r="B147" t="s">
        <v>259</v>
      </c>
      <c r="C147" t="s">
        <v>19</v>
      </c>
      <c r="D147" t="s">
        <v>30</v>
      </c>
      <c r="E147" t="s">
        <v>21</v>
      </c>
      <c r="F147" t="s">
        <v>16</v>
      </c>
      <c r="G147">
        <v>7</v>
      </c>
      <c r="H147">
        <v>724.27</v>
      </c>
      <c r="I147">
        <v>0.14000000000000001</v>
      </c>
      <c r="J147">
        <v>4360.1099999999997</v>
      </c>
      <c r="L147" s="10" t="str">
        <f>IF(Table1[[#This Row],[Discount]]*100 &gt;20, "YES","NO")</f>
        <v>NO</v>
      </c>
    </row>
    <row r="148" spans="1:12">
      <c r="A148" t="s">
        <v>260</v>
      </c>
      <c r="B148" t="s">
        <v>261</v>
      </c>
      <c r="C148" t="s">
        <v>19</v>
      </c>
      <c r="D148" t="s">
        <v>14</v>
      </c>
      <c r="E148" t="s">
        <v>31</v>
      </c>
      <c r="F148" t="s">
        <v>32</v>
      </c>
      <c r="G148">
        <v>3</v>
      </c>
      <c r="H148">
        <v>617.6</v>
      </c>
      <c r="I148">
        <v>0.19</v>
      </c>
      <c r="J148">
        <v>1500.77</v>
      </c>
      <c r="L148" s="10" t="str">
        <f>IF(Table1[[#This Row],[Discount]]*100 &gt;20, "YES","NO")</f>
        <v>NO</v>
      </c>
    </row>
    <row r="149" spans="1:12">
      <c r="A149" t="s">
        <v>262</v>
      </c>
      <c r="B149" t="s">
        <v>263</v>
      </c>
      <c r="C149" t="s">
        <v>27</v>
      </c>
      <c r="D149" t="s">
        <v>37</v>
      </c>
      <c r="E149" t="s">
        <v>31</v>
      </c>
      <c r="F149" t="s">
        <v>32</v>
      </c>
      <c r="G149">
        <v>15</v>
      </c>
      <c r="H149">
        <v>205.13</v>
      </c>
      <c r="I149">
        <v>0.17</v>
      </c>
      <c r="J149">
        <v>2553.87</v>
      </c>
      <c r="L149" s="10" t="str">
        <f>IF(Table1[[#This Row],[Discount]]*100 &gt;20, "YES","NO")</f>
        <v>NO</v>
      </c>
    </row>
    <row r="150" spans="1:12">
      <c r="A150" t="s">
        <v>264</v>
      </c>
      <c r="B150" t="s">
        <v>147</v>
      </c>
      <c r="C150" t="s">
        <v>13</v>
      </c>
      <c r="D150" t="s">
        <v>20</v>
      </c>
      <c r="E150" t="s">
        <v>15</v>
      </c>
      <c r="F150" t="s">
        <v>16</v>
      </c>
      <c r="G150">
        <v>4</v>
      </c>
      <c r="H150">
        <v>300.73</v>
      </c>
      <c r="I150">
        <v>0.05</v>
      </c>
      <c r="J150">
        <v>1142.77</v>
      </c>
      <c r="L150" s="10" t="str">
        <f>IF(Table1[[#This Row],[Discount]]*100 &gt;20, "YES","NO")</f>
        <v>NO</v>
      </c>
    </row>
    <row r="151" spans="1:12">
      <c r="A151" t="s">
        <v>265</v>
      </c>
      <c r="B151" t="s">
        <v>119</v>
      </c>
      <c r="C151" t="s">
        <v>19</v>
      </c>
      <c r="D151" t="s">
        <v>20</v>
      </c>
      <c r="E151" t="s">
        <v>24</v>
      </c>
      <c r="F151" t="s">
        <v>16</v>
      </c>
      <c r="G151">
        <v>1</v>
      </c>
      <c r="H151">
        <v>77.510000000000005</v>
      </c>
      <c r="I151">
        <v>0.04</v>
      </c>
      <c r="J151">
        <v>74.41</v>
      </c>
      <c r="L151" s="10" t="str">
        <f>IF(Table1[[#This Row],[Discount]]*100 &gt;20, "YES","NO")</f>
        <v>NO</v>
      </c>
    </row>
    <row r="152" spans="1:12">
      <c r="A152" t="s">
        <v>266</v>
      </c>
      <c r="B152" t="s">
        <v>68</v>
      </c>
      <c r="C152" t="s">
        <v>27</v>
      </c>
      <c r="D152" t="s">
        <v>20</v>
      </c>
      <c r="E152" t="s">
        <v>31</v>
      </c>
      <c r="F152" t="s">
        <v>32</v>
      </c>
      <c r="G152">
        <v>1</v>
      </c>
      <c r="H152">
        <v>523.38</v>
      </c>
      <c r="I152">
        <v>0.27</v>
      </c>
      <c r="J152">
        <v>382.07</v>
      </c>
      <c r="L152" s="10" t="str">
        <f>IF(Table1[[#This Row],[Discount]]*100 &gt;20, "YES","NO")</f>
        <v>YES</v>
      </c>
    </row>
    <row r="153" spans="1:12">
      <c r="A153" t="s">
        <v>267</v>
      </c>
      <c r="B153" t="s">
        <v>268</v>
      </c>
      <c r="C153" t="s">
        <v>27</v>
      </c>
      <c r="D153" t="s">
        <v>30</v>
      </c>
      <c r="E153" t="s">
        <v>21</v>
      </c>
      <c r="F153" t="s">
        <v>16</v>
      </c>
      <c r="G153">
        <v>12</v>
      </c>
      <c r="H153">
        <v>631.55999999999995</v>
      </c>
      <c r="I153">
        <v>0.09</v>
      </c>
      <c r="J153">
        <v>6896.64</v>
      </c>
      <c r="L153" s="10" t="str">
        <f>IF(Table1[[#This Row],[Discount]]*100 &gt;20, "YES","NO")</f>
        <v>NO</v>
      </c>
    </row>
    <row r="154" spans="1:12">
      <c r="A154" t="s">
        <v>269</v>
      </c>
      <c r="B154" t="s">
        <v>270</v>
      </c>
      <c r="C154" t="s">
        <v>19</v>
      </c>
      <c r="D154" t="s">
        <v>20</v>
      </c>
      <c r="E154" t="s">
        <v>54</v>
      </c>
      <c r="F154" t="s">
        <v>49</v>
      </c>
      <c r="G154">
        <v>7</v>
      </c>
      <c r="H154">
        <v>381.31</v>
      </c>
      <c r="I154">
        <v>0.02</v>
      </c>
      <c r="J154">
        <v>2615.79</v>
      </c>
      <c r="L154" s="10" t="str">
        <f>IF(Table1[[#This Row],[Discount]]*100 &gt;20, "YES","NO")</f>
        <v>NO</v>
      </c>
    </row>
    <row r="155" spans="1:12">
      <c r="A155" t="s">
        <v>271</v>
      </c>
      <c r="B155" t="s">
        <v>86</v>
      </c>
      <c r="C155" t="s">
        <v>27</v>
      </c>
      <c r="D155" t="s">
        <v>14</v>
      </c>
      <c r="E155" t="s">
        <v>57</v>
      </c>
      <c r="F155" t="s">
        <v>32</v>
      </c>
      <c r="G155">
        <v>4</v>
      </c>
      <c r="H155">
        <v>48.7</v>
      </c>
      <c r="I155">
        <v>0.11</v>
      </c>
      <c r="J155">
        <v>173.37</v>
      </c>
      <c r="L155" s="10" t="str">
        <f>IF(Table1[[#This Row],[Discount]]*100 &gt;20, "YES","NO")</f>
        <v>NO</v>
      </c>
    </row>
    <row r="156" spans="1:12">
      <c r="A156" t="s">
        <v>272</v>
      </c>
      <c r="B156" t="s">
        <v>196</v>
      </c>
      <c r="C156" t="s">
        <v>23</v>
      </c>
      <c r="D156" t="s">
        <v>20</v>
      </c>
      <c r="E156" t="s">
        <v>15</v>
      </c>
      <c r="F156" t="s">
        <v>16</v>
      </c>
      <c r="G156">
        <v>6</v>
      </c>
      <c r="H156">
        <v>495.66</v>
      </c>
      <c r="I156">
        <v>0.26</v>
      </c>
      <c r="J156">
        <v>2200.73</v>
      </c>
      <c r="L156" s="10" t="str">
        <f>IF(Table1[[#This Row],[Discount]]*100 &gt;20, "YES","NO")</f>
        <v>YES</v>
      </c>
    </row>
    <row r="157" spans="1:12">
      <c r="A157" t="s">
        <v>273</v>
      </c>
      <c r="B157" t="s">
        <v>138</v>
      </c>
      <c r="C157" t="s">
        <v>19</v>
      </c>
      <c r="D157" t="s">
        <v>30</v>
      </c>
      <c r="E157" t="s">
        <v>54</v>
      </c>
      <c r="F157" t="s">
        <v>49</v>
      </c>
      <c r="G157">
        <v>5</v>
      </c>
      <c r="H157">
        <v>127.15</v>
      </c>
      <c r="I157">
        <v>0.19</v>
      </c>
      <c r="J157">
        <v>514.96</v>
      </c>
      <c r="L157" s="10" t="str">
        <f>IF(Table1[[#This Row],[Discount]]*100 &gt;20, "YES","NO")</f>
        <v>NO</v>
      </c>
    </row>
    <row r="158" spans="1:12">
      <c r="A158" t="s">
        <v>274</v>
      </c>
      <c r="B158" t="s">
        <v>80</v>
      </c>
      <c r="C158" t="s">
        <v>13</v>
      </c>
      <c r="D158" t="s">
        <v>14</v>
      </c>
      <c r="E158" t="s">
        <v>15</v>
      </c>
      <c r="F158" t="s">
        <v>16</v>
      </c>
      <c r="G158">
        <v>14</v>
      </c>
      <c r="H158">
        <v>118.06</v>
      </c>
      <c r="I158">
        <v>0.28999999999999998</v>
      </c>
      <c r="J158">
        <v>1173.52</v>
      </c>
      <c r="L158" s="10" t="str">
        <f>IF(Table1[[#This Row],[Discount]]*100 &gt;20, "YES","NO")</f>
        <v>YES</v>
      </c>
    </row>
    <row r="159" spans="1:12">
      <c r="A159" t="s">
        <v>275</v>
      </c>
      <c r="B159" t="s">
        <v>18</v>
      </c>
      <c r="C159" t="s">
        <v>19</v>
      </c>
      <c r="D159" t="s">
        <v>37</v>
      </c>
      <c r="E159" t="s">
        <v>15</v>
      </c>
      <c r="F159" t="s">
        <v>16</v>
      </c>
      <c r="G159">
        <v>16</v>
      </c>
      <c r="H159">
        <v>279.51</v>
      </c>
      <c r="I159">
        <v>0.13</v>
      </c>
      <c r="J159">
        <v>3890.78</v>
      </c>
      <c r="L159" s="10" t="str">
        <f>IF(Table1[[#This Row],[Discount]]*100 &gt;20, "YES","NO")</f>
        <v>NO</v>
      </c>
    </row>
    <row r="160" spans="1:12">
      <c r="A160" t="s">
        <v>276</v>
      </c>
      <c r="B160" t="s">
        <v>155</v>
      </c>
      <c r="C160" t="s">
        <v>13</v>
      </c>
      <c r="D160" t="s">
        <v>30</v>
      </c>
      <c r="E160" t="s">
        <v>31</v>
      </c>
      <c r="F160" t="s">
        <v>32</v>
      </c>
      <c r="G160">
        <v>2</v>
      </c>
      <c r="H160">
        <v>803.7</v>
      </c>
      <c r="I160">
        <v>0.14000000000000001</v>
      </c>
      <c r="J160">
        <v>1382.36</v>
      </c>
      <c r="L160" s="10" t="str">
        <f>IF(Table1[[#This Row],[Discount]]*100 &gt;20, "YES","NO")</f>
        <v>NO</v>
      </c>
    </row>
    <row r="161" spans="1:12">
      <c r="A161" t="s">
        <v>277</v>
      </c>
      <c r="B161" t="s">
        <v>268</v>
      </c>
      <c r="C161" t="s">
        <v>27</v>
      </c>
      <c r="D161" t="s">
        <v>30</v>
      </c>
      <c r="E161" t="s">
        <v>15</v>
      </c>
      <c r="F161" t="s">
        <v>16</v>
      </c>
      <c r="G161">
        <v>10</v>
      </c>
      <c r="H161">
        <v>749.07</v>
      </c>
      <c r="I161">
        <v>0.24</v>
      </c>
      <c r="J161">
        <v>5692.93</v>
      </c>
      <c r="L161" s="10" t="str">
        <f>IF(Table1[[#This Row],[Discount]]*100 &gt;20, "YES","NO")</f>
        <v>YES</v>
      </c>
    </row>
    <row r="162" spans="1:12">
      <c r="A162" t="s">
        <v>278</v>
      </c>
      <c r="B162" t="s">
        <v>179</v>
      </c>
      <c r="C162" t="s">
        <v>13</v>
      </c>
      <c r="D162" t="s">
        <v>37</v>
      </c>
      <c r="E162" t="s">
        <v>15</v>
      </c>
      <c r="F162" t="s">
        <v>16</v>
      </c>
      <c r="G162">
        <v>20</v>
      </c>
      <c r="H162">
        <v>958.57</v>
      </c>
      <c r="I162">
        <v>0.02</v>
      </c>
      <c r="J162">
        <v>18787.97</v>
      </c>
      <c r="L162" s="10" t="str">
        <f>IF(Table1[[#This Row],[Discount]]*100 &gt;20, "YES","NO")</f>
        <v>NO</v>
      </c>
    </row>
    <row r="163" spans="1:12">
      <c r="A163" t="s">
        <v>279</v>
      </c>
      <c r="B163" t="s">
        <v>78</v>
      </c>
      <c r="C163" t="s">
        <v>23</v>
      </c>
      <c r="D163" t="s">
        <v>20</v>
      </c>
      <c r="E163" t="s">
        <v>15</v>
      </c>
      <c r="F163" t="s">
        <v>16</v>
      </c>
      <c r="G163">
        <v>18</v>
      </c>
      <c r="H163">
        <v>136.13</v>
      </c>
      <c r="I163">
        <v>0.24</v>
      </c>
      <c r="J163">
        <v>1862.26</v>
      </c>
      <c r="L163" s="10" t="str">
        <f>IF(Table1[[#This Row],[Discount]]*100 &gt;20, "YES","NO")</f>
        <v>YES</v>
      </c>
    </row>
    <row r="164" spans="1:12">
      <c r="A164" t="s">
        <v>280</v>
      </c>
      <c r="B164" t="s">
        <v>72</v>
      </c>
      <c r="C164" t="s">
        <v>23</v>
      </c>
      <c r="D164" t="s">
        <v>20</v>
      </c>
      <c r="E164" t="s">
        <v>15</v>
      </c>
      <c r="F164" t="s">
        <v>16</v>
      </c>
      <c r="G164">
        <v>10</v>
      </c>
      <c r="H164">
        <v>630</v>
      </c>
      <c r="I164">
        <v>0.06</v>
      </c>
      <c r="J164">
        <v>5922</v>
      </c>
      <c r="L164" s="10" t="str">
        <f>IF(Table1[[#This Row],[Discount]]*100 &gt;20, "YES","NO")</f>
        <v>NO</v>
      </c>
    </row>
    <row r="165" spans="1:12">
      <c r="A165" t="s">
        <v>281</v>
      </c>
      <c r="B165" t="s">
        <v>191</v>
      </c>
      <c r="C165" t="s">
        <v>23</v>
      </c>
      <c r="D165" t="s">
        <v>20</v>
      </c>
      <c r="E165" t="s">
        <v>31</v>
      </c>
      <c r="F165" t="s">
        <v>32</v>
      </c>
      <c r="G165">
        <v>3</v>
      </c>
      <c r="H165">
        <v>632.16</v>
      </c>
      <c r="I165">
        <v>0.23</v>
      </c>
      <c r="J165">
        <v>1460.29</v>
      </c>
      <c r="L165" s="10" t="str">
        <f>IF(Table1[[#This Row],[Discount]]*100 &gt;20, "YES","NO")</f>
        <v>YES</v>
      </c>
    </row>
    <row r="166" spans="1:12">
      <c r="A166" t="s">
        <v>282</v>
      </c>
      <c r="B166" t="s">
        <v>283</v>
      </c>
      <c r="C166" t="s">
        <v>27</v>
      </c>
      <c r="D166" t="s">
        <v>30</v>
      </c>
      <c r="E166" t="s">
        <v>21</v>
      </c>
      <c r="F166" t="s">
        <v>16</v>
      </c>
      <c r="G166">
        <v>1</v>
      </c>
      <c r="H166">
        <v>351.81</v>
      </c>
      <c r="I166">
        <v>0.14000000000000001</v>
      </c>
      <c r="J166">
        <v>302.56</v>
      </c>
      <c r="L166" s="10" t="str">
        <f>IF(Table1[[#This Row],[Discount]]*100 &gt;20, "YES","NO")</f>
        <v>NO</v>
      </c>
    </row>
    <row r="167" spans="1:12">
      <c r="A167" t="s">
        <v>284</v>
      </c>
      <c r="B167" t="s">
        <v>185</v>
      </c>
      <c r="C167" t="s">
        <v>13</v>
      </c>
      <c r="D167" t="s">
        <v>20</v>
      </c>
      <c r="E167" t="s">
        <v>57</v>
      </c>
      <c r="F167" t="s">
        <v>32</v>
      </c>
      <c r="G167">
        <v>1</v>
      </c>
      <c r="H167">
        <v>102.42</v>
      </c>
      <c r="I167">
        <v>0.21</v>
      </c>
      <c r="J167">
        <v>80.91</v>
      </c>
      <c r="L167" s="10" t="str">
        <f>IF(Table1[[#This Row],[Discount]]*100 &gt;20, "YES","NO")</f>
        <v>YES</v>
      </c>
    </row>
    <row r="168" spans="1:12">
      <c r="A168" t="s">
        <v>285</v>
      </c>
      <c r="B168" t="s">
        <v>162</v>
      </c>
      <c r="C168" t="s">
        <v>27</v>
      </c>
      <c r="D168" t="s">
        <v>37</v>
      </c>
      <c r="E168" t="s">
        <v>15</v>
      </c>
      <c r="F168" t="s">
        <v>16</v>
      </c>
      <c r="G168">
        <v>10</v>
      </c>
      <c r="H168">
        <v>950.31</v>
      </c>
      <c r="I168">
        <v>0.01</v>
      </c>
      <c r="J168">
        <v>9408.07</v>
      </c>
      <c r="L168" s="10" t="str">
        <f>IF(Table1[[#This Row],[Discount]]*100 &gt;20, "YES","NO")</f>
        <v>NO</v>
      </c>
    </row>
    <row r="169" spans="1:12">
      <c r="A169" t="s">
        <v>286</v>
      </c>
      <c r="B169" t="s">
        <v>287</v>
      </c>
      <c r="C169" t="s">
        <v>19</v>
      </c>
      <c r="D169" t="s">
        <v>37</v>
      </c>
      <c r="E169" t="s">
        <v>15</v>
      </c>
      <c r="F169" t="s">
        <v>16</v>
      </c>
      <c r="G169">
        <v>7</v>
      </c>
      <c r="H169">
        <v>414.11</v>
      </c>
      <c r="I169">
        <v>0.03</v>
      </c>
      <c r="J169">
        <v>2811.81</v>
      </c>
      <c r="L169" s="10" t="str">
        <f>IF(Table1[[#This Row],[Discount]]*100 &gt;20, "YES","NO")</f>
        <v>NO</v>
      </c>
    </row>
    <row r="170" spans="1:12">
      <c r="A170" t="s">
        <v>288</v>
      </c>
      <c r="B170" t="s">
        <v>208</v>
      </c>
      <c r="C170" t="s">
        <v>27</v>
      </c>
      <c r="D170" t="s">
        <v>20</v>
      </c>
      <c r="E170" t="s">
        <v>15</v>
      </c>
      <c r="F170" t="s">
        <v>16</v>
      </c>
      <c r="G170">
        <v>7</v>
      </c>
      <c r="H170">
        <v>696.42</v>
      </c>
      <c r="I170">
        <v>0.27</v>
      </c>
      <c r="J170">
        <v>3558.71</v>
      </c>
      <c r="L170" s="10" t="str">
        <f>IF(Table1[[#This Row],[Discount]]*100 &gt;20, "YES","NO")</f>
        <v>YES</v>
      </c>
    </row>
    <row r="171" spans="1:12">
      <c r="A171" t="s">
        <v>289</v>
      </c>
      <c r="B171" t="s">
        <v>43</v>
      </c>
      <c r="C171" t="s">
        <v>23</v>
      </c>
      <c r="D171" t="s">
        <v>14</v>
      </c>
      <c r="E171" t="s">
        <v>54</v>
      </c>
      <c r="F171" t="s">
        <v>49</v>
      </c>
      <c r="G171">
        <v>6</v>
      </c>
      <c r="H171">
        <v>785.67</v>
      </c>
      <c r="I171">
        <v>0.25</v>
      </c>
      <c r="J171">
        <v>3535.51</v>
      </c>
      <c r="L171" s="10" t="str">
        <f>IF(Table1[[#This Row],[Discount]]*100 &gt;20, "YES","NO")</f>
        <v>YES</v>
      </c>
    </row>
    <row r="172" spans="1:12">
      <c r="A172" t="s">
        <v>290</v>
      </c>
      <c r="B172" t="s">
        <v>291</v>
      </c>
      <c r="C172" t="s">
        <v>13</v>
      </c>
      <c r="D172" t="s">
        <v>14</v>
      </c>
      <c r="E172" t="s">
        <v>24</v>
      </c>
      <c r="F172" t="s">
        <v>16</v>
      </c>
      <c r="G172">
        <v>18</v>
      </c>
      <c r="H172">
        <v>917.75</v>
      </c>
      <c r="I172">
        <v>0.23</v>
      </c>
      <c r="J172">
        <v>12720.01</v>
      </c>
      <c r="L172" s="10" t="str">
        <f>IF(Table1[[#This Row],[Discount]]*100 &gt;20, "YES","NO")</f>
        <v>YES</v>
      </c>
    </row>
    <row r="173" spans="1:12">
      <c r="A173" t="s">
        <v>292</v>
      </c>
      <c r="B173" t="s">
        <v>121</v>
      </c>
      <c r="C173" t="s">
        <v>19</v>
      </c>
      <c r="D173" t="s">
        <v>37</v>
      </c>
      <c r="E173" t="s">
        <v>21</v>
      </c>
      <c r="F173" t="s">
        <v>16</v>
      </c>
      <c r="G173">
        <v>20</v>
      </c>
      <c r="H173">
        <v>406.48</v>
      </c>
      <c r="I173">
        <v>0.19</v>
      </c>
      <c r="J173">
        <v>6584.98</v>
      </c>
      <c r="L173" s="10" t="str">
        <f>IF(Table1[[#This Row],[Discount]]*100 &gt;20, "YES","NO")</f>
        <v>NO</v>
      </c>
    </row>
    <row r="174" spans="1:12">
      <c r="A174" t="s">
        <v>293</v>
      </c>
      <c r="B174" t="s">
        <v>125</v>
      </c>
      <c r="C174" t="s">
        <v>23</v>
      </c>
      <c r="D174" t="s">
        <v>20</v>
      </c>
      <c r="E174" t="s">
        <v>54</v>
      </c>
      <c r="F174" t="s">
        <v>49</v>
      </c>
      <c r="G174">
        <v>20</v>
      </c>
      <c r="H174">
        <v>343.75</v>
      </c>
      <c r="I174">
        <v>0.24</v>
      </c>
      <c r="J174">
        <v>5225</v>
      </c>
      <c r="L174" s="10" t="str">
        <f>IF(Table1[[#This Row],[Discount]]*100 &gt;20, "YES","NO")</f>
        <v>YES</v>
      </c>
    </row>
    <row r="175" spans="1:12">
      <c r="A175" t="s">
        <v>294</v>
      </c>
      <c r="B175" t="s">
        <v>295</v>
      </c>
      <c r="C175" t="s">
        <v>19</v>
      </c>
      <c r="D175" t="s">
        <v>14</v>
      </c>
      <c r="E175" t="s">
        <v>57</v>
      </c>
      <c r="F175" t="s">
        <v>32</v>
      </c>
      <c r="G175">
        <v>11</v>
      </c>
      <c r="H175">
        <v>273.37</v>
      </c>
      <c r="I175">
        <v>0.23</v>
      </c>
      <c r="J175">
        <v>2315.44</v>
      </c>
      <c r="L175" s="10" t="str">
        <f>IF(Table1[[#This Row],[Discount]]*100 &gt;20, "YES","NO")</f>
        <v>YES</v>
      </c>
    </row>
    <row r="176" spans="1:12">
      <c r="A176" t="s">
        <v>296</v>
      </c>
      <c r="B176" t="s">
        <v>235</v>
      </c>
      <c r="C176" t="s">
        <v>23</v>
      </c>
      <c r="D176" t="s">
        <v>14</v>
      </c>
      <c r="E176" t="s">
        <v>21</v>
      </c>
      <c r="F176" t="s">
        <v>16</v>
      </c>
      <c r="G176">
        <v>17</v>
      </c>
      <c r="H176">
        <v>435.71</v>
      </c>
      <c r="I176">
        <v>0.3</v>
      </c>
      <c r="J176">
        <v>5184.95</v>
      </c>
      <c r="L176" s="10" t="str">
        <f>IF(Table1[[#This Row],[Discount]]*100 &gt;20, "YES","NO")</f>
        <v>YES</v>
      </c>
    </row>
    <row r="177" spans="1:12">
      <c r="A177" t="s">
        <v>297</v>
      </c>
      <c r="B177" t="s">
        <v>108</v>
      </c>
      <c r="C177" t="s">
        <v>23</v>
      </c>
      <c r="D177" t="s">
        <v>20</v>
      </c>
      <c r="E177" t="s">
        <v>54</v>
      </c>
      <c r="F177" t="s">
        <v>49</v>
      </c>
      <c r="G177">
        <v>14</v>
      </c>
      <c r="H177">
        <v>971.62</v>
      </c>
      <c r="I177">
        <v>0.28999999999999998</v>
      </c>
      <c r="J177">
        <v>9657.9</v>
      </c>
      <c r="L177" s="10" t="str">
        <f>IF(Table1[[#This Row],[Discount]]*100 &gt;20, "YES","NO")</f>
        <v>YES</v>
      </c>
    </row>
    <row r="178" spans="1:12">
      <c r="A178" t="s">
        <v>298</v>
      </c>
      <c r="B178" t="s">
        <v>263</v>
      </c>
      <c r="C178" t="s">
        <v>27</v>
      </c>
      <c r="D178" t="s">
        <v>30</v>
      </c>
      <c r="E178" t="s">
        <v>54</v>
      </c>
      <c r="F178" t="s">
        <v>49</v>
      </c>
      <c r="G178">
        <v>1</v>
      </c>
      <c r="H178">
        <v>100.64</v>
      </c>
      <c r="I178">
        <v>0.3</v>
      </c>
      <c r="J178">
        <v>70.45</v>
      </c>
      <c r="L178" s="10" t="str">
        <f>IF(Table1[[#This Row],[Discount]]*100 &gt;20, "YES","NO")</f>
        <v>YES</v>
      </c>
    </row>
    <row r="179" spans="1:12">
      <c r="A179" t="s">
        <v>299</v>
      </c>
      <c r="B179" t="s">
        <v>300</v>
      </c>
      <c r="C179" t="s">
        <v>19</v>
      </c>
      <c r="D179" t="s">
        <v>20</v>
      </c>
      <c r="E179" t="s">
        <v>31</v>
      </c>
      <c r="F179" t="s">
        <v>32</v>
      </c>
      <c r="G179">
        <v>5</v>
      </c>
      <c r="H179">
        <v>181.49</v>
      </c>
      <c r="I179">
        <v>0.14000000000000001</v>
      </c>
      <c r="J179">
        <v>780.41</v>
      </c>
      <c r="L179" s="10" t="str">
        <f>IF(Table1[[#This Row],[Discount]]*100 &gt;20, "YES","NO")</f>
        <v>NO</v>
      </c>
    </row>
    <row r="180" spans="1:12">
      <c r="A180" t="s">
        <v>301</v>
      </c>
      <c r="B180" t="s">
        <v>47</v>
      </c>
      <c r="C180" t="s">
        <v>27</v>
      </c>
      <c r="D180" t="s">
        <v>14</v>
      </c>
      <c r="E180" t="s">
        <v>48</v>
      </c>
      <c r="F180" t="s">
        <v>49</v>
      </c>
      <c r="G180">
        <v>15</v>
      </c>
      <c r="H180">
        <v>145.78</v>
      </c>
      <c r="I180">
        <v>0.19</v>
      </c>
      <c r="J180">
        <v>1771.23</v>
      </c>
      <c r="L180" s="10" t="str">
        <f>IF(Table1[[#This Row],[Discount]]*100 &gt;20, "YES","NO")</f>
        <v>NO</v>
      </c>
    </row>
    <row r="181" spans="1:12">
      <c r="A181" t="s">
        <v>302</v>
      </c>
      <c r="B181" t="s">
        <v>303</v>
      </c>
      <c r="C181" t="s">
        <v>23</v>
      </c>
      <c r="D181" t="s">
        <v>14</v>
      </c>
      <c r="E181" t="s">
        <v>48</v>
      </c>
      <c r="F181" t="s">
        <v>49</v>
      </c>
      <c r="G181">
        <v>13</v>
      </c>
      <c r="H181">
        <v>10.56</v>
      </c>
      <c r="I181">
        <v>0.21</v>
      </c>
      <c r="J181">
        <v>108.45</v>
      </c>
      <c r="L181" s="10" t="str">
        <f>IF(Table1[[#This Row],[Discount]]*100 &gt;20, "YES","NO")</f>
        <v>YES</v>
      </c>
    </row>
    <row r="182" spans="1:12">
      <c r="A182" t="s">
        <v>304</v>
      </c>
      <c r="B182" t="s">
        <v>136</v>
      </c>
      <c r="C182" t="s">
        <v>13</v>
      </c>
      <c r="D182" t="s">
        <v>30</v>
      </c>
      <c r="E182" t="s">
        <v>48</v>
      </c>
      <c r="F182" t="s">
        <v>49</v>
      </c>
      <c r="G182">
        <v>5</v>
      </c>
      <c r="H182">
        <v>142.81</v>
      </c>
      <c r="I182">
        <v>7.0000000000000007E-2</v>
      </c>
      <c r="J182">
        <v>664.07</v>
      </c>
      <c r="L182" s="10" t="str">
        <f>IF(Table1[[#This Row],[Discount]]*100 &gt;20, "YES","NO")</f>
        <v>NO</v>
      </c>
    </row>
    <row r="183" spans="1:12">
      <c r="A183" t="s">
        <v>305</v>
      </c>
      <c r="B183" t="s">
        <v>26</v>
      </c>
      <c r="C183" t="s">
        <v>27</v>
      </c>
      <c r="D183" t="s">
        <v>14</v>
      </c>
      <c r="E183" t="s">
        <v>57</v>
      </c>
      <c r="F183" t="s">
        <v>32</v>
      </c>
      <c r="G183">
        <v>12</v>
      </c>
      <c r="H183">
        <v>77.430000000000007</v>
      </c>
      <c r="I183">
        <v>0.15</v>
      </c>
      <c r="J183">
        <v>789.79</v>
      </c>
      <c r="L183" s="10" t="str">
        <f>IF(Table1[[#This Row],[Discount]]*100 &gt;20, "YES","NO")</f>
        <v>NO</v>
      </c>
    </row>
    <row r="184" spans="1:12">
      <c r="A184" t="s">
        <v>306</v>
      </c>
      <c r="B184" t="s">
        <v>43</v>
      </c>
      <c r="C184" t="s">
        <v>23</v>
      </c>
      <c r="D184" t="s">
        <v>20</v>
      </c>
      <c r="E184" t="s">
        <v>15</v>
      </c>
      <c r="F184" t="s">
        <v>16</v>
      </c>
      <c r="G184">
        <v>18</v>
      </c>
      <c r="H184">
        <v>691.36</v>
      </c>
      <c r="I184">
        <v>0.17</v>
      </c>
      <c r="J184">
        <v>10328.92</v>
      </c>
      <c r="L184" s="10" t="str">
        <f>IF(Table1[[#This Row],[Discount]]*100 &gt;20, "YES","NO")</f>
        <v>NO</v>
      </c>
    </row>
    <row r="185" spans="1:12">
      <c r="A185" t="s">
        <v>307</v>
      </c>
      <c r="B185" t="s">
        <v>95</v>
      </c>
      <c r="C185" t="s">
        <v>27</v>
      </c>
      <c r="D185" t="s">
        <v>30</v>
      </c>
      <c r="E185" t="s">
        <v>48</v>
      </c>
      <c r="F185" t="s">
        <v>49</v>
      </c>
      <c r="G185">
        <v>14</v>
      </c>
      <c r="H185">
        <v>221.42</v>
      </c>
      <c r="I185">
        <v>0.03</v>
      </c>
      <c r="J185">
        <v>3006.88</v>
      </c>
      <c r="L185" s="10" t="str">
        <f>IF(Table1[[#This Row],[Discount]]*100 &gt;20, "YES","NO")</f>
        <v>NO</v>
      </c>
    </row>
    <row r="186" spans="1:12">
      <c r="A186" t="s">
        <v>308</v>
      </c>
      <c r="B186" t="s">
        <v>300</v>
      </c>
      <c r="C186" t="s">
        <v>19</v>
      </c>
      <c r="D186" t="s">
        <v>20</v>
      </c>
      <c r="E186" t="s">
        <v>24</v>
      </c>
      <c r="F186" t="s">
        <v>16</v>
      </c>
      <c r="G186">
        <v>7</v>
      </c>
      <c r="H186">
        <v>25.73</v>
      </c>
      <c r="I186">
        <v>0.08</v>
      </c>
      <c r="J186">
        <v>165.7</v>
      </c>
      <c r="L186" s="10" t="str">
        <f>IF(Table1[[#This Row],[Discount]]*100 &gt;20, "YES","NO")</f>
        <v>NO</v>
      </c>
    </row>
    <row r="187" spans="1:12">
      <c r="A187" t="s">
        <v>309</v>
      </c>
      <c r="B187" t="s">
        <v>310</v>
      </c>
      <c r="C187" t="s">
        <v>27</v>
      </c>
      <c r="D187" t="s">
        <v>30</v>
      </c>
      <c r="E187" t="s">
        <v>57</v>
      </c>
      <c r="F187" t="s">
        <v>32</v>
      </c>
      <c r="G187">
        <v>20</v>
      </c>
      <c r="H187">
        <v>472.79</v>
      </c>
      <c r="I187">
        <v>0.09</v>
      </c>
      <c r="J187">
        <v>8604.7800000000007</v>
      </c>
      <c r="L187" s="10" t="str">
        <f>IF(Table1[[#This Row],[Discount]]*100 &gt;20, "YES","NO")</f>
        <v>NO</v>
      </c>
    </row>
    <row r="188" spans="1:12">
      <c r="A188" t="s">
        <v>311</v>
      </c>
      <c r="B188" t="s">
        <v>12</v>
      </c>
      <c r="C188" t="s">
        <v>13</v>
      </c>
      <c r="D188" t="s">
        <v>14</v>
      </c>
      <c r="E188" t="s">
        <v>54</v>
      </c>
      <c r="F188" t="s">
        <v>49</v>
      </c>
      <c r="G188">
        <v>8</v>
      </c>
      <c r="H188">
        <v>753.22</v>
      </c>
      <c r="I188">
        <v>0.24</v>
      </c>
      <c r="J188">
        <v>4579.58</v>
      </c>
      <c r="L188" s="10" t="str">
        <f>IF(Table1[[#This Row],[Discount]]*100 &gt;20, "YES","NO")</f>
        <v>YES</v>
      </c>
    </row>
    <row r="189" spans="1:12">
      <c r="A189" t="s">
        <v>312</v>
      </c>
      <c r="B189" t="s">
        <v>103</v>
      </c>
      <c r="C189" t="s">
        <v>19</v>
      </c>
      <c r="D189" t="s">
        <v>30</v>
      </c>
      <c r="E189" t="s">
        <v>21</v>
      </c>
      <c r="F189" t="s">
        <v>16</v>
      </c>
      <c r="G189">
        <v>17</v>
      </c>
      <c r="H189">
        <v>673.01</v>
      </c>
      <c r="I189">
        <v>0.27</v>
      </c>
      <c r="J189">
        <v>8352.0499999999993</v>
      </c>
      <c r="L189" s="10" t="str">
        <f>IF(Table1[[#This Row],[Discount]]*100 &gt;20, "YES","NO")</f>
        <v>YES</v>
      </c>
    </row>
    <row r="190" spans="1:12">
      <c r="A190" t="s">
        <v>313</v>
      </c>
      <c r="B190" t="s">
        <v>136</v>
      </c>
      <c r="C190" t="s">
        <v>13</v>
      </c>
      <c r="D190" t="s">
        <v>14</v>
      </c>
      <c r="E190" t="s">
        <v>21</v>
      </c>
      <c r="F190" t="s">
        <v>16</v>
      </c>
      <c r="G190">
        <v>16</v>
      </c>
      <c r="H190">
        <v>981.69</v>
      </c>
      <c r="I190">
        <v>0.04</v>
      </c>
      <c r="J190">
        <v>15078.76</v>
      </c>
      <c r="L190" s="10" t="str">
        <f>IF(Table1[[#This Row],[Discount]]*100 &gt;20, "YES","NO")</f>
        <v>NO</v>
      </c>
    </row>
    <row r="191" spans="1:12">
      <c r="A191" t="s">
        <v>314</v>
      </c>
      <c r="B191" t="s">
        <v>56</v>
      </c>
      <c r="C191" t="s">
        <v>13</v>
      </c>
      <c r="D191" t="s">
        <v>20</v>
      </c>
      <c r="E191" t="s">
        <v>48</v>
      </c>
      <c r="F191" t="s">
        <v>49</v>
      </c>
      <c r="G191">
        <v>1</v>
      </c>
      <c r="H191">
        <v>365.45</v>
      </c>
      <c r="I191">
        <v>0.04</v>
      </c>
      <c r="J191">
        <v>350.83</v>
      </c>
      <c r="L191" s="10" t="str">
        <f>IF(Table1[[#This Row],[Discount]]*100 &gt;20, "YES","NO")</f>
        <v>NO</v>
      </c>
    </row>
    <row r="192" spans="1:12">
      <c r="A192" t="s">
        <v>315</v>
      </c>
      <c r="B192" t="s">
        <v>66</v>
      </c>
      <c r="C192" t="s">
        <v>19</v>
      </c>
      <c r="D192" t="s">
        <v>37</v>
      </c>
      <c r="E192" t="s">
        <v>54</v>
      </c>
      <c r="F192" t="s">
        <v>49</v>
      </c>
      <c r="G192">
        <v>4</v>
      </c>
      <c r="H192">
        <v>762.75</v>
      </c>
      <c r="I192">
        <v>0.12</v>
      </c>
      <c r="J192">
        <v>2684.88</v>
      </c>
      <c r="L192" s="10" t="str">
        <f>IF(Table1[[#This Row],[Discount]]*100 &gt;20, "YES","NO")</f>
        <v>NO</v>
      </c>
    </row>
    <row r="193" spans="1:12">
      <c r="A193" t="s">
        <v>316</v>
      </c>
      <c r="B193" t="s">
        <v>317</v>
      </c>
      <c r="C193" t="s">
        <v>19</v>
      </c>
      <c r="D193" t="s">
        <v>20</v>
      </c>
      <c r="E193" t="s">
        <v>15</v>
      </c>
      <c r="F193" t="s">
        <v>16</v>
      </c>
      <c r="G193">
        <v>6</v>
      </c>
      <c r="H193">
        <v>558.99</v>
      </c>
      <c r="I193">
        <v>0.16</v>
      </c>
      <c r="J193">
        <v>2817.31</v>
      </c>
      <c r="L193" s="10" t="str">
        <f>IF(Table1[[#This Row],[Discount]]*100 &gt;20, "YES","NO")</f>
        <v>NO</v>
      </c>
    </row>
    <row r="194" spans="1:12">
      <c r="A194" t="s">
        <v>318</v>
      </c>
      <c r="B194" t="s">
        <v>175</v>
      </c>
      <c r="C194" t="s">
        <v>23</v>
      </c>
      <c r="D194" t="s">
        <v>14</v>
      </c>
      <c r="E194" t="s">
        <v>21</v>
      </c>
      <c r="F194" t="s">
        <v>16</v>
      </c>
      <c r="G194">
        <v>14</v>
      </c>
      <c r="H194">
        <v>353.82</v>
      </c>
      <c r="I194">
        <v>0</v>
      </c>
      <c r="J194">
        <v>4953.4799999999996</v>
      </c>
      <c r="L194" s="10" t="str">
        <f>IF(Table1[[#This Row],[Discount]]*100 &gt;20, "YES","NO")</f>
        <v>NO</v>
      </c>
    </row>
    <row r="195" spans="1:12">
      <c r="A195" t="s">
        <v>319</v>
      </c>
      <c r="B195" t="s">
        <v>101</v>
      </c>
      <c r="C195" t="s">
        <v>27</v>
      </c>
      <c r="D195" t="s">
        <v>30</v>
      </c>
      <c r="E195" t="s">
        <v>48</v>
      </c>
      <c r="F195" t="s">
        <v>49</v>
      </c>
      <c r="G195">
        <v>20</v>
      </c>
      <c r="H195">
        <v>193.79</v>
      </c>
      <c r="I195">
        <v>7.0000000000000007E-2</v>
      </c>
      <c r="J195">
        <v>3604.49</v>
      </c>
      <c r="L195" s="10" t="str">
        <f>IF(Table1[[#This Row],[Discount]]*100 &gt;20, "YES","NO")</f>
        <v>NO</v>
      </c>
    </row>
    <row r="196" spans="1:12">
      <c r="A196" t="s">
        <v>320</v>
      </c>
      <c r="B196" t="s">
        <v>95</v>
      </c>
      <c r="C196" t="s">
        <v>27</v>
      </c>
      <c r="D196" t="s">
        <v>37</v>
      </c>
      <c r="E196" t="s">
        <v>24</v>
      </c>
      <c r="F196" t="s">
        <v>16</v>
      </c>
      <c r="G196">
        <v>18</v>
      </c>
      <c r="H196">
        <v>333.03</v>
      </c>
      <c r="I196">
        <v>0.27</v>
      </c>
      <c r="J196">
        <v>4376.01</v>
      </c>
      <c r="L196" s="10" t="str">
        <f>IF(Table1[[#This Row],[Discount]]*100 &gt;20, "YES","NO")</f>
        <v>YES</v>
      </c>
    </row>
    <row r="197" spans="1:12">
      <c r="A197" t="s">
        <v>321</v>
      </c>
      <c r="B197" t="s">
        <v>322</v>
      </c>
      <c r="C197" t="s">
        <v>19</v>
      </c>
      <c r="D197" t="s">
        <v>30</v>
      </c>
      <c r="E197" t="s">
        <v>21</v>
      </c>
      <c r="F197" t="s">
        <v>16</v>
      </c>
      <c r="G197">
        <v>20</v>
      </c>
      <c r="H197">
        <v>615.26</v>
      </c>
      <c r="I197">
        <v>0.09</v>
      </c>
      <c r="J197">
        <v>11197.73</v>
      </c>
      <c r="L197" s="10" t="str">
        <f>IF(Table1[[#This Row],[Discount]]*100 &gt;20, "YES","NO")</f>
        <v>NO</v>
      </c>
    </row>
    <row r="198" spans="1:12">
      <c r="A198" t="s">
        <v>323</v>
      </c>
      <c r="B198" t="s">
        <v>12</v>
      </c>
      <c r="C198" t="s">
        <v>13</v>
      </c>
      <c r="D198" t="s">
        <v>20</v>
      </c>
      <c r="E198" t="s">
        <v>57</v>
      </c>
      <c r="F198" t="s">
        <v>32</v>
      </c>
      <c r="G198">
        <v>19</v>
      </c>
      <c r="H198">
        <v>608.57000000000005</v>
      </c>
      <c r="I198">
        <v>0.24</v>
      </c>
      <c r="J198">
        <v>8787.75</v>
      </c>
      <c r="L198" s="10" t="str">
        <f>IF(Table1[[#This Row],[Discount]]*100 &gt;20, "YES","NO")</f>
        <v>YES</v>
      </c>
    </row>
    <row r="199" spans="1:12">
      <c r="A199" t="s">
        <v>324</v>
      </c>
      <c r="B199" t="s">
        <v>187</v>
      </c>
      <c r="C199" t="s">
        <v>23</v>
      </c>
      <c r="D199" t="s">
        <v>20</v>
      </c>
      <c r="E199" t="s">
        <v>24</v>
      </c>
      <c r="F199" t="s">
        <v>16</v>
      </c>
      <c r="G199">
        <v>18</v>
      </c>
      <c r="H199">
        <v>170.3</v>
      </c>
      <c r="I199">
        <v>0.19</v>
      </c>
      <c r="J199">
        <v>2482.9699999999998</v>
      </c>
      <c r="L199" s="10" t="str">
        <f>IF(Table1[[#This Row],[Discount]]*100 &gt;20, "YES","NO")</f>
        <v>NO</v>
      </c>
    </row>
    <row r="200" spans="1:12">
      <c r="A200" t="s">
        <v>325</v>
      </c>
      <c r="B200" t="s">
        <v>179</v>
      </c>
      <c r="C200" t="s">
        <v>13</v>
      </c>
      <c r="D200" t="s">
        <v>14</v>
      </c>
      <c r="E200" t="s">
        <v>57</v>
      </c>
      <c r="F200" t="s">
        <v>32</v>
      </c>
      <c r="G200">
        <v>3</v>
      </c>
      <c r="H200">
        <v>365.18</v>
      </c>
      <c r="I200">
        <v>0.18</v>
      </c>
      <c r="J200">
        <v>898.34</v>
      </c>
      <c r="L200" s="10" t="str">
        <f>IF(Table1[[#This Row],[Discount]]*100 &gt;20, "YES","NO")</f>
        <v>NO</v>
      </c>
    </row>
    <row r="201" spans="1:12">
      <c r="A201" t="s">
        <v>326</v>
      </c>
      <c r="B201" t="s">
        <v>53</v>
      </c>
      <c r="C201" t="s">
        <v>23</v>
      </c>
      <c r="D201" t="s">
        <v>30</v>
      </c>
      <c r="E201" t="s">
        <v>48</v>
      </c>
      <c r="F201" t="s">
        <v>49</v>
      </c>
      <c r="G201">
        <v>6</v>
      </c>
      <c r="H201">
        <v>55.36</v>
      </c>
      <c r="I201">
        <v>0.09</v>
      </c>
      <c r="J201">
        <v>302.27</v>
      </c>
      <c r="L201" s="10" t="str">
        <f>IF(Table1[[#This Row],[Discount]]*100 &gt;20, "YES","NO")</f>
        <v>NO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A7B5-4855-4691-811E-3C1B9899275B}">
  <dimension ref="A2:K11"/>
  <sheetViews>
    <sheetView workbookViewId="0">
      <selection activeCell="J17" sqref="J17"/>
    </sheetView>
  </sheetViews>
  <sheetFormatPr defaultRowHeight="15"/>
  <cols>
    <col min="1" max="1" width="19.28515625" bestFit="1" customWidth="1"/>
    <col min="2" max="2" width="12" bestFit="1" customWidth="1"/>
    <col min="3" max="4" width="10.140625" bestFit="1" customWidth="1"/>
    <col min="5" max="5" width="11.42578125" bestFit="1" customWidth="1"/>
    <col min="7" max="7" width="11.42578125" bestFit="1" customWidth="1"/>
    <col min="8" max="8" width="19" bestFit="1" customWidth="1"/>
    <col min="10" max="10" width="19.28515625" bestFit="1" customWidth="1"/>
    <col min="11" max="11" width="18.7109375" bestFit="1" customWidth="1"/>
  </cols>
  <sheetData>
    <row r="2" spans="1:11">
      <c r="A2" s="7" t="s">
        <v>327</v>
      </c>
      <c r="B2" s="7"/>
      <c r="C2" s="7"/>
      <c r="D2" s="7"/>
      <c r="E2" s="7"/>
      <c r="G2" s="7" t="s">
        <v>328</v>
      </c>
      <c r="H2" s="7"/>
      <c r="J2" s="7" t="s">
        <v>329</v>
      </c>
      <c r="K2" s="7"/>
    </row>
    <row r="3" spans="1:11">
      <c r="A3" s="5" t="s">
        <v>330</v>
      </c>
      <c r="B3" s="5" t="s">
        <v>5</v>
      </c>
      <c r="G3" s="5" t="s">
        <v>4</v>
      </c>
      <c r="H3" t="s">
        <v>330</v>
      </c>
      <c r="J3" s="5" t="s">
        <v>3</v>
      </c>
      <c r="K3" t="s">
        <v>331</v>
      </c>
    </row>
    <row r="4" spans="1:11">
      <c r="A4" s="5" t="s">
        <v>3</v>
      </c>
      <c r="B4" t="s">
        <v>16</v>
      </c>
      <c r="C4" t="s">
        <v>32</v>
      </c>
      <c r="D4" t="s">
        <v>49</v>
      </c>
      <c r="E4" t="s">
        <v>332</v>
      </c>
      <c r="G4" t="s">
        <v>24</v>
      </c>
      <c r="H4" s="4">
        <v>175167.83000000007</v>
      </c>
      <c r="J4" t="s">
        <v>14</v>
      </c>
      <c r="K4" s="6">
        <v>0.15647058823529414</v>
      </c>
    </row>
    <row r="5" spans="1:11">
      <c r="A5" t="s">
        <v>14</v>
      </c>
      <c r="B5" s="4">
        <v>150667.21000000002</v>
      </c>
      <c r="C5" s="4">
        <v>45530.85</v>
      </c>
      <c r="D5" s="4">
        <v>83549.469999999987</v>
      </c>
      <c r="E5" s="4">
        <v>279747.53000000003</v>
      </c>
      <c r="G5" t="s">
        <v>15</v>
      </c>
      <c r="H5" s="4">
        <v>144933.79</v>
      </c>
      <c r="J5" t="s">
        <v>37</v>
      </c>
      <c r="K5" s="6">
        <v>0.14357142857142854</v>
      </c>
    </row>
    <row r="6" spans="1:11">
      <c r="A6" t="s">
        <v>37</v>
      </c>
      <c r="B6" s="4">
        <v>99115.1</v>
      </c>
      <c r="C6" s="4">
        <v>38306.320000000007</v>
      </c>
      <c r="D6" s="4">
        <v>79760.850000000006</v>
      </c>
      <c r="E6" s="4">
        <v>217182.27000000002</v>
      </c>
      <c r="G6" t="s">
        <v>48</v>
      </c>
      <c r="H6" s="4">
        <v>138604.49999999997</v>
      </c>
      <c r="J6" t="s">
        <v>30</v>
      </c>
      <c r="K6" s="6">
        <v>0.13775862068965514</v>
      </c>
    </row>
    <row r="7" spans="1:11">
      <c r="A7" t="s">
        <v>30</v>
      </c>
      <c r="B7" s="4">
        <v>122231.48999999996</v>
      </c>
      <c r="C7" s="4">
        <v>73356.840000000011</v>
      </c>
      <c r="D7" s="4">
        <v>52310.37999999999</v>
      </c>
      <c r="E7" s="4">
        <v>247898.70999999996</v>
      </c>
      <c r="G7" t="s">
        <v>21</v>
      </c>
      <c r="H7" s="4">
        <v>132909.00999999998</v>
      </c>
      <c r="J7" t="s">
        <v>20</v>
      </c>
      <c r="K7" s="6">
        <v>0.15857142857142859</v>
      </c>
    </row>
    <row r="8" spans="1:11">
      <c r="A8" t="s">
        <v>20</v>
      </c>
      <c r="B8" s="4">
        <v>80996.83</v>
      </c>
      <c r="C8" s="4">
        <v>46326.250000000007</v>
      </c>
      <c r="D8" s="4">
        <v>50884.66</v>
      </c>
      <c r="E8" s="4">
        <v>178207.74000000002</v>
      </c>
      <c r="G8" t="s">
        <v>54</v>
      </c>
      <c r="H8" s="4">
        <v>127900.86</v>
      </c>
      <c r="J8" t="s">
        <v>332</v>
      </c>
      <c r="K8" s="6">
        <v>0.14885000000000001</v>
      </c>
    </row>
    <row r="9" spans="1:11">
      <c r="A9" t="s">
        <v>332</v>
      </c>
      <c r="B9" s="4">
        <v>453010.63</v>
      </c>
      <c r="C9" s="4">
        <v>203520.26</v>
      </c>
      <c r="D9" s="4">
        <v>266505.36</v>
      </c>
      <c r="E9" s="4">
        <v>923036.25</v>
      </c>
      <c r="G9" t="s">
        <v>57</v>
      </c>
      <c r="H9" s="4">
        <v>115173.28</v>
      </c>
    </row>
    <row r="10" spans="1:11">
      <c r="G10" t="s">
        <v>31</v>
      </c>
      <c r="H10" s="4">
        <v>88346.98000000001</v>
      </c>
    </row>
    <row r="11" spans="1:11">
      <c r="G11" t="s">
        <v>332</v>
      </c>
      <c r="H11" s="4">
        <v>923036.25000000012</v>
      </c>
    </row>
  </sheetData>
  <mergeCells count="3">
    <mergeCell ref="A2:E2"/>
    <mergeCell ref="G2:H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614A-41EF-49A2-B03F-E368BD17D0C8}">
  <dimension ref="A3:H18"/>
  <sheetViews>
    <sheetView workbookViewId="0">
      <selection activeCell="D3" sqref="D3:E11"/>
    </sheetView>
  </sheetViews>
  <sheetFormatPr defaultRowHeight="15"/>
  <cols>
    <col min="1" max="1" width="12" bestFit="1" customWidth="1"/>
    <col min="2" max="2" width="19" bestFit="1" customWidth="1"/>
    <col min="4" max="4" width="11.42578125" bestFit="1" customWidth="1"/>
    <col min="5" max="5" width="19" bestFit="1" customWidth="1"/>
    <col min="6" max="6" width="9.42578125" customWidth="1"/>
    <col min="7" max="7" width="11.42578125" bestFit="1" customWidth="1"/>
    <col min="8" max="8" width="15.42578125" bestFit="1" customWidth="1"/>
    <col min="9" max="9" width="11.42578125" bestFit="1" customWidth="1"/>
    <col min="10" max="10" width="15.42578125" bestFit="1" customWidth="1"/>
  </cols>
  <sheetData>
    <row r="3" spans="1:8">
      <c r="A3" s="5" t="s">
        <v>3</v>
      </c>
      <c r="B3" t="s">
        <v>330</v>
      </c>
      <c r="D3" s="5" t="s">
        <v>4</v>
      </c>
      <c r="E3" t="s">
        <v>330</v>
      </c>
      <c r="G3" s="5" t="s">
        <v>4</v>
      </c>
      <c r="H3" t="s">
        <v>333</v>
      </c>
    </row>
    <row r="4" spans="1:8">
      <c r="A4" t="s">
        <v>14</v>
      </c>
      <c r="B4" s="4">
        <v>279747.53000000009</v>
      </c>
      <c r="D4" t="s">
        <v>31</v>
      </c>
      <c r="E4" s="4">
        <v>88346.98000000001</v>
      </c>
      <c r="G4" t="s">
        <v>31</v>
      </c>
      <c r="H4" s="4">
        <v>199</v>
      </c>
    </row>
    <row r="5" spans="1:8">
      <c r="A5" t="s">
        <v>37</v>
      </c>
      <c r="B5" s="4">
        <v>217182.27000000005</v>
      </c>
      <c r="D5" t="s">
        <v>57</v>
      </c>
      <c r="E5" s="4">
        <v>115173.28</v>
      </c>
      <c r="G5" t="s">
        <v>57</v>
      </c>
      <c r="H5" s="4">
        <v>276</v>
      </c>
    </row>
    <row r="6" spans="1:8">
      <c r="A6" t="s">
        <v>30</v>
      </c>
      <c r="B6" s="4">
        <v>247898.71</v>
      </c>
      <c r="D6" t="s">
        <v>15</v>
      </c>
      <c r="E6" s="4">
        <v>144933.79</v>
      </c>
      <c r="G6" t="s">
        <v>15</v>
      </c>
      <c r="H6" s="4">
        <v>328</v>
      </c>
    </row>
    <row r="7" spans="1:8">
      <c r="A7" t="s">
        <v>20</v>
      </c>
      <c r="B7" s="4">
        <v>178207.74000000002</v>
      </c>
      <c r="D7" t="s">
        <v>24</v>
      </c>
      <c r="E7" s="4">
        <v>175167.83000000007</v>
      </c>
      <c r="G7" t="s">
        <v>24</v>
      </c>
      <c r="H7" s="4">
        <v>411</v>
      </c>
    </row>
    <row r="8" spans="1:8">
      <c r="A8" t="s">
        <v>332</v>
      </c>
      <c r="B8" s="4">
        <v>923036.25000000012</v>
      </c>
      <c r="D8" t="s">
        <v>54</v>
      </c>
      <c r="E8" s="4">
        <v>127900.86</v>
      </c>
      <c r="G8" t="s">
        <v>54</v>
      </c>
      <c r="H8" s="4">
        <v>289</v>
      </c>
    </row>
    <row r="9" spans="1:8">
      <c r="D9" t="s">
        <v>48</v>
      </c>
      <c r="E9" s="4">
        <v>138604.49999999997</v>
      </c>
      <c r="G9" t="s">
        <v>48</v>
      </c>
      <c r="H9" s="4">
        <v>355</v>
      </c>
    </row>
    <row r="10" spans="1:8">
      <c r="D10" t="s">
        <v>21</v>
      </c>
      <c r="E10" s="4">
        <v>132909.00999999998</v>
      </c>
      <c r="G10" t="s">
        <v>21</v>
      </c>
      <c r="H10" s="4">
        <v>317</v>
      </c>
    </row>
    <row r="11" spans="1:8">
      <c r="D11" t="s">
        <v>332</v>
      </c>
      <c r="E11" s="4">
        <v>923036.25000000012</v>
      </c>
      <c r="G11" t="s">
        <v>332</v>
      </c>
      <c r="H11" s="4">
        <v>2175</v>
      </c>
    </row>
    <row r="12" spans="1:8">
      <c r="A12" s="5" t="s">
        <v>5</v>
      </c>
      <c r="B12" t="s">
        <v>330</v>
      </c>
    </row>
    <row r="13" spans="1:8">
      <c r="A13" t="s">
        <v>16</v>
      </c>
      <c r="B13" s="4">
        <v>453010.62999999995</v>
      </c>
      <c r="D13" s="5" t="s">
        <v>2</v>
      </c>
      <c r="E13" t="s">
        <v>330</v>
      </c>
    </row>
    <row r="14" spans="1:8">
      <c r="A14" t="s">
        <v>32</v>
      </c>
      <c r="B14" s="4">
        <v>203520.26000000004</v>
      </c>
      <c r="D14" t="s">
        <v>19</v>
      </c>
      <c r="E14" s="4">
        <v>195763.44</v>
      </c>
    </row>
    <row r="15" spans="1:8">
      <c r="A15" t="s">
        <v>49</v>
      </c>
      <c r="B15" s="4">
        <v>266505.36000000004</v>
      </c>
      <c r="D15" t="s">
        <v>23</v>
      </c>
      <c r="E15" s="4">
        <v>229562.58000000005</v>
      </c>
    </row>
    <row r="16" spans="1:8">
      <c r="A16" t="s">
        <v>332</v>
      </c>
      <c r="B16" s="4">
        <v>923036.25</v>
      </c>
      <c r="D16" t="s">
        <v>13</v>
      </c>
      <c r="E16" s="4">
        <v>293473.66000000009</v>
      </c>
    </row>
    <row r="17" spans="4:5">
      <c r="D17" t="s">
        <v>27</v>
      </c>
      <c r="E17" s="4">
        <v>204236.57</v>
      </c>
    </row>
    <row r="18" spans="4:5">
      <c r="D18" t="s">
        <v>332</v>
      </c>
      <c r="E18" s="4">
        <v>923036.25000000023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AF4D-E35F-4086-9F17-586C34758D91}">
  <dimension ref="A1"/>
  <sheetViews>
    <sheetView workbookViewId="0">
      <selection activeCell="Q17" sqref="Q17"/>
    </sheetView>
  </sheetViews>
  <sheetFormatPr defaultRowHeight="15"/>
  <cols>
    <col min="1" max="2" width="10" customWidth="1"/>
    <col min="8" max="8" width="9.85546875" customWidth="1"/>
    <col min="9" max="9" width="11" customWidth="1"/>
    <col min="12" max="12" width="11.42578125" bestFit="1" customWidth="1"/>
    <col min="13" max="13" width="11.5703125" customWidth="1"/>
  </cols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40CF-DC18-44EE-84B5-CEF0CED6420A}">
  <dimension ref="A3:M73"/>
  <sheetViews>
    <sheetView workbookViewId="0">
      <selection activeCell="B15" sqref="B15"/>
    </sheetView>
  </sheetViews>
  <sheetFormatPr defaultRowHeight="15"/>
  <cols>
    <col min="1" max="1" width="14" bestFit="1" customWidth="1"/>
    <col min="2" max="2" width="20.28515625" bestFit="1" customWidth="1"/>
    <col min="4" max="4" width="12.85546875" bestFit="1" customWidth="1"/>
    <col min="5" max="5" width="20.28515625" bestFit="1" customWidth="1"/>
  </cols>
  <sheetData>
    <row r="3" spans="1:13">
      <c r="A3" s="8" t="s">
        <v>334</v>
      </c>
      <c r="B3" s="8"/>
      <c r="D3" s="11" t="s">
        <v>335</v>
      </c>
      <c r="E3" s="11"/>
      <c r="F3" s="11"/>
      <c r="G3" s="11"/>
      <c r="H3" s="11"/>
      <c r="I3" s="11"/>
      <c r="J3" s="11"/>
      <c r="K3" s="11"/>
      <c r="L3" s="11"/>
      <c r="M3" s="11"/>
    </row>
    <row r="4" spans="1:13">
      <c r="A4" s="9" t="s">
        <v>336</v>
      </c>
      <c r="B4" s="9" t="s">
        <v>337</v>
      </c>
      <c r="D4" t="str" cm="1">
        <f t="array" ref="D4:M73">_xlfn._xlws.FILTER(Table1[], Table1[Discount] &gt; 0.2)</f>
        <v>INV0001</v>
      </c>
      <c r="E4" t="str">
        <v>2024-03-26</v>
      </c>
      <c r="F4" t="str">
        <v>2024-03</v>
      </c>
      <c r="G4" t="str">
        <v>East</v>
      </c>
      <c r="H4" t="str">
        <v>Laptop</v>
      </c>
      <c r="I4" t="str">
        <v>Electronics</v>
      </c>
      <c r="J4">
        <v>4</v>
      </c>
      <c r="K4">
        <v>667.03</v>
      </c>
      <c r="L4">
        <v>0.21</v>
      </c>
      <c r="M4">
        <v>2107.81</v>
      </c>
    </row>
    <row r="5" spans="1:13">
      <c r="A5" t="s">
        <v>16</v>
      </c>
      <c r="B5">
        <f ca="1">SUMIF(ProjectData!F:F,Formulae!A5,Table1[[#Headers],[Quantity]])</f>
        <v>1056</v>
      </c>
      <c r="D5" t="str">
        <v>INV0002</v>
      </c>
      <c r="E5" t="str">
        <v>2024-01-08</v>
      </c>
      <c r="F5" t="str">
        <v>2024-01</v>
      </c>
      <c r="G5" t="str">
        <v>West</v>
      </c>
      <c r="H5" t="str">
        <v>Tablet</v>
      </c>
      <c r="I5" t="str">
        <v>Electronics</v>
      </c>
      <c r="J5">
        <v>12</v>
      </c>
      <c r="K5">
        <v>134.86000000000001</v>
      </c>
      <c r="L5">
        <v>0.23</v>
      </c>
      <c r="M5">
        <v>1246.1099999999999</v>
      </c>
    </row>
    <row r="6" spans="1:13">
      <c r="A6" t="s">
        <v>32</v>
      </c>
      <c r="B6">
        <f ca="1">SUMIF(ProjectData!F:F,Formulae!A6,Table1[[#Headers],[Quantity]])</f>
        <v>475</v>
      </c>
      <c r="D6" t="str">
        <v>INV0007</v>
      </c>
      <c r="E6" t="str">
        <v>2024-04-25</v>
      </c>
      <c r="F6" t="str">
        <v>2024-04</v>
      </c>
      <c r="G6" t="str">
        <v>North</v>
      </c>
      <c r="H6" t="str">
        <v>Tablet</v>
      </c>
      <c r="I6" t="str">
        <v>Electronics</v>
      </c>
      <c r="J6">
        <v>2</v>
      </c>
      <c r="K6">
        <v>139.41</v>
      </c>
      <c r="L6">
        <v>0.28999999999999998</v>
      </c>
      <c r="M6">
        <v>197.96</v>
      </c>
    </row>
    <row r="7" spans="1:13">
      <c r="A7" t="s">
        <v>49</v>
      </c>
      <c r="B7">
        <f ca="1">SUMIF(ProjectData!F:F,Formulae!A7,Table1[[#Headers],[Quantity]])</f>
        <v>644</v>
      </c>
      <c r="D7" t="str">
        <v>INV0009</v>
      </c>
      <c r="E7" t="str">
        <v>2024-01-24</v>
      </c>
      <c r="F7" t="str">
        <v>2024-01</v>
      </c>
      <c r="G7" t="str">
        <v>North</v>
      </c>
      <c r="H7" t="str">
        <v>Chair</v>
      </c>
      <c r="I7" t="str">
        <v>Furniture</v>
      </c>
      <c r="J7">
        <v>15</v>
      </c>
      <c r="K7">
        <v>419.55</v>
      </c>
      <c r="L7">
        <v>0.23</v>
      </c>
      <c r="M7">
        <v>4845.8</v>
      </c>
    </row>
    <row r="8" spans="1:13">
      <c r="D8" t="str">
        <v>INV0013</v>
      </c>
      <c r="E8" t="str">
        <v>2024-03-21</v>
      </c>
      <c r="F8" t="str">
        <v>2024-03</v>
      </c>
      <c r="G8" t="str">
        <v>East</v>
      </c>
      <c r="H8" t="str">
        <v>Monitor</v>
      </c>
      <c r="I8" t="str">
        <v>Electronics</v>
      </c>
      <c r="J8">
        <v>10</v>
      </c>
      <c r="K8">
        <v>411.08</v>
      </c>
      <c r="L8">
        <v>0.21</v>
      </c>
      <c r="M8">
        <v>3247.53</v>
      </c>
    </row>
    <row r="9" spans="1:13">
      <c r="D9" t="str">
        <v>INV0016</v>
      </c>
      <c r="E9" t="str">
        <v>2024-04-03</v>
      </c>
      <c r="F9" t="str">
        <v>2024-04</v>
      </c>
      <c r="G9" t="str">
        <v>South</v>
      </c>
      <c r="H9" t="str">
        <v>Chair</v>
      </c>
      <c r="I9" t="str">
        <v>Furniture</v>
      </c>
      <c r="J9">
        <v>12</v>
      </c>
      <c r="K9">
        <v>999.45</v>
      </c>
      <c r="L9">
        <v>0.21</v>
      </c>
      <c r="M9">
        <v>9474.7900000000009</v>
      </c>
    </row>
    <row r="10" spans="1:13">
      <c r="D10" t="str">
        <v>INV0017</v>
      </c>
      <c r="E10" t="str">
        <v>2024-02-14</v>
      </c>
      <c r="F10" t="str">
        <v>2024-02</v>
      </c>
      <c r="G10" t="str">
        <v>South</v>
      </c>
      <c r="H10" t="str">
        <v>Tablet</v>
      </c>
      <c r="I10" t="str">
        <v>Electronics</v>
      </c>
      <c r="J10">
        <v>20</v>
      </c>
      <c r="K10">
        <v>155.46</v>
      </c>
      <c r="L10">
        <v>0.22</v>
      </c>
      <c r="M10">
        <v>2425.1799999999998</v>
      </c>
    </row>
    <row r="11" spans="1:13">
      <c r="D11" t="str">
        <v>INV0018</v>
      </c>
      <c r="E11" t="str">
        <v>2024-01-21</v>
      </c>
      <c r="F11" t="str">
        <v>2024-01</v>
      </c>
      <c r="G11" t="str">
        <v>West</v>
      </c>
      <c r="H11" t="str">
        <v>Chair</v>
      </c>
      <c r="I11" t="str">
        <v>Furniture</v>
      </c>
      <c r="J11">
        <v>16</v>
      </c>
      <c r="K11">
        <v>163.31</v>
      </c>
      <c r="L11">
        <v>0.28000000000000003</v>
      </c>
      <c r="M11">
        <v>1881.33</v>
      </c>
    </row>
    <row r="12" spans="1:13">
      <c r="D12" t="str">
        <v>INV0019</v>
      </c>
      <c r="E12" t="str">
        <v>2024-01-30</v>
      </c>
      <c r="F12" t="str">
        <v>2024-01</v>
      </c>
      <c r="G12" t="str">
        <v>North</v>
      </c>
      <c r="H12" t="str">
        <v>Notebook</v>
      </c>
      <c r="I12" t="str">
        <v>Stationery</v>
      </c>
      <c r="J12">
        <v>16</v>
      </c>
      <c r="K12">
        <v>294.02</v>
      </c>
      <c r="L12">
        <v>0.28000000000000003</v>
      </c>
      <c r="M12">
        <v>3387.11</v>
      </c>
    </row>
    <row r="13" spans="1:13">
      <c r="D13" t="str">
        <v>INV0020</v>
      </c>
      <c r="E13" t="str">
        <v>2024-01-05</v>
      </c>
      <c r="F13" t="str">
        <v>2024-01</v>
      </c>
      <c r="G13" t="str">
        <v>North</v>
      </c>
      <c r="H13" t="str">
        <v>Desk</v>
      </c>
      <c r="I13" t="str">
        <v>Furniture</v>
      </c>
      <c r="J13">
        <v>13</v>
      </c>
      <c r="K13">
        <v>528.24</v>
      </c>
      <c r="L13">
        <v>0.28000000000000003</v>
      </c>
      <c r="M13">
        <v>4944.33</v>
      </c>
    </row>
    <row r="14" spans="1:13">
      <c r="D14" t="str">
        <v>INV0022</v>
      </c>
      <c r="E14" t="str">
        <v>2024-02-22</v>
      </c>
      <c r="F14" t="str">
        <v>2024-02</v>
      </c>
      <c r="G14" t="str">
        <v>West</v>
      </c>
      <c r="H14" t="str">
        <v>Tablet</v>
      </c>
      <c r="I14" t="str">
        <v>Electronics</v>
      </c>
      <c r="J14">
        <v>9</v>
      </c>
      <c r="K14">
        <v>801.27</v>
      </c>
      <c r="L14">
        <v>0.21</v>
      </c>
      <c r="M14">
        <v>5697.03</v>
      </c>
    </row>
    <row r="15" spans="1:13">
      <c r="D15" t="str">
        <v>INV0023</v>
      </c>
      <c r="E15" t="str">
        <v>2024-02-20</v>
      </c>
      <c r="F15" t="str">
        <v>2024-02</v>
      </c>
      <c r="G15" t="str">
        <v>South</v>
      </c>
      <c r="H15" t="str">
        <v>Tablet</v>
      </c>
      <c r="I15" t="str">
        <v>Electronics</v>
      </c>
      <c r="J15">
        <v>13</v>
      </c>
      <c r="K15">
        <v>523.9</v>
      </c>
      <c r="L15">
        <v>0.23</v>
      </c>
      <c r="M15">
        <v>5244.24</v>
      </c>
    </row>
    <row r="16" spans="1:13">
      <c r="D16" t="str">
        <v>INV0024</v>
      </c>
      <c r="E16" t="str">
        <v>2024-03-29</v>
      </c>
      <c r="F16" t="str">
        <v>2024-03</v>
      </c>
      <c r="G16" t="str">
        <v>East</v>
      </c>
      <c r="H16" t="str">
        <v>Monitor</v>
      </c>
      <c r="I16" t="str">
        <v>Electronics</v>
      </c>
      <c r="J16">
        <v>16</v>
      </c>
      <c r="K16">
        <v>698.85</v>
      </c>
      <c r="L16">
        <v>0.24</v>
      </c>
      <c r="M16">
        <v>8498.02</v>
      </c>
    </row>
    <row r="17" spans="4:13">
      <c r="D17" t="str">
        <v>INV0025</v>
      </c>
      <c r="E17" t="str">
        <v>2024-01-26</v>
      </c>
      <c r="F17" t="str">
        <v>2024-01</v>
      </c>
      <c r="G17" t="str">
        <v>East</v>
      </c>
      <c r="H17" t="str">
        <v>Notebook</v>
      </c>
      <c r="I17" t="str">
        <v>Stationery</v>
      </c>
      <c r="J17">
        <v>14</v>
      </c>
      <c r="K17">
        <v>671.57</v>
      </c>
      <c r="L17">
        <v>0.24</v>
      </c>
      <c r="M17">
        <v>7145.5</v>
      </c>
    </row>
    <row r="18" spans="4:13">
      <c r="D18" t="str">
        <v>INV0027</v>
      </c>
      <c r="E18" t="str">
        <v>2024-02-23</v>
      </c>
      <c r="F18" t="str">
        <v>2024-02</v>
      </c>
      <c r="G18" t="str">
        <v>North</v>
      </c>
      <c r="H18" t="str">
        <v>Desk</v>
      </c>
      <c r="I18" t="str">
        <v>Furniture</v>
      </c>
      <c r="J18">
        <v>3</v>
      </c>
      <c r="K18">
        <v>146.77000000000001</v>
      </c>
      <c r="L18">
        <v>0.21</v>
      </c>
      <c r="M18">
        <v>347.84</v>
      </c>
    </row>
    <row r="19" spans="4:13">
      <c r="D19" t="str">
        <v>INV0031</v>
      </c>
      <c r="E19" t="str">
        <v>2024-01-30</v>
      </c>
      <c r="F19" t="str">
        <v>2024-01</v>
      </c>
      <c r="G19" t="str">
        <v>East</v>
      </c>
      <c r="H19" t="str">
        <v>Laptop</v>
      </c>
      <c r="I19" t="str">
        <v>Electronics</v>
      </c>
      <c r="J19">
        <v>17</v>
      </c>
      <c r="K19">
        <v>632.92999999999995</v>
      </c>
      <c r="L19">
        <v>0.3</v>
      </c>
      <c r="M19">
        <v>7531.87</v>
      </c>
    </row>
    <row r="20" spans="4:13">
      <c r="D20" t="str">
        <v>INV0032</v>
      </c>
      <c r="E20" t="str">
        <v>2024-04-15</v>
      </c>
      <c r="F20" t="str">
        <v>2024-04</v>
      </c>
      <c r="G20" t="str">
        <v>East</v>
      </c>
      <c r="H20" t="str">
        <v>Desk</v>
      </c>
      <c r="I20" t="str">
        <v>Furniture</v>
      </c>
      <c r="J20">
        <v>18</v>
      </c>
      <c r="K20">
        <v>547.96</v>
      </c>
      <c r="L20">
        <v>0.28999999999999998</v>
      </c>
      <c r="M20">
        <v>7002.93</v>
      </c>
    </row>
    <row r="21" spans="4:13">
      <c r="D21" t="str">
        <v>INV0035</v>
      </c>
      <c r="E21" t="str">
        <v>2024-03-10</v>
      </c>
      <c r="F21" t="str">
        <v>2024-03</v>
      </c>
      <c r="G21" t="str">
        <v>South</v>
      </c>
      <c r="H21" t="str">
        <v>Desk</v>
      </c>
      <c r="I21" t="str">
        <v>Furniture</v>
      </c>
      <c r="J21">
        <v>11</v>
      </c>
      <c r="K21">
        <v>987.24</v>
      </c>
      <c r="L21">
        <v>0.22</v>
      </c>
      <c r="M21">
        <v>8470.52</v>
      </c>
    </row>
    <row r="22" spans="4:13">
      <c r="D22" t="str">
        <v>INV0038</v>
      </c>
      <c r="E22" t="str">
        <v>2024-01-26</v>
      </c>
      <c r="F22" t="str">
        <v>2024-01</v>
      </c>
      <c r="G22" t="str">
        <v>East</v>
      </c>
      <c r="H22" t="str">
        <v>Tablet</v>
      </c>
      <c r="I22" t="str">
        <v>Electronics</v>
      </c>
      <c r="J22">
        <v>19</v>
      </c>
      <c r="K22">
        <v>921.49</v>
      </c>
      <c r="L22">
        <v>0.26</v>
      </c>
      <c r="M22">
        <v>12956.15</v>
      </c>
    </row>
    <row r="23" spans="4:13">
      <c r="D23" t="str">
        <v>INV0042</v>
      </c>
      <c r="E23" t="str">
        <v>2024-01-10</v>
      </c>
      <c r="F23" t="str">
        <v>2024-01</v>
      </c>
      <c r="G23" t="str">
        <v>West</v>
      </c>
      <c r="H23" t="str">
        <v>Chair</v>
      </c>
      <c r="I23" t="str">
        <v>Furniture</v>
      </c>
      <c r="J23">
        <v>15</v>
      </c>
      <c r="K23">
        <v>334.79</v>
      </c>
      <c r="L23">
        <v>0.28000000000000003</v>
      </c>
      <c r="M23">
        <v>3615.73</v>
      </c>
    </row>
    <row r="24" spans="4:13">
      <c r="D24" t="str">
        <v>INV0043</v>
      </c>
      <c r="E24" t="str">
        <v>2024-03-26</v>
      </c>
      <c r="F24" t="str">
        <v>2024-03</v>
      </c>
      <c r="G24" t="str">
        <v>South</v>
      </c>
      <c r="H24" t="str">
        <v>Notebook</v>
      </c>
      <c r="I24" t="str">
        <v>Stationery</v>
      </c>
      <c r="J24">
        <v>4</v>
      </c>
      <c r="K24">
        <v>639.25</v>
      </c>
      <c r="L24">
        <v>0.21</v>
      </c>
      <c r="M24">
        <v>2020.03</v>
      </c>
    </row>
    <row r="25" spans="4:13">
      <c r="D25" t="str">
        <v>INV0047</v>
      </c>
      <c r="E25" t="str">
        <v>2024-03-26</v>
      </c>
      <c r="F25" t="str">
        <v>2024-03</v>
      </c>
      <c r="G25" t="str">
        <v>North</v>
      </c>
      <c r="H25" t="str">
        <v>Monitor</v>
      </c>
      <c r="I25" t="str">
        <v>Electronics</v>
      </c>
      <c r="J25">
        <v>17</v>
      </c>
      <c r="K25">
        <v>71.58</v>
      </c>
      <c r="L25">
        <v>0.24</v>
      </c>
      <c r="M25">
        <v>924.81</v>
      </c>
    </row>
    <row r="26" spans="4:13">
      <c r="D26" t="str">
        <v>INV0052</v>
      </c>
      <c r="E26" t="str">
        <v>2024-02-29</v>
      </c>
      <c r="F26" t="str">
        <v>2024-02</v>
      </c>
      <c r="G26" t="str">
        <v>North</v>
      </c>
      <c r="H26" t="str">
        <v>Pen</v>
      </c>
      <c r="I26" t="str">
        <v>Stationery</v>
      </c>
      <c r="J26">
        <v>6</v>
      </c>
      <c r="K26">
        <v>372.97</v>
      </c>
      <c r="L26">
        <v>0.22</v>
      </c>
      <c r="M26">
        <v>1745.5</v>
      </c>
    </row>
    <row r="27" spans="4:13">
      <c r="D27" t="str">
        <v>INV0054</v>
      </c>
      <c r="E27" t="str">
        <v>2024-01-17</v>
      </c>
      <c r="F27" t="str">
        <v>2024-01</v>
      </c>
      <c r="G27" t="str">
        <v>East</v>
      </c>
      <c r="H27" t="str">
        <v>Monitor</v>
      </c>
      <c r="I27" t="str">
        <v>Electronics</v>
      </c>
      <c r="J27">
        <v>5</v>
      </c>
      <c r="K27">
        <v>139.72</v>
      </c>
      <c r="L27">
        <v>0.21</v>
      </c>
      <c r="M27">
        <v>551.89</v>
      </c>
    </row>
    <row r="28" spans="4:13">
      <c r="D28" t="str">
        <v>INV0055</v>
      </c>
      <c r="E28" t="str">
        <v>2024-03-24</v>
      </c>
      <c r="F28" t="str">
        <v>2024-03</v>
      </c>
      <c r="G28" t="str">
        <v>East</v>
      </c>
      <c r="H28" t="str">
        <v>Monitor</v>
      </c>
      <c r="I28" t="str">
        <v>Electronics</v>
      </c>
      <c r="J28">
        <v>5</v>
      </c>
      <c r="K28">
        <v>57.69</v>
      </c>
      <c r="L28">
        <v>0.3</v>
      </c>
      <c r="M28">
        <v>201.91</v>
      </c>
    </row>
    <row r="29" spans="4:13">
      <c r="D29" t="str">
        <v>INV0058</v>
      </c>
      <c r="E29" t="str">
        <v>2024-02-09</v>
      </c>
      <c r="F29" t="str">
        <v>2024-02</v>
      </c>
      <c r="G29" t="str">
        <v>West</v>
      </c>
      <c r="H29" t="str">
        <v>Chair</v>
      </c>
      <c r="I29" t="str">
        <v>Furniture</v>
      </c>
      <c r="J29">
        <v>3</v>
      </c>
      <c r="K29">
        <v>32.479999999999997</v>
      </c>
      <c r="L29">
        <v>0.23</v>
      </c>
      <c r="M29">
        <v>75.03</v>
      </c>
    </row>
    <row r="30" spans="4:13">
      <c r="D30" t="str">
        <v>INV0070</v>
      </c>
      <c r="E30" t="str">
        <v>2024-03-26</v>
      </c>
      <c r="F30" t="str">
        <v>2024-03</v>
      </c>
      <c r="G30" t="str">
        <v>South</v>
      </c>
      <c r="H30" t="str">
        <v>Monitor</v>
      </c>
      <c r="I30" t="str">
        <v>Electronics</v>
      </c>
      <c r="J30">
        <v>6</v>
      </c>
      <c r="K30">
        <v>924.36</v>
      </c>
      <c r="L30">
        <v>0.28000000000000003</v>
      </c>
      <c r="M30">
        <v>3993.24</v>
      </c>
    </row>
    <row r="31" spans="4:13">
      <c r="D31" t="str">
        <v>INV0073</v>
      </c>
      <c r="E31" t="str">
        <v>2024-01-07</v>
      </c>
      <c r="F31" t="str">
        <v>2024-01</v>
      </c>
      <c r="G31" t="str">
        <v>North</v>
      </c>
      <c r="H31" t="str">
        <v>Chair</v>
      </c>
      <c r="I31" t="str">
        <v>Furniture</v>
      </c>
      <c r="J31">
        <v>3</v>
      </c>
      <c r="K31">
        <v>575.80999999999995</v>
      </c>
      <c r="L31">
        <v>0.25</v>
      </c>
      <c r="M31">
        <v>1295.57</v>
      </c>
    </row>
    <row r="32" spans="4:13">
      <c r="D32" t="str">
        <v>INV0074</v>
      </c>
      <c r="E32" t="str">
        <v>2024-04-26</v>
      </c>
      <c r="F32" t="str">
        <v>2024-04</v>
      </c>
      <c r="G32" t="str">
        <v>West</v>
      </c>
      <c r="H32" t="str">
        <v>Chair</v>
      </c>
      <c r="I32" t="str">
        <v>Furniture</v>
      </c>
      <c r="J32">
        <v>15</v>
      </c>
      <c r="K32">
        <v>729.82</v>
      </c>
      <c r="L32">
        <v>0.28000000000000003</v>
      </c>
      <c r="M32">
        <v>7882.06</v>
      </c>
    </row>
    <row r="33" spans="4:13">
      <c r="D33" t="str">
        <v>INV0075</v>
      </c>
      <c r="E33" t="str">
        <v>2024-03-11</v>
      </c>
      <c r="F33" t="str">
        <v>2024-03</v>
      </c>
      <c r="G33" t="str">
        <v>West</v>
      </c>
      <c r="H33" t="str">
        <v>Tablet</v>
      </c>
      <c r="I33" t="str">
        <v>Electronics</v>
      </c>
      <c r="J33">
        <v>11</v>
      </c>
      <c r="K33">
        <v>25.47</v>
      </c>
      <c r="L33">
        <v>0.27</v>
      </c>
      <c r="M33">
        <v>204.52</v>
      </c>
    </row>
    <row r="34" spans="4:13">
      <c r="D34" t="str">
        <v>INV0078</v>
      </c>
      <c r="E34" t="str">
        <v>2024-04-10</v>
      </c>
      <c r="F34" t="str">
        <v>2024-04</v>
      </c>
      <c r="G34" t="str">
        <v>South</v>
      </c>
      <c r="H34" t="str">
        <v>Monitor</v>
      </c>
      <c r="I34" t="str">
        <v>Electronics</v>
      </c>
      <c r="J34">
        <v>13</v>
      </c>
      <c r="K34">
        <v>821.5</v>
      </c>
      <c r="L34">
        <v>0.24</v>
      </c>
      <c r="M34">
        <v>8116.42</v>
      </c>
    </row>
    <row r="35" spans="4:13">
      <c r="D35" t="str">
        <v>INV0079</v>
      </c>
      <c r="E35" t="str">
        <v>2024-03-26</v>
      </c>
      <c r="F35" t="str">
        <v>2024-03</v>
      </c>
      <c r="G35" t="str">
        <v>South</v>
      </c>
      <c r="H35" t="str">
        <v>Pen</v>
      </c>
      <c r="I35" t="str">
        <v>Stationery</v>
      </c>
      <c r="J35">
        <v>3</v>
      </c>
      <c r="K35">
        <v>162.93</v>
      </c>
      <c r="L35">
        <v>0.22</v>
      </c>
      <c r="M35">
        <v>381.26</v>
      </c>
    </row>
    <row r="36" spans="4:13">
      <c r="D36" t="str">
        <v>INV0080</v>
      </c>
      <c r="E36" t="str">
        <v>2024-04-22</v>
      </c>
      <c r="F36" t="str">
        <v>2024-04</v>
      </c>
      <c r="G36" t="str">
        <v>South</v>
      </c>
      <c r="H36" t="str">
        <v>Monitor</v>
      </c>
      <c r="I36" t="str">
        <v>Electronics</v>
      </c>
      <c r="J36">
        <v>5</v>
      </c>
      <c r="K36">
        <v>275.20999999999998</v>
      </c>
      <c r="L36">
        <v>0.24</v>
      </c>
      <c r="M36">
        <v>1045.8</v>
      </c>
    </row>
    <row r="37" spans="4:13">
      <c r="D37" t="str">
        <v>INV0081</v>
      </c>
      <c r="E37" t="str">
        <v>2024-04-07</v>
      </c>
      <c r="F37" t="str">
        <v>2024-04</v>
      </c>
      <c r="G37" t="str">
        <v>East</v>
      </c>
      <c r="H37" t="str">
        <v>Monitor</v>
      </c>
      <c r="I37" t="str">
        <v>Electronics</v>
      </c>
      <c r="J37">
        <v>9</v>
      </c>
      <c r="K37">
        <v>336.62</v>
      </c>
      <c r="L37">
        <v>0.25</v>
      </c>
      <c r="M37">
        <v>2272.1799999999998</v>
      </c>
    </row>
    <row r="38" spans="4:13">
      <c r="D38" t="str">
        <v>INV0082</v>
      </c>
      <c r="E38" t="str">
        <v>2024-02-05</v>
      </c>
      <c r="F38" t="str">
        <v>2024-02</v>
      </c>
      <c r="G38" t="str">
        <v>West</v>
      </c>
      <c r="H38" t="str">
        <v>Notebook</v>
      </c>
      <c r="I38" t="str">
        <v>Stationery</v>
      </c>
      <c r="J38">
        <v>12</v>
      </c>
      <c r="K38">
        <v>125.8</v>
      </c>
      <c r="L38">
        <v>0.3</v>
      </c>
      <c r="M38">
        <v>1056.72</v>
      </c>
    </row>
    <row r="39" spans="4:13">
      <c r="D39" t="str">
        <v>INV0085</v>
      </c>
      <c r="E39" t="str">
        <v>2024-03-24</v>
      </c>
      <c r="F39" t="str">
        <v>2024-03</v>
      </c>
      <c r="G39" t="str">
        <v>South</v>
      </c>
      <c r="H39" t="str">
        <v>Monitor</v>
      </c>
      <c r="I39" t="str">
        <v>Electronics</v>
      </c>
      <c r="J39">
        <v>20</v>
      </c>
      <c r="K39">
        <v>170.64</v>
      </c>
      <c r="L39">
        <v>0.28999999999999998</v>
      </c>
      <c r="M39">
        <v>2423.09</v>
      </c>
    </row>
    <row r="40" spans="4:13">
      <c r="D40" t="str">
        <v>INV0087</v>
      </c>
      <c r="E40" t="str">
        <v>2024-03-20</v>
      </c>
      <c r="F40" t="str">
        <v>2024-03</v>
      </c>
      <c r="G40" t="str">
        <v>South</v>
      </c>
      <c r="H40" t="str">
        <v>Monitor</v>
      </c>
      <c r="I40" t="str">
        <v>Electronics</v>
      </c>
      <c r="J40">
        <v>16</v>
      </c>
      <c r="K40">
        <v>887.38</v>
      </c>
      <c r="L40">
        <v>0.24</v>
      </c>
      <c r="M40">
        <v>10790.54</v>
      </c>
    </row>
    <row r="41" spans="4:13">
      <c r="D41" t="str">
        <v>INV0091</v>
      </c>
      <c r="E41" t="str">
        <v>2024-02-19</v>
      </c>
      <c r="F41" t="str">
        <v>2024-02</v>
      </c>
      <c r="G41" t="str">
        <v>South</v>
      </c>
      <c r="H41" t="str">
        <v>Monitor</v>
      </c>
      <c r="I41" t="str">
        <v>Electronics</v>
      </c>
      <c r="J41">
        <v>13</v>
      </c>
      <c r="K41">
        <v>555.62</v>
      </c>
      <c r="L41">
        <v>0.23</v>
      </c>
      <c r="M41">
        <v>5561.76</v>
      </c>
    </row>
    <row r="42" spans="4:13">
      <c r="D42" t="str">
        <v>INV0096</v>
      </c>
      <c r="E42" t="str">
        <v>2024-03-05</v>
      </c>
      <c r="F42" t="str">
        <v>2024-03</v>
      </c>
      <c r="G42" t="str">
        <v>North</v>
      </c>
      <c r="H42" t="str">
        <v>Laptop</v>
      </c>
      <c r="I42" t="str">
        <v>Electronics</v>
      </c>
      <c r="J42">
        <v>5</v>
      </c>
      <c r="K42">
        <v>132.51</v>
      </c>
      <c r="L42">
        <v>0.27</v>
      </c>
      <c r="M42">
        <v>483.66</v>
      </c>
    </row>
    <row r="43" spans="4:13">
      <c r="D43" t="str">
        <v>INV0102</v>
      </c>
      <c r="E43" t="str">
        <v>2024-02-12</v>
      </c>
      <c r="F43" t="str">
        <v>2024-02</v>
      </c>
      <c r="G43" t="str">
        <v>West</v>
      </c>
      <c r="H43" t="str">
        <v>Pen</v>
      </c>
      <c r="I43" t="str">
        <v>Stationery</v>
      </c>
      <c r="J43">
        <v>12</v>
      </c>
      <c r="K43">
        <v>144.85</v>
      </c>
      <c r="L43">
        <v>0.22</v>
      </c>
      <c r="M43">
        <v>1355.8</v>
      </c>
    </row>
    <row r="44" spans="4:13">
      <c r="D44" t="str">
        <v>INV0105</v>
      </c>
      <c r="E44" t="str">
        <v>2024-02-27</v>
      </c>
      <c r="F44" t="str">
        <v>2024-02</v>
      </c>
      <c r="G44" t="str">
        <v>North</v>
      </c>
      <c r="H44" t="str">
        <v>Pen</v>
      </c>
      <c r="I44" t="str">
        <v>Stationery</v>
      </c>
      <c r="J44">
        <v>16</v>
      </c>
      <c r="K44">
        <v>915.02</v>
      </c>
      <c r="L44">
        <v>0.24</v>
      </c>
      <c r="M44">
        <v>11126.64</v>
      </c>
    </row>
    <row r="45" spans="4:13">
      <c r="D45" t="str">
        <v>INV0110</v>
      </c>
      <c r="E45" t="str">
        <v>2024-04-16</v>
      </c>
      <c r="F45" t="str">
        <v>2024-04</v>
      </c>
      <c r="G45" t="str">
        <v>West</v>
      </c>
      <c r="H45" t="str">
        <v>Desk</v>
      </c>
      <c r="I45" t="str">
        <v>Furniture</v>
      </c>
      <c r="J45">
        <v>16</v>
      </c>
      <c r="K45">
        <v>511.47</v>
      </c>
      <c r="L45">
        <v>0.22</v>
      </c>
      <c r="M45">
        <v>6383.15</v>
      </c>
    </row>
    <row r="46" spans="4:13">
      <c r="D46" t="str">
        <v>INV0119</v>
      </c>
      <c r="E46" t="str">
        <v>2024-03-21</v>
      </c>
      <c r="F46" t="str">
        <v>2024-03</v>
      </c>
      <c r="G46" t="str">
        <v>East</v>
      </c>
      <c r="H46" t="str">
        <v>Desk</v>
      </c>
      <c r="I46" t="str">
        <v>Furniture</v>
      </c>
      <c r="J46">
        <v>12</v>
      </c>
      <c r="K46">
        <v>190.21</v>
      </c>
      <c r="L46">
        <v>0.25</v>
      </c>
      <c r="M46">
        <v>1711.89</v>
      </c>
    </row>
    <row r="47" spans="4:13">
      <c r="D47" t="str">
        <v>INV0121</v>
      </c>
      <c r="E47" t="str">
        <v>2024-01-28</v>
      </c>
      <c r="F47" t="str">
        <v>2024-01</v>
      </c>
      <c r="G47" t="str">
        <v>East</v>
      </c>
      <c r="H47" t="str">
        <v>Pen</v>
      </c>
      <c r="I47" t="str">
        <v>Stationery</v>
      </c>
      <c r="J47">
        <v>18</v>
      </c>
      <c r="K47">
        <v>803.03</v>
      </c>
      <c r="L47">
        <v>0.26</v>
      </c>
      <c r="M47">
        <v>10696.36</v>
      </c>
    </row>
    <row r="48" spans="4:13">
      <c r="D48" t="str">
        <v>INV0122</v>
      </c>
      <c r="E48" t="str">
        <v>2024-03-28</v>
      </c>
      <c r="F48" t="str">
        <v>2024-03</v>
      </c>
      <c r="G48" t="str">
        <v>North</v>
      </c>
      <c r="H48" t="str">
        <v>Notebook</v>
      </c>
      <c r="I48" t="str">
        <v>Stationery</v>
      </c>
      <c r="J48">
        <v>6</v>
      </c>
      <c r="K48">
        <v>419.23</v>
      </c>
      <c r="L48">
        <v>0.22</v>
      </c>
      <c r="M48">
        <v>1962</v>
      </c>
    </row>
    <row r="49" spans="4:13">
      <c r="D49" t="str">
        <v>INV0127</v>
      </c>
      <c r="E49" t="str">
        <v>2024-03-08</v>
      </c>
      <c r="F49" t="str">
        <v>2024-03</v>
      </c>
      <c r="G49" t="str">
        <v>South</v>
      </c>
      <c r="H49" t="str">
        <v>Tablet</v>
      </c>
      <c r="I49" t="str">
        <v>Electronics</v>
      </c>
      <c r="J49">
        <v>2</v>
      </c>
      <c r="K49">
        <v>67.97</v>
      </c>
      <c r="L49">
        <v>0.22</v>
      </c>
      <c r="M49">
        <v>106.03</v>
      </c>
    </row>
    <row r="50" spans="4:13">
      <c r="D50" t="str">
        <v>INV0128</v>
      </c>
      <c r="E50" t="str">
        <v>2024-03-05</v>
      </c>
      <c r="F50" t="str">
        <v>2024-03</v>
      </c>
      <c r="G50" t="str">
        <v>South</v>
      </c>
      <c r="H50" t="str">
        <v>Pen</v>
      </c>
      <c r="I50" t="str">
        <v>Stationery</v>
      </c>
      <c r="J50">
        <v>16</v>
      </c>
      <c r="K50">
        <v>150.41999999999999</v>
      </c>
      <c r="L50">
        <v>0.22</v>
      </c>
      <c r="M50">
        <v>1877.24</v>
      </c>
    </row>
    <row r="51" spans="4:13">
      <c r="D51" t="str">
        <v>INV0132</v>
      </c>
      <c r="E51" t="str">
        <v>2024-03-25</v>
      </c>
      <c r="F51" t="str">
        <v>2024-03</v>
      </c>
      <c r="G51" t="str">
        <v>South</v>
      </c>
      <c r="H51" t="str">
        <v>Monitor</v>
      </c>
      <c r="I51" t="str">
        <v>Electronics</v>
      </c>
      <c r="J51">
        <v>1</v>
      </c>
      <c r="K51">
        <v>808.86</v>
      </c>
      <c r="L51">
        <v>0.3</v>
      </c>
      <c r="M51">
        <v>566.20000000000005</v>
      </c>
    </row>
    <row r="52" spans="4:13">
      <c r="D52" t="str">
        <v>INV0133</v>
      </c>
      <c r="E52" t="str">
        <v>2024-04-06</v>
      </c>
      <c r="F52" t="str">
        <v>2024-04</v>
      </c>
      <c r="G52" t="str">
        <v>South</v>
      </c>
      <c r="H52" t="str">
        <v>Pen</v>
      </c>
      <c r="I52" t="str">
        <v>Stationery</v>
      </c>
      <c r="J52">
        <v>17</v>
      </c>
      <c r="K52">
        <v>613.37</v>
      </c>
      <c r="L52">
        <v>0.26</v>
      </c>
      <c r="M52">
        <v>7716.19</v>
      </c>
    </row>
    <row r="53" spans="4:13">
      <c r="D53" t="str">
        <v>INV0141</v>
      </c>
      <c r="E53" t="str">
        <v>2024-04-04</v>
      </c>
      <c r="F53" t="str">
        <v>2024-04</v>
      </c>
      <c r="G53" t="str">
        <v>North</v>
      </c>
      <c r="H53" t="str">
        <v>Notebook</v>
      </c>
      <c r="I53" t="str">
        <v>Stationery</v>
      </c>
      <c r="J53">
        <v>11</v>
      </c>
      <c r="K53">
        <v>988.45</v>
      </c>
      <c r="L53">
        <v>0.25</v>
      </c>
      <c r="M53">
        <v>8154.71</v>
      </c>
    </row>
    <row r="54" spans="4:13">
      <c r="D54" t="str">
        <v>INV0151</v>
      </c>
      <c r="E54" t="str">
        <v>2024-04-28</v>
      </c>
      <c r="F54" t="str">
        <v>2024-04</v>
      </c>
      <c r="G54" t="str">
        <v>West</v>
      </c>
      <c r="H54" t="str">
        <v>Chair</v>
      </c>
      <c r="I54" t="str">
        <v>Furniture</v>
      </c>
      <c r="J54">
        <v>1</v>
      </c>
      <c r="K54">
        <v>523.38</v>
      </c>
      <c r="L54">
        <v>0.27</v>
      </c>
      <c r="M54">
        <v>382.07</v>
      </c>
    </row>
    <row r="55" spans="4:13">
      <c r="D55" t="str">
        <v>INV0155</v>
      </c>
      <c r="E55" t="str">
        <v>2024-02-12</v>
      </c>
      <c r="F55" t="str">
        <v>2024-02</v>
      </c>
      <c r="G55" t="str">
        <v>West</v>
      </c>
      <c r="H55" t="str">
        <v>Laptop</v>
      </c>
      <c r="I55" t="str">
        <v>Electronics</v>
      </c>
      <c r="J55">
        <v>6</v>
      </c>
      <c r="K55">
        <v>495.66</v>
      </c>
      <c r="L55">
        <v>0.26</v>
      </c>
      <c r="M55">
        <v>2200.73</v>
      </c>
    </row>
    <row r="56" spans="4:13">
      <c r="D56" t="str">
        <v>INV0157</v>
      </c>
      <c r="E56" t="str">
        <v>2024-03-01</v>
      </c>
      <c r="F56" t="str">
        <v>2024-03</v>
      </c>
      <c r="G56" t="str">
        <v>East</v>
      </c>
      <c r="H56" t="str">
        <v>Laptop</v>
      </c>
      <c r="I56" t="str">
        <v>Electronics</v>
      </c>
      <c r="J56">
        <v>14</v>
      </c>
      <c r="K56">
        <v>118.06</v>
      </c>
      <c r="L56">
        <v>0.28999999999999998</v>
      </c>
      <c r="M56">
        <v>1173.52</v>
      </c>
    </row>
    <row r="57" spans="4:13">
      <c r="D57" t="str">
        <v>INV0160</v>
      </c>
      <c r="E57" t="str">
        <v>2024-04-23</v>
      </c>
      <c r="F57" t="str">
        <v>2024-04</v>
      </c>
      <c r="G57" t="str">
        <v>South</v>
      </c>
      <c r="H57" t="str">
        <v>Laptop</v>
      </c>
      <c r="I57" t="str">
        <v>Electronics</v>
      </c>
      <c r="J57">
        <v>10</v>
      </c>
      <c r="K57">
        <v>749.07</v>
      </c>
      <c r="L57">
        <v>0.24</v>
      </c>
      <c r="M57">
        <v>5692.93</v>
      </c>
    </row>
    <row r="58" spans="4:13">
      <c r="D58" t="str">
        <v>INV0162</v>
      </c>
      <c r="E58" t="str">
        <v>2024-02-23</v>
      </c>
      <c r="F58" t="str">
        <v>2024-02</v>
      </c>
      <c r="G58" t="str">
        <v>West</v>
      </c>
      <c r="H58" t="str">
        <v>Laptop</v>
      </c>
      <c r="I58" t="str">
        <v>Electronics</v>
      </c>
      <c r="J58">
        <v>18</v>
      </c>
      <c r="K58">
        <v>136.13</v>
      </c>
      <c r="L58">
        <v>0.24</v>
      </c>
      <c r="M58">
        <v>1862.26</v>
      </c>
    </row>
    <row r="59" spans="4:13">
      <c r="D59" t="str">
        <v>INV0164</v>
      </c>
      <c r="E59" t="str">
        <v>2024-02-04</v>
      </c>
      <c r="F59" t="str">
        <v>2024-02</v>
      </c>
      <c r="G59" t="str">
        <v>West</v>
      </c>
      <c r="H59" t="str">
        <v>Chair</v>
      </c>
      <c r="I59" t="str">
        <v>Furniture</v>
      </c>
      <c r="J59">
        <v>3</v>
      </c>
      <c r="K59">
        <v>632.16</v>
      </c>
      <c r="L59">
        <v>0.23</v>
      </c>
      <c r="M59">
        <v>1460.29</v>
      </c>
    </row>
    <row r="60" spans="4:13">
      <c r="D60" t="str">
        <v>INV0166</v>
      </c>
      <c r="E60" t="str">
        <v>2024-03-05</v>
      </c>
      <c r="F60" t="str">
        <v>2024-03</v>
      </c>
      <c r="G60" t="str">
        <v>West</v>
      </c>
      <c r="H60" t="str">
        <v>Desk</v>
      </c>
      <c r="I60" t="str">
        <v>Furniture</v>
      </c>
      <c r="J60">
        <v>1</v>
      </c>
      <c r="K60">
        <v>102.42</v>
      </c>
      <c r="L60">
        <v>0.21</v>
      </c>
      <c r="M60">
        <v>80.91</v>
      </c>
    </row>
    <row r="61" spans="4:13">
      <c r="D61" t="str">
        <v>INV0169</v>
      </c>
      <c r="E61" t="str">
        <v>2024-04-16</v>
      </c>
      <c r="F61" t="str">
        <v>2024-04</v>
      </c>
      <c r="G61" t="str">
        <v>West</v>
      </c>
      <c r="H61" t="str">
        <v>Laptop</v>
      </c>
      <c r="I61" t="str">
        <v>Electronics</v>
      </c>
      <c r="J61">
        <v>7</v>
      </c>
      <c r="K61">
        <v>696.42</v>
      </c>
      <c r="L61">
        <v>0.27</v>
      </c>
      <c r="M61">
        <v>3558.71</v>
      </c>
    </row>
    <row r="62" spans="4:13">
      <c r="D62" t="str">
        <v>INV0170</v>
      </c>
      <c r="E62" t="str">
        <v>2024-02-19</v>
      </c>
      <c r="F62" t="str">
        <v>2024-02</v>
      </c>
      <c r="G62" t="str">
        <v>East</v>
      </c>
      <c r="H62" t="str">
        <v>Notebook</v>
      </c>
      <c r="I62" t="str">
        <v>Stationery</v>
      </c>
      <c r="J62">
        <v>6</v>
      </c>
      <c r="K62">
        <v>785.67</v>
      </c>
      <c r="L62">
        <v>0.25</v>
      </c>
      <c r="M62">
        <v>3535.51</v>
      </c>
    </row>
    <row r="63" spans="4:13">
      <c r="D63" t="str">
        <v>INV0171</v>
      </c>
      <c r="E63" t="str">
        <v>2024-03-16</v>
      </c>
      <c r="F63" t="str">
        <v>2024-03</v>
      </c>
      <c r="G63" t="str">
        <v>East</v>
      </c>
      <c r="H63" t="str">
        <v>Monitor</v>
      </c>
      <c r="I63" t="str">
        <v>Electronics</v>
      </c>
      <c r="J63">
        <v>18</v>
      </c>
      <c r="K63">
        <v>917.75</v>
      </c>
      <c r="L63">
        <v>0.23</v>
      </c>
      <c r="M63">
        <v>12720.01</v>
      </c>
    </row>
    <row r="64" spans="4:13">
      <c r="D64" t="str">
        <v>INV0173</v>
      </c>
      <c r="E64" t="str">
        <v>2024-02-05</v>
      </c>
      <c r="F64" t="str">
        <v>2024-02</v>
      </c>
      <c r="G64" t="str">
        <v>West</v>
      </c>
      <c r="H64" t="str">
        <v>Notebook</v>
      </c>
      <c r="I64" t="str">
        <v>Stationery</v>
      </c>
      <c r="J64">
        <v>20</v>
      </c>
      <c r="K64">
        <v>343.75</v>
      </c>
      <c r="L64">
        <v>0.24</v>
      </c>
      <c r="M64">
        <v>5225</v>
      </c>
    </row>
    <row r="65" spans="4:13">
      <c r="D65" t="str">
        <v>INV0174</v>
      </c>
      <c r="E65" t="str">
        <v>2024-01-09</v>
      </c>
      <c r="F65" t="str">
        <v>2024-01</v>
      </c>
      <c r="G65" t="str">
        <v>East</v>
      </c>
      <c r="H65" t="str">
        <v>Desk</v>
      </c>
      <c r="I65" t="str">
        <v>Furniture</v>
      </c>
      <c r="J65">
        <v>11</v>
      </c>
      <c r="K65">
        <v>273.37</v>
      </c>
      <c r="L65">
        <v>0.23</v>
      </c>
      <c r="M65">
        <v>2315.44</v>
      </c>
    </row>
    <row r="66" spans="4:13">
      <c r="D66" t="str">
        <v>INV0175</v>
      </c>
      <c r="E66" t="str">
        <v>2024-02-03</v>
      </c>
      <c r="F66" t="str">
        <v>2024-02</v>
      </c>
      <c r="G66" t="str">
        <v>East</v>
      </c>
      <c r="H66" t="str">
        <v>Tablet</v>
      </c>
      <c r="I66" t="str">
        <v>Electronics</v>
      </c>
      <c r="J66">
        <v>17</v>
      </c>
      <c r="K66">
        <v>435.71</v>
      </c>
      <c r="L66">
        <v>0.3</v>
      </c>
      <c r="M66">
        <v>5184.95</v>
      </c>
    </row>
    <row r="67" spans="4:13">
      <c r="D67" t="str">
        <v>INV0176</v>
      </c>
      <c r="E67" t="str">
        <v>2024-02-08</v>
      </c>
      <c r="F67" t="str">
        <v>2024-02</v>
      </c>
      <c r="G67" t="str">
        <v>West</v>
      </c>
      <c r="H67" t="str">
        <v>Notebook</v>
      </c>
      <c r="I67" t="str">
        <v>Stationery</v>
      </c>
      <c r="J67">
        <v>14</v>
      </c>
      <c r="K67">
        <v>971.62</v>
      </c>
      <c r="L67">
        <v>0.28999999999999998</v>
      </c>
      <c r="M67">
        <v>9657.9</v>
      </c>
    </row>
    <row r="68" spans="4:13">
      <c r="D68" t="str">
        <v>INV0177</v>
      </c>
      <c r="E68" t="str">
        <v>2024-04-20</v>
      </c>
      <c r="F68" t="str">
        <v>2024-04</v>
      </c>
      <c r="G68" t="str">
        <v>South</v>
      </c>
      <c r="H68" t="str">
        <v>Notebook</v>
      </c>
      <c r="I68" t="str">
        <v>Stationery</v>
      </c>
      <c r="J68">
        <v>1</v>
      </c>
      <c r="K68">
        <v>100.64</v>
      </c>
      <c r="L68">
        <v>0.3</v>
      </c>
      <c r="M68">
        <v>70.45</v>
      </c>
    </row>
    <row r="69" spans="4:13">
      <c r="D69" t="str">
        <v>INV0180</v>
      </c>
      <c r="E69" t="str">
        <v>2024-02-21</v>
      </c>
      <c r="F69" t="str">
        <v>2024-02</v>
      </c>
      <c r="G69" t="str">
        <v>East</v>
      </c>
      <c r="H69" t="str">
        <v>Pen</v>
      </c>
      <c r="I69" t="str">
        <v>Stationery</v>
      </c>
      <c r="J69">
        <v>13</v>
      </c>
      <c r="K69">
        <v>10.56</v>
      </c>
      <c r="L69">
        <v>0.21</v>
      </c>
      <c r="M69">
        <v>108.45</v>
      </c>
    </row>
    <row r="70" spans="4:13">
      <c r="D70" t="str">
        <v>INV0187</v>
      </c>
      <c r="E70" t="str">
        <v>2024-03-26</v>
      </c>
      <c r="F70" t="str">
        <v>2024-03</v>
      </c>
      <c r="G70" t="str">
        <v>East</v>
      </c>
      <c r="H70" t="str">
        <v>Notebook</v>
      </c>
      <c r="I70" t="str">
        <v>Stationery</v>
      </c>
      <c r="J70">
        <v>8</v>
      </c>
      <c r="K70">
        <v>753.22</v>
      </c>
      <c r="L70">
        <v>0.24</v>
      </c>
      <c r="M70">
        <v>4579.58</v>
      </c>
    </row>
    <row r="71" spans="4:13">
      <c r="D71" t="str">
        <v>INV0188</v>
      </c>
      <c r="E71" t="str">
        <v>2024-01-10</v>
      </c>
      <c r="F71" t="str">
        <v>2024-01</v>
      </c>
      <c r="G71" t="str">
        <v>South</v>
      </c>
      <c r="H71" t="str">
        <v>Tablet</v>
      </c>
      <c r="I71" t="str">
        <v>Electronics</v>
      </c>
      <c r="J71">
        <v>17</v>
      </c>
      <c r="K71">
        <v>673.01</v>
      </c>
      <c r="L71">
        <v>0.27</v>
      </c>
      <c r="M71">
        <v>8352.0499999999993</v>
      </c>
    </row>
    <row r="72" spans="4:13">
      <c r="D72" t="str">
        <v>INV0195</v>
      </c>
      <c r="E72" t="str">
        <v>2024-04-02</v>
      </c>
      <c r="F72" t="str">
        <v>2024-04</v>
      </c>
      <c r="G72" t="str">
        <v>North</v>
      </c>
      <c r="H72" t="str">
        <v>Monitor</v>
      </c>
      <c r="I72" t="str">
        <v>Electronics</v>
      </c>
      <c r="J72">
        <v>18</v>
      </c>
      <c r="K72">
        <v>333.03</v>
      </c>
      <c r="L72">
        <v>0.27</v>
      </c>
      <c r="M72">
        <v>4376.01</v>
      </c>
    </row>
    <row r="73" spans="4:13">
      <c r="D73" t="str">
        <v>INV0197</v>
      </c>
      <c r="E73" t="str">
        <v>2024-03-26</v>
      </c>
      <c r="F73" t="str">
        <v>2024-03</v>
      </c>
      <c r="G73" t="str">
        <v>West</v>
      </c>
      <c r="H73" t="str">
        <v>Desk</v>
      </c>
      <c r="I73" t="str">
        <v>Furniture</v>
      </c>
      <c r="J73">
        <v>19</v>
      </c>
      <c r="K73">
        <v>608.57000000000005</v>
      </c>
      <c r="L73">
        <v>0.24</v>
      </c>
      <c r="M73">
        <v>8787.75</v>
      </c>
    </row>
  </sheetData>
  <mergeCells count="2">
    <mergeCell ref="A3:B3"/>
    <mergeCell ref="D3:M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0B10-ED82-4A89-BA1C-944C7F1A07DA}">
  <dimension ref="A3:C11"/>
  <sheetViews>
    <sheetView tabSelected="1" workbookViewId="0">
      <selection activeCell="A12" sqref="A12"/>
    </sheetView>
  </sheetViews>
  <sheetFormatPr defaultRowHeight="15"/>
  <cols>
    <col min="1" max="1" width="26.28515625" customWidth="1"/>
    <col min="2" max="2" width="26.140625" customWidth="1"/>
    <col min="3" max="3" width="24.42578125" customWidth="1"/>
  </cols>
  <sheetData>
    <row r="3" spans="1:3">
      <c r="B3" s="12" t="s">
        <v>338</v>
      </c>
      <c r="C3" s="13" t="s">
        <v>339</v>
      </c>
    </row>
    <row r="4" spans="1:3">
      <c r="B4" s="17" t="s">
        <v>340</v>
      </c>
      <c r="C4" s="14">
        <f>SUM(Table1[Net Revenue])</f>
        <v>923036.24999999965</v>
      </c>
    </row>
    <row r="5" spans="1:3">
      <c r="B5" s="17" t="s">
        <v>341</v>
      </c>
      <c r="C5" s="15">
        <f>AVERAGE(Table1[Discount])</f>
        <v>0.14885000000000004</v>
      </c>
    </row>
    <row r="6" spans="1:3">
      <c r="B6" s="18" t="s">
        <v>342</v>
      </c>
      <c r="C6" s="16">
        <f>SUM(Table1[Quantity])</f>
        <v>2175</v>
      </c>
    </row>
    <row r="10" spans="1:3">
      <c r="A10" s="19" t="s">
        <v>343</v>
      </c>
    </row>
    <row r="11" spans="1:3">
      <c r="A11" t="s">
        <v>344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topLeftCell="A14" workbookViewId="0">
      <selection activeCell="H18" sqref="H18"/>
    </sheetView>
  </sheetViews>
  <sheetFormatPr defaultRowHeight="15"/>
  <sheetData>
    <row r="1" spans="1:1" ht="76.5">
      <c r="A1" s="2" t="s">
        <v>345</v>
      </c>
    </row>
    <row r="2" spans="1:1">
      <c r="A2" s="3"/>
    </row>
    <row r="3" spans="1:1" ht="60.75">
      <c r="A3" s="3" t="s">
        <v>346</v>
      </c>
    </row>
    <row r="4" spans="1:1" ht="91.5">
      <c r="A4" s="3" t="s">
        <v>347</v>
      </c>
    </row>
    <row r="5" spans="1:1" ht="60.75">
      <c r="A5" s="3" t="s">
        <v>348</v>
      </c>
    </row>
    <row r="6" spans="1:1" ht="76.5">
      <c r="A6" s="3" t="s">
        <v>349</v>
      </c>
    </row>
    <row r="7" spans="1:1">
      <c r="A7" s="3"/>
    </row>
    <row r="8" spans="1:1" ht="106.5">
      <c r="A8" s="3" t="s">
        <v>350</v>
      </c>
    </row>
    <row r="9" spans="1:1" ht="60.75">
      <c r="A9" s="3" t="s">
        <v>351</v>
      </c>
    </row>
    <row r="10" spans="1:1" ht="60.75">
      <c r="A10" s="3" t="s">
        <v>352</v>
      </c>
    </row>
    <row r="11" spans="1:1" ht="60.75">
      <c r="A11" s="3" t="s">
        <v>353</v>
      </c>
    </row>
    <row r="12" spans="1:1">
      <c r="A12" s="3"/>
    </row>
    <row r="13" spans="1:1" ht="60.75">
      <c r="A13" s="3" t="s">
        <v>354</v>
      </c>
    </row>
    <row r="14" spans="1:1" ht="91.5">
      <c r="A14" s="3" t="s">
        <v>355</v>
      </c>
    </row>
    <row r="15" spans="1:1">
      <c r="A15" s="3" t="s">
        <v>356</v>
      </c>
    </row>
    <row r="16" spans="1:1">
      <c r="A16" s="3"/>
    </row>
    <row r="17" spans="1:1" ht="76.5">
      <c r="A17" s="3" t="s">
        <v>357</v>
      </c>
    </row>
    <row r="18" spans="1:1" ht="106.5">
      <c r="A18" s="3" t="s">
        <v>358</v>
      </c>
    </row>
    <row r="19" spans="1:1" ht="91.5">
      <c r="A19" s="3" t="s">
        <v>359</v>
      </c>
    </row>
    <row r="20" spans="1:1">
      <c r="A20" s="3"/>
    </row>
    <row r="21" spans="1:1">
      <c r="A21" s="3" t="s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2025-05-13T17:33:58Z</dcterms:created>
  <dcterms:modified xsi:type="dcterms:W3CDTF">2025-05-17T14:07:57Z</dcterms:modified>
  <cp:category/>
  <cp:contentStatus/>
</cp:coreProperties>
</file>