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05" windowWidth="14805" windowHeight="71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2" l="1"/>
  <c r="D6" i="2"/>
  <c r="I5" i="2" l="1"/>
  <c r="D5" i="2"/>
  <c r="D4" i="2"/>
  <c r="D3" i="2"/>
  <c r="D34" i="1" l="1"/>
  <c r="N33" i="1"/>
  <c r="L33" i="1"/>
  <c r="I33" i="1"/>
  <c r="D33" i="1"/>
  <c r="D32" i="1"/>
  <c r="D31" i="1"/>
  <c r="D30" i="1" l="1"/>
  <c r="D29" i="1"/>
  <c r="N28" i="1"/>
  <c r="L28" i="1"/>
  <c r="I28" i="1"/>
  <c r="D28" i="1"/>
  <c r="D27" i="1" l="1"/>
  <c r="N26" i="1" l="1"/>
  <c r="L26" i="1"/>
  <c r="I26" i="1"/>
  <c r="D26" i="1"/>
  <c r="D25" i="1"/>
  <c r="D24" i="1"/>
  <c r="N23" i="1" l="1"/>
  <c r="L23" i="1"/>
  <c r="I23" i="1"/>
  <c r="D23" i="1"/>
  <c r="N14" i="1"/>
  <c r="N11" i="1"/>
  <c r="N22" i="1"/>
  <c r="N20" i="1"/>
  <c r="L22" i="1"/>
  <c r="L20" i="1"/>
  <c r="I22" i="1"/>
  <c r="I20" i="1"/>
  <c r="D22" i="1"/>
  <c r="D21" i="1"/>
  <c r="D20" i="1"/>
  <c r="D16" i="1" l="1"/>
  <c r="D19" i="1"/>
  <c r="D18" i="1"/>
  <c r="I9" i="1" l="1"/>
  <c r="D9" i="1"/>
  <c r="L14" i="1"/>
  <c r="D14" i="1"/>
  <c r="I14" i="1"/>
  <c r="D13" i="1"/>
  <c r="D12" i="1"/>
  <c r="L11" i="1" l="1"/>
  <c r="L4" i="1"/>
  <c r="I11" i="1"/>
  <c r="D11" i="1"/>
  <c r="N9" i="1" l="1"/>
  <c r="N4" i="1"/>
  <c r="D7" i="1"/>
  <c r="D6" i="1" l="1"/>
  <c r="D5" i="1" l="1"/>
  <c r="I4" i="1" l="1"/>
  <c r="D3" i="1"/>
  <c r="D4" i="1"/>
</calcChain>
</file>

<file path=xl/sharedStrings.xml><?xml version="1.0" encoding="utf-8"?>
<sst xmlns="http://schemas.openxmlformats.org/spreadsheetml/2006/main" count="87" uniqueCount="37">
  <si>
    <t>Name</t>
  </si>
  <si>
    <t>Quantity</t>
  </si>
  <si>
    <t>Price</t>
  </si>
  <si>
    <t>Total</t>
  </si>
  <si>
    <t>Purchase</t>
  </si>
  <si>
    <t>Date</t>
  </si>
  <si>
    <t>Sell</t>
  </si>
  <si>
    <t>Profit/Loss</t>
  </si>
  <si>
    <t>Duration</t>
  </si>
  <si>
    <t>Idea</t>
  </si>
  <si>
    <t>Qty Remaining</t>
  </si>
  <si>
    <t>Suzlon Energy</t>
  </si>
  <si>
    <t>Percentage</t>
  </si>
  <si>
    <t>Intellect Desig</t>
  </si>
  <si>
    <t>SpiceJet</t>
  </si>
  <si>
    <t>SBI</t>
  </si>
  <si>
    <t>J
U
N
E</t>
  </si>
  <si>
    <t>Cairn India</t>
  </si>
  <si>
    <t>Apollo Tyre</t>
  </si>
  <si>
    <t>Eros</t>
  </si>
  <si>
    <t>J
U
L
Y</t>
  </si>
  <si>
    <t>Ashok Leyland</t>
  </si>
  <si>
    <t>Adani Power</t>
  </si>
  <si>
    <t>ONGC</t>
  </si>
  <si>
    <t>PNB</t>
  </si>
  <si>
    <t>S</t>
  </si>
  <si>
    <t>B</t>
  </si>
  <si>
    <t>Adani Ports</t>
  </si>
  <si>
    <t>JK Tyre</t>
  </si>
  <si>
    <t>L&amp;T Infotech</t>
  </si>
  <si>
    <t>Torent Power</t>
  </si>
  <si>
    <t>Balrampur Chini </t>
  </si>
  <si>
    <t>Welspun India</t>
  </si>
  <si>
    <t>A
U
G
U
S
T</t>
  </si>
  <si>
    <t>JK Infra</t>
  </si>
  <si>
    <t>APOLLOTYRE</t>
  </si>
  <si>
    <t>MIndTree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</si>
</sst>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7" borderId="0" xfId="0" applyFill="1"/>
    <xf numFmtId="11" fontId="0" fillId="0" borderId="0" xfId="0" applyNumberFormat="1"/>
    <xf numFmtId="0" fontId="0" fillId="5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2" fontId="0" fillId="0" borderId="0" xfId="0" applyNumberFormat="1"/>
    <xf numFmtId="0" fontId="0" fillId="3" borderId="1" xfId="0" applyFill="1" applyBorder="1"/>
  </cellXfs>
  <cellStyles count="1">
    <cellStyle name="Normal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void(0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pane ySplit="1" topLeftCell="A5" activePane="bottomLeft" state="frozen"/>
      <selection pane="bottomLeft" activeCell="A36" sqref="A36"/>
    </sheetView>
  </sheetViews>
  <sheetFormatPr defaultRowHeight="15" x14ac:dyDescent="0.25"/>
  <cols>
    <col min="1" max="1" width="14.85546875" customWidth="1"/>
    <col min="2" max="2" width="9" style="1" customWidth="1"/>
    <col min="3" max="3" width="8.28515625" style="1" customWidth="1"/>
    <col min="4" max="4" width="9.28515625" style="1" customWidth="1"/>
    <col min="5" max="5" width="12.28515625" style="2" customWidth="1"/>
    <col min="6" max="6" width="5" customWidth="1"/>
    <col min="7" max="7" width="8.85546875" style="1" customWidth="1"/>
    <col min="8" max="8" width="8.42578125" style="1" customWidth="1"/>
    <col min="9" max="9" width="8.140625" style="1" customWidth="1"/>
    <col min="10" max="10" width="11.85546875" style="2" customWidth="1"/>
    <col min="11" max="11" width="4.7109375" style="12" customWidth="1"/>
    <col min="12" max="12" width="10.5703125" customWidth="1"/>
    <col min="13" max="13" width="9.140625" style="1"/>
    <col min="14" max="14" width="11" style="1" customWidth="1"/>
    <col min="15" max="15" width="4.7109375" style="12" customWidth="1"/>
    <col min="16" max="16" width="13.5703125" customWidth="1"/>
  </cols>
  <sheetData>
    <row r="1" spans="1:16" x14ac:dyDescent="0.25">
      <c r="B1" s="19" t="s">
        <v>4</v>
      </c>
      <c r="C1" s="19"/>
      <c r="D1" s="19"/>
      <c r="G1" s="19" t="s">
        <v>6</v>
      </c>
      <c r="H1" s="19"/>
      <c r="I1" s="19"/>
      <c r="J1" s="19"/>
      <c r="L1" s="19"/>
      <c r="M1" s="19"/>
      <c r="N1" s="6"/>
    </row>
    <row r="2" spans="1:16" x14ac:dyDescent="0.25">
      <c r="A2" s="3" t="s">
        <v>0</v>
      </c>
      <c r="B2" s="4" t="s">
        <v>1</v>
      </c>
      <c r="C2" s="4" t="s">
        <v>2</v>
      </c>
      <c r="D2" s="4" t="s">
        <v>3</v>
      </c>
      <c r="E2" s="5" t="s">
        <v>5</v>
      </c>
      <c r="G2" s="4" t="s">
        <v>1</v>
      </c>
      <c r="H2" s="4" t="s">
        <v>2</v>
      </c>
      <c r="I2" s="4" t="s">
        <v>3</v>
      </c>
      <c r="J2" s="5" t="s">
        <v>5</v>
      </c>
      <c r="L2" s="3" t="s">
        <v>7</v>
      </c>
      <c r="M2" s="4" t="s">
        <v>8</v>
      </c>
      <c r="N2" s="4" t="s">
        <v>12</v>
      </c>
      <c r="P2" s="3" t="s">
        <v>10</v>
      </c>
    </row>
    <row r="3" spans="1:16" x14ac:dyDescent="0.25">
      <c r="A3" t="s">
        <v>9</v>
      </c>
      <c r="B3" s="1">
        <v>60</v>
      </c>
      <c r="C3" s="1">
        <v>107</v>
      </c>
      <c r="D3" s="1">
        <f>MMULT(B3,C3)</f>
        <v>6420</v>
      </c>
      <c r="E3" s="2">
        <v>42524</v>
      </c>
      <c r="F3" s="18" t="s">
        <v>16</v>
      </c>
      <c r="K3" s="12" t="s">
        <v>26</v>
      </c>
    </row>
    <row r="4" spans="1:16" x14ac:dyDescent="0.25">
      <c r="A4" t="s">
        <v>11</v>
      </c>
      <c r="B4" s="1">
        <v>600</v>
      </c>
      <c r="C4" s="1">
        <v>15.25</v>
      </c>
      <c r="D4" s="1">
        <f t="shared" ref="D4:D7" si="0">MMULT(B4,C4)</f>
        <v>9150</v>
      </c>
      <c r="F4" s="20"/>
      <c r="G4" s="1">
        <v>600</v>
      </c>
      <c r="H4" s="1">
        <v>17.100000000000001</v>
      </c>
      <c r="I4" s="1">
        <f>MMULT(G4,H4)</f>
        <v>10260</v>
      </c>
      <c r="K4" s="12" t="s">
        <v>25</v>
      </c>
      <c r="L4" t="str">
        <f>IMSUB(I4,D4)</f>
        <v>1110</v>
      </c>
      <c r="N4" s="11">
        <f>(L4/D4)</f>
        <v>0.12131147540983607</v>
      </c>
    </row>
    <row r="5" spans="1:16" x14ac:dyDescent="0.25">
      <c r="A5" t="s">
        <v>13</v>
      </c>
      <c r="B5" s="1">
        <v>50</v>
      </c>
      <c r="C5" s="1">
        <v>203</v>
      </c>
      <c r="D5" s="1">
        <f t="shared" si="0"/>
        <v>10150</v>
      </c>
      <c r="E5" s="2">
        <v>42542</v>
      </c>
      <c r="F5" s="20"/>
      <c r="K5" s="12" t="s">
        <v>26</v>
      </c>
    </row>
    <row r="6" spans="1:16" x14ac:dyDescent="0.25">
      <c r="A6" t="s">
        <v>14</v>
      </c>
      <c r="B6" s="1">
        <v>125</v>
      </c>
      <c r="C6" s="1">
        <v>63.5</v>
      </c>
      <c r="D6" s="1">
        <f t="shared" si="0"/>
        <v>7937.5</v>
      </c>
      <c r="E6" s="2">
        <v>42544</v>
      </c>
      <c r="F6" s="20"/>
      <c r="K6" s="12" t="s">
        <v>26</v>
      </c>
      <c r="N6" s="11"/>
    </row>
    <row r="7" spans="1:16" x14ac:dyDescent="0.25">
      <c r="A7" t="s">
        <v>15</v>
      </c>
      <c r="B7" s="1">
        <v>45</v>
      </c>
      <c r="C7" s="1">
        <v>218</v>
      </c>
      <c r="D7" s="1">
        <f t="shared" si="0"/>
        <v>9810</v>
      </c>
      <c r="E7" s="2">
        <v>42551</v>
      </c>
      <c r="F7" s="20"/>
      <c r="K7" s="12" t="s">
        <v>26</v>
      </c>
    </row>
    <row r="8" spans="1:16" x14ac:dyDescent="0.25">
      <c r="A8" s="7"/>
      <c r="B8" s="8"/>
      <c r="C8" s="8"/>
      <c r="D8" s="8"/>
      <c r="E8" s="9"/>
      <c r="F8" s="7"/>
      <c r="G8" s="8"/>
      <c r="H8" s="8"/>
      <c r="I8" s="8"/>
      <c r="J8" s="9"/>
      <c r="L8" s="7" t="s">
        <v>7</v>
      </c>
      <c r="M8" s="8"/>
      <c r="N8" s="8"/>
      <c r="P8" s="7"/>
    </row>
    <row r="9" spans="1:16" x14ac:dyDescent="0.25">
      <c r="A9" t="s">
        <v>3</v>
      </c>
      <c r="D9" s="1">
        <f>SUM(D3,D5,D6,D7)</f>
        <v>34317.5</v>
      </c>
      <c r="I9" s="1">
        <f>SUM(I4)</f>
        <v>10260</v>
      </c>
      <c r="L9" s="10">
        <v>1110</v>
      </c>
      <c r="N9" s="11">
        <f>(L9/D9)</f>
        <v>3.2345013477088951E-2</v>
      </c>
    </row>
    <row r="10" spans="1:16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9"/>
      <c r="L10" s="8"/>
      <c r="M10" s="8"/>
      <c r="N10" s="8"/>
      <c r="O10" s="13"/>
      <c r="P10" s="8"/>
    </row>
    <row r="11" spans="1:16" x14ac:dyDescent="0.25">
      <c r="A11" t="s">
        <v>17</v>
      </c>
      <c r="B11" s="1">
        <v>110</v>
      </c>
      <c r="C11" s="1">
        <v>138.15</v>
      </c>
      <c r="D11" s="1">
        <f>MMULT(B11,C11)</f>
        <v>15196.5</v>
      </c>
      <c r="F11" s="18" t="s">
        <v>20</v>
      </c>
      <c r="G11" s="1">
        <v>110</v>
      </c>
      <c r="H11" s="1">
        <v>174</v>
      </c>
      <c r="I11" s="1">
        <f>MMULT(G11,H11)</f>
        <v>19140</v>
      </c>
      <c r="J11" s="2">
        <v>42570</v>
      </c>
      <c r="K11" s="12" t="s">
        <v>25</v>
      </c>
      <c r="L11" t="str">
        <f>IMSUB(I11,D11)</f>
        <v>3943.5</v>
      </c>
      <c r="N11" s="11">
        <f>(L11/D11)</f>
        <v>0.25950054288816504</v>
      </c>
    </row>
    <row r="12" spans="1:16" x14ac:dyDescent="0.25">
      <c r="A12" t="s">
        <v>14</v>
      </c>
      <c r="B12" s="1">
        <v>125</v>
      </c>
      <c r="C12" s="1">
        <v>62.8</v>
      </c>
      <c r="D12" s="1">
        <f>MMULT(B12,C12)</f>
        <v>7850</v>
      </c>
      <c r="E12" s="2">
        <v>42572</v>
      </c>
      <c r="F12" s="20"/>
      <c r="K12" s="12" t="s">
        <v>26</v>
      </c>
    </row>
    <row r="13" spans="1:16" x14ac:dyDescent="0.25">
      <c r="A13" t="s">
        <v>18</v>
      </c>
      <c r="B13" s="1">
        <v>70</v>
      </c>
      <c r="C13" s="1">
        <v>162</v>
      </c>
      <c r="D13" s="1">
        <f>MMULT(B13,C13)</f>
        <v>11340</v>
      </c>
      <c r="E13" s="2">
        <v>42577</v>
      </c>
      <c r="F13" s="20"/>
      <c r="K13" s="12" t="s">
        <v>26</v>
      </c>
    </row>
    <row r="14" spans="1:16" x14ac:dyDescent="0.25">
      <c r="A14" t="s">
        <v>19</v>
      </c>
      <c r="B14" s="1">
        <v>30</v>
      </c>
      <c r="C14" s="1">
        <v>180</v>
      </c>
      <c r="D14" s="1">
        <f>MMULT(B14,C14)</f>
        <v>5400</v>
      </c>
      <c r="F14" s="20"/>
      <c r="G14" s="1">
        <v>30</v>
      </c>
      <c r="H14" s="1">
        <v>233</v>
      </c>
      <c r="I14" s="1">
        <f>MMULT(G14,H14)</f>
        <v>6990</v>
      </c>
      <c r="J14" s="2">
        <v>42580</v>
      </c>
      <c r="K14" s="12" t="s">
        <v>25</v>
      </c>
      <c r="L14" t="str">
        <f>IMSUB(I14,D14)</f>
        <v>1590</v>
      </c>
      <c r="N14" s="11">
        <f>(L14/D14)</f>
        <v>0.29444444444444445</v>
      </c>
    </row>
    <row r="15" spans="1:16" x14ac:dyDescent="0.25">
      <c r="A15" s="7"/>
      <c r="B15" s="8"/>
      <c r="C15" s="8"/>
      <c r="D15" s="8"/>
      <c r="E15" s="9"/>
      <c r="F15" s="7"/>
      <c r="G15" s="8"/>
      <c r="H15" s="8"/>
      <c r="I15" s="8"/>
      <c r="J15" s="9"/>
      <c r="L15" s="7" t="s">
        <v>7</v>
      </c>
      <c r="M15" s="8"/>
      <c r="N15" s="8"/>
      <c r="P15" s="7"/>
    </row>
    <row r="16" spans="1:16" x14ac:dyDescent="0.25">
      <c r="A16" t="s">
        <v>3</v>
      </c>
      <c r="D16" s="1">
        <f>SUM(D11,D12,D13,D14)</f>
        <v>39786.5</v>
      </c>
      <c r="L16" s="4">
        <v>5533.5</v>
      </c>
    </row>
    <row r="17" spans="1:16" x14ac:dyDescent="0.25">
      <c r="A17" s="7"/>
      <c r="B17" s="8"/>
      <c r="C17" s="8"/>
      <c r="D17" s="8"/>
      <c r="E17" s="9"/>
      <c r="F17" s="7"/>
      <c r="G17" s="8"/>
      <c r="H17" s="8"/>
      <c r="I17" s="8"/>
      <c r="J17" s="9"/>
      <c r="K17" s="9"/>
      <c r="L17" s="7"/>
      <c r="M17" s="8"/>
      <c r="N17" s="8"/>
      <c r="P17" s="7"/>
    </row>
    <row r="18" spans="1:16" ht="15" customHeight="1" x14ac:dyDescent="0.25">
      <c r="A18" s="3" t="s">
        <v>21</v>
      </c>
      <c r="B18" s="1">
        <v>120</v>
      </c>
      <c r="C18" s="1">
        <v>86.5</v>
      </c>
      <c r="D18" s="1">
        <f t="shared" ref="D18:D34" si="1">MMULT(B18,C18)</f>
        <v>10380</v>
      </c>
      <c r="E18" s="2">
        <v>42585</v>
      </c>
      <c r="F18" s="18" t="s">
        <v>33</v>
      </c>
      <c r="K18" s="12" t="s">
        <v>26</v>
      </c>
    </row>
    <row r="19" spans="1:16" x14ac:dyDescent="0.25">
      <c r="A19" s="3" t="s">
        <v>22</v>
      </c>
      <c r="B19" s="1">
        <v>250</v>
      </c>
      <c r="C19" s="1">
        <v>26.5</v>
      </c>
      <c r="D19" s="1">
        <f t="shared" si="1"/>
        <v>6625</v>
      </c>
      <c r="E19" s="2">
        <v>42585</v>
      </c>
      <c r="F19" s="18"/>
      <c r="K19" s="12" t="s">
        <v>26</v>
      </c>
    </row>
    <row r="20" spans="1:16" x14ac:dyDescent="0.25">
      <c r="A20" s="16" t="s">
        <v>23</v>
      </c>
      <c r="B20" s="1">
        <v>45</v>
      </c>
      <c r="C20" s="1">
        <v>202</v>
      </c>
      <c r="D20" s="1">
        <f t="shared" si="1"/>
        <v>9090</v>
      </c>
      <c r="F20" s="18"/>
      <c r="G20" s="1">
        <v>45</v>
      </c>
      <c r="H20" s="1">
        <v>229</v>
      </c>
      <c r="I20" s="1">
        <f>MMULT(G20,H20)</f>
        <v>10305</v>
      </c>
      <c r="J20" s="2">
        <v>42591</v>
      </c>
      <c r="K20" s="12" t="s">
        <v>25</v>
      </c>
      <c r="L20" t="str">
        <f>IMSUB(I20,D20)</f>
        <v>1215</v>
      </c>
      <c r="N20" s="11">
        <f>(L20/D20)</f>
        <v>0.13366336633663367</v>
      </c>
    </row>
    <row r="21" spans="1:16" x14ac:dyDescent="0.25">
      <c r="A21" s="3" t="s">
        <v>9</v>
      </c>
      <c r="B21" s="1">
        <v>100</v>
      </c>
      <c r="C21" s="1">
        <v>98</v>
      </c>
      <c r="D21" s="1">
        <f t="shared" si="1"/>
        <v>9800</v>
      </c>
      <c r="E21" s="2">
        <v>42591</v>
      </c>
      <c r="F21" s="18"/>
      <c r="K21" s="12" t="s">
        <v>26</v>
      </c>
    </row>
    <row r="22" spans="1:16" ht="15" customHeight="1" x14ac:dyDescent="0.25">
      <c r="A22" s="16" t="s">
        <v>24</v>
      </c>
      <c r="B22" s="1">
        <v>100</v>
      </c>
      <c r="C22" s="1">
        <v>82</v>
      </c>
      <c r="D22" s="1">
        <f t="shared" si="1"/>
        <v>8200</v>
      </c>
      <c r="F22" s="18"/>
      <c r="G22" s="1">
        <v>100</v>
      </c>
      <c r="H22" s="1">
        <v>123.5</v>
      </c>
      <c r="I22" s="1">
        <f>MMULT(G22,H22)</f>
        <v>12350</v>
      </c>
      <c r="J22" s="2">
        <v>42591</v>
      </c>
      <c r="K22" s="12" t="s">
        <v>25</v>
      </c>
      <c r="L22" t="str">
        <f>IMSUB(I22,D22)</f>
        <v>4150</v>
      </c>
      <c r="N22" s="11">
        <f>(L22/D22)</f>
        <v>0.50609756097560976</v>
      </c>
    </row>
    <row r="23" spans="1:16" x14ac:dyDescent="0.25">
      <c r="A23" s="16" t="s">
        <v>27</v>
      </c>
      <c r="B23" s="1">
        <v>45</v>
      </c>
      <c r="C23" s="1">
        <v>210</v>
      </c>
      <c r="D23" s="1">
        <f t="shared" si="1"/>
        <v>9450</v>
      </c>
      <c r="F23" s="18"/>
      <c r="G23" s="1">
        <v>45</v>
      </c>
      <c r="H23" s="1">
        <v>255</v>
      </c>
      <c r="I23" s="1">
        <f>MMULT(G23,H23)</f>
        <v>11475</v>
      </c>
      <c r="J23" s="2">
        <v>42592</v>
      </c>
      <c r="K23" s="12" t="s">
        <v>25</v>
      </c>
      <c r="L23" t="str">
        <f>IMSUB(I23,D23)</f>
        <v>2025</v>
      </c>
      <c r="N23" s="11">
        <f>(L23/D23)</f>
        <v>0.21428571428571427</v>
      </c>
    </row>
    <row r="24" spans="1:16" x14ac:dyDescent="0.25">
      <c r="A24" s="3" t="s">
        <v>9</v>
      </c>
      <c r="B24" s="1">
        <v>100</v>
      </c>
      <c r="C24" s="1">
        <v>93.5</v>
      </c>
      <c r="D24" s="1">
        <f t="shared" si="1"/>
        <v>9350</v>
      </c>
      <c r="E24" s="2">
        <v>42593</v>
      </c>
      <c r="F24" s="18"/>
    </row>
    <row r="25" spans="1:16" x14ac:dyDescent="0.25">
      <c r="A25" s="3" t="s">
        <v>14</v>
      </c>
      <c r="B25" s="1">
        <v>200</v>
      </c>
      <c r="C25" s="1">
        <v>60.75</v>
      </c>
      <c r="D25" s="1">
        <f t="shared" si="1"/>
        <v>12150</v>
      </c>
      <c r="E25" s="2">
        <v>42593</v>
      </c>
      <c r="F25" s="18"/>
    </row>
    <row r="26" spans="1:16" ht="15" customHeight="1" x14ac:dyDescent="0.25">
      <c r="A26" s="16" t="s">
        <v>15</v>
      </c>
      <c r="B26" s="1">
        <v>165</v>
      </c>
      <c r="C26" s="1">
        <v>215.15</v>
      </c>
      <c r="D26" s="1">
        <f t="shared" si="1"/>
        <v>35499.75</v>
      </c>
      <c r="F26" s="18"/>
      <c r="G26" s="1">
        <v>165</v>
      </c>
      <c r="H26" s="1">
        <v>245.4</v>
      </c>
      <c r="I26" s="1">
        <f>MMULT(G26,H26)</f>
        <v>40491</v>
      </c>
      <c r="J26" s="2">
        <v>42594</v>
      </c>
      <c r="K26" s="12" t="s">
        <v>25</v>
      </c>
      <c r="L26" t="str">
        <f>IMSUB(I26,D26)</f>
        <v>4991.25</v>
      </c>
      <c r="N26" s="11">
        <f>(L26/D26)</f>
        <v>0.14059958168719497</v>
      </c>
    </row>
    <row r="27" spans="1:16" x14ac:dyDescent="0.25">
      <c r="A27" s="3" t="s">
        <v>13</v>
      </c>
      <c r="B27" s="1">
        <v>50</v>
      </c>
      <c r="C27" s="1">
        <v>185</v>
      </c>
      <c r="D27" s="1">
        <f t="shared" si="1"/>
        <v>9250</v>
      </c>
      <c r="E27" s="2">
        <v>42598</v>
      </c>
      <c r="F27" s="18"/>
      <c r="K27" s="12" t="s">
        <v>26</v>
      </c>
    </row>
    <row r="28" spans="1:16" x14ac:dyDescent="0.25">
      <c r="A28" s="16" t="s">
        <v>28</v>
      </c>
      <c r="B28" s="1">
        <v>90</v>
      </c>
      <c r="C28" s="1">
        <v>85</v>
      </c>
      <c r="D28" s="1">
        <f t="shared" si="1"/>
        <v>7650</v>
      </c>
      <c r="F28" s="18"/>
      <c r="G28" s="1">
        <v>90</v>
      </c>
      <c r="H28" s="1">
        <v>112</v>
      </c>
      <c r="I28" s="1">
        <f>MMULT(G28,H28)</f>
        <v>10080</v>
      </c>
      <c r="J28" s="2">
        <v>42600</v>
      </c>
      <c r="K28" s="12" t="s">
        <v>25</v>
      </c>
      <c r="L28" t="str">
        <f>IMSUB(I28,D28)</f>
        <v>2430</v>
      </c>
      <c r="N28" s="11">
        <f>(L28/D28)</f>
        <v>0.31764705882352939</v>
      </c>
    </row>
    <row r="29" spans="1:16" x14ac:dyDescent="0.25">
      <c r="A29" s="3" t="s">
        <v>29</v>
      </c>
      <c r="B29" s="1">
        <v>20</v>
      </c>
      <c r="C29" s="1">
        <v>664.95</v>
      </c>
      <c r="D29" s="1">
        <f t="shared" si="1"/>
        <v>13299</v>
      </c>
      <c r="E29" s="2">
        <v>42601</v>
      </c>
      <c r="F29" s="18"/>
    </row>
    <row r="30" spans="1:16" x14ac:dyDescent="0.25">
      <c r="A30" s="3" t="s">
        <v>9</v>
      </c>
      <c r="B30" s="1">
        <v>70</v>
      </c>
      <c r="C30" s="1">
        <v>93.55</v>
      </c>
      <c r="D30" s="1">
        <f t="shared" si="1"/>
        <v>6548.5</v>
      </c>
      <c r="E30" s="2">
        <v>42601</v>
      </c>
      <c r="F30" s="18"/>
    </row>
    <row r="31" spans="1:16" x14ac:dyDescent="0.25">
      <c r="A31" s="3" t="s">
        <v>30</v>
      </c>
      <c r="B31" s="1">
        <v>50</v>
      </c>
      <c r="C31" s="1">
        <v>180</v>
      </c>
      <c r="D31" s="1">
        <f t="shared" si="1"/>
        <v>9000</v>
      </c>
      <c r="E31" s="2">
        <v>42605</v>
      </c>
      <c r="F31" s="18"/>
    </row>
    <row r="32" spans="1:16" x14ac:dyDescent="0.25">
      <c r="A32" s="3" t="s">
        <v>31</v>
      </c>
      <c r="B32" s="1">
        <v>80</v>
      </c>
      <c r="C32" s="1">
        <v>110.3</v>
      </c>
      <c r="D32" s="1">
        <f t="shared" si="1"/>
        <v>8824</v>
      </c>
      <c r="E32" s="2">
        <v>42606</v>
      </c>
      <c r="F32" s="18"/>
    </row>
    <row r="33" spans="1:16" x14ac:dyDescent="0.25">
      <c r="A33" s="16" t="s">
        <v>18</v>
      </c>
      <c r="B33" s="1">
        <v>70</v>
      </c>
      <c r="C33" s="1">
        <v>166.21</v>
      </c>
      <c r="D33" s="1">
        <f t="shared" si="1"/>
        <v>11634.7</v>
      </c>
      <c r="F33" s="18"/>
      <c r="G33" s="1">
        <v>70</v>
      </c>
      <c r="H33" s="1">
        <v>177</v>
      </c>
      <c r="I33" s="1">
        <f>MMULT(G33,H33)</f>
        <v>12390</v>
      </c>
      <c r="J33" s="2">
        <v>42608</v>
      </c>
      <c r="L33" s="17" t="str">
        <f>IMSUB(I33,D33)</f>
        <v>755.299999999999</v>
      </c>
      <c r="N33" s="11">
        <f>(L33/D33)</f>
        <v>6.4917874977438089E-2</v>
      </c>
    </row>
    <row r="34" spans="1:16" x14ac:dyDescent="0.25">
      <c r="A34" s="3" t="s">
        <v>32</v>
      </c>
      <c r="B34" s="1">
        <v>250</v>
      </c>
      <c r="C34" s="1">
        <v>49.45</v>
      </c>
      <c r="D34" s="1">
        <f t="shared" si="1"/>
        <v>12362.5</v>
      </c>
      <c r="E34" s="2">
        <v>42608</v>
      </c>
      <c r="F34" s="15"/>
    </row>
    <row r="35" spans="1:16" x14ac:dyDescent="0.25">
      <c r="A35" s="7"/>
      <c r="B35" s="8"/>
      <c r="C35" s="8"/>
      <c r="D35" s="8"/>
      <c r="E35" s="9"/>
      <c r="F35" s="7"/>
      <c r="G35" s="8"/>
      <c r="H35" s="8"/>
      <c r="I35" s="8"/>
      <c r="J35" s="9"/>
      <c r="L35" s="7" t="s">
        <v>7</v>
      </c>
      <c r="M35" s="8"/>
      <c r="N35" s="8"/>
      <c r="P35" s="7"/>
    </row>
    <row r="36" spans="1:16" x14ac:dyDescent="0.25">
      <c r="L36" s="21">
        <v>15566.55</v>
      </c>
    </row>
    <row r="37" spans="1:1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9"/>
      <c r="L37" s="8"/>
      <c r="M37" s="8"/>
      <c r="N37" s="8"/>
      <c r="O37" s="13"/>
      <c r="P37" s="8"/>
    </row>
    <row r="39" spans="1:16" x14ac:dyDescent="0.25">
      <c r="A39" s="3"/>
    </row>
    <row r="40" spans="1:16" x14ac:dyDescent="0.25">
      <c r="A40" s="3"/>
    </row>
  </sheetData>
  <mergeCells count="9">
    <mergeCell ref="G1:J1"/>
    <mergeCell ref="L1:M1"/>
    <mergeCell ref="F3:F7"/>
    <mergeCell ref="F11:F14"/>
    <mergeCell ref="F18:F21"/>
    <mergeCell ref="F22:F25"/>
    <mergeCell ref="F26:F29"/>
    <mergeCell ref="F30:F33"/>
    <mergeCell ref="B1:D1"/>
  </mergeCells>
  <conditionalFormatting sqref="N4">
    <cfRule type="cellIs" priority="26" operator="greaterThan">
      <formula>0</formula>
    </cfRule>
    <cfRule type="cellIs" dxfId="12" priority="25" operator="greaterThan">
      <formula>0</formula>
    </cfRule>
  </conditionalFormatting>
  <conditionalFormatting sqref="N6">
    <cfRule type="cellIs" dxfId="11" priority="23" operator="greaterThan">
      <formula>0</formula>
    </cfRule>
    <cfRule type="cellIs" priority="24" operator="greaterThan">
      <formula>0</formula>
    </cfRule>
  </conditionalFormatting>
  <conditionalFormatting sqref="L9">
    <cfRule type="cellIs" dxfId="10" priority="22" operator="greaterThan">
      <formula>0</formula>
    </cfRule>
    <cfRule type="cellIs" dxfId="9" priority="21" operator="lessThan">
      <formula>0</formula>
    </cfRule>
  </conditionalFormatting>
  <conditionalFormatting sqref="N9">
    <cfRule type="cellIs" dxfId="8" priority="17" operator="greaterThan">
      <formula>0</formula>
    </cfRule>
    <cfRule type="cellIs" priority="18" operator="greaterThan">
      <formula>0</formula>
    </cfRule>
  </conditionalFormatting>
  <conditionalFormatting sqref="N20">
    <cfRule type="cellIs" dxfId="7" priority="15" operator="greaterThan">
      <formula>0</formula>
    </cfRule>
    <cfRule type="cellIs" priority="16" operator="greaterThan">
      <formula>0</formula>
    </cfRule>
  </conditionalFormatting>
  <conditionalFormatting sqref="N22">
    <cfRule type="cellIs" dxfId="6" priority="13" operator="greaterThan">
      <formula>0</formula>
    </cfRule>
    <cfRule type="cellIs" priority="14" operator="greaterThan">
      <formula>0</formula>
    </cfRule>
  </conditionalFormatting>
  <conditionalFormatting sqref="N11">
    <cfRule type="cellIs" dxfId="5" priority="11" operator="greaterThan">
      <formula>0</formula>
    </cfRule>
    <cfRule type="cellIs" priority="12" operator="greaterThan">
      <formula>0</formula>
    </cfRule>
  </conditionalFormatting>
  <conditionalFormatting sqref="N14">
    <cfRule type="cellIs" dxfId="4" priority="9" operator="greaterThan">
      <formula>0</formula>
    </cfRule>
    <cfRule type="cellIs" priority="10" operator="greaterThan">
      <formula>0</formula>
    </cfRule>
  </conditionalFormatting>
  <conditionalFormatting sqref="N23">
    <cfRule type="cellIs" dxfId="3" priority="7" operator="greaterThan">
      <formula>0</formula>
    </cfRule>
    <cfRule type="cellIs" priority="8" operator="greaterThan">
      <formula>0</formula>
    </cfRule>
  </conditionalFormatting>
  <conditionalFormatting sqref="N26">
    <cfRule type="cellIs" dxfId="2" priority="5" operator="greaterThan">
      <formula>0</formula>
    </cfRule>
    <cfRule type="cellIs" priority="6" operator="greaterThan">
      <formula>0</formula>
    </cfRule>
  </conditionalFormatting>
  <conditionalFormatting sqref="N28">
    <cfRule type="cellIs" dxfId="1" priority="3" operator="greaterThan">
      <formula>0</formula>
    </cfRule>
    <cfRule type="cellIs" priority="4" operator="greaterThan">
      <formula>0</formula>
    </cfRule>
  </conditionalFormatting>
  <conditionalFormatting sqref="N33">
    <cfRule type="cellIs" dxfId="0" priority="1" operator="greaterThan">
      <formula>0</formula>
    </cfRule>
    <cfRule type="cellIs" priority="2" operator="greaterThan">
      <formula>0</formula>
    </cfRule>
  </conditionalFormatting>
  <hyperlinks>
    <hyperlink ref="A4" r:id="rId1" display="javascript:void(0)"/>
  </hyperlinks>
  <pageMargins left="0.7" right="0.7" top="0.75" bottom="0.75" header="0.3" footer="0.3"/>
  <pageSetup orientation="portrait" horizontalDpi="300" verticalDpi="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J9" sqref="J9"/>
    </sheetView>
  </sheetViews>
  <sheetFormatPr defaultRowHeight="15" x14ac:dyDescent="0.25"/>
  <cols>
    <col min="1" max="1" width="16.140625" customWidth="1"/>
    <col min="5" max="5" width="13.42578125" customWidth="1"/>
    <col min="10" max="10" width="11.28515625" customWidth="1"/>
    <col min="13" max="13" width="9.28515625" customWidth="1"/>
    <col min="14" max="14" width="10.7109375" customWidth="1"/>
  </cols>
  <sheetData>
    <row r="1" spans="1:16" ht="15.75" thickBot="1" x14ac:dyDescent="0.3">
      <c r="B1" s="19" t="s">
        <v>4</v>
      </c>
      <c r="C1" s="19"/>
      <c r="D1" s="19"/>
      <c r="E1" s="2"/>
      <c r="G1" s="19" t="s">
        <v>6</v>
      </c>
      <c r="H1" s="19"/>
      <c r="I1" s="19"/>
      <c r="J1" s="19"/>
      <c r="K1" s="12"/>
      <c r="L1" s="19"/>
      <c r="M1" s="19"/>
      <c r="N1" s="14"/>
      <c r="O1" s="12"/>
    </row>
    <row r="2" spans="1:16" ht="15.75" thickBot="1" x14ac:dyDescent="0.3">
      <c r="A2" s="22" t="s">
        <v>0</v>
      </c>
      <c r="B2" s="4" t="s">
        <v>1</v>
      </c>
      <c r="C2" s="4" t="s">
        <v>2</v>
      </c>
      <c r="D2" s="4" t="s">
        <v>3</v>
      </c>
      <c r="E2" s="5" t="s">
        <v>5</v>
      </c>
      <c r="G2" s="4" t="s">
        <v>1</v>
      </c>
      <c r="H2" s="4" t="s">
        <v>2</v>
      </c>
      <c r="I2" s="4" t="s">
        <v>3</v>
      </c>
      <c r="J2" s="5" t="s">
        <v>5</v>
      </c>
      <c r="K2" s="12"/>
      <c r="L2" s="3" t="s">
        <v>7</v>
      </c>
      <c r="M2" s="4" t="s">
        <v>8</v>
      </c>
      <c r="N2" s="4" t="s">
        <v>12</v>
      </c>
      <c r="O2" s="12"/>
      <c r="P2" s="3" t="s">
        <v>10</v>
      </c>
    </row>
    <row r="3" spans="1:16" x14ac:dyDescent="0.25">
      <c r="A3" s="3" t="s">
        <v>21</v>
      </c>
      <c r="B3" s="1">
        <v>100</v>
      </c>
      <c r="C3" s="1">
        <v>85</v>
      </c>
      <c r="D3" s="1">
        <f t="shared" ref="D3:D7" si="0">MMULT(B3,C3)</f>
        <v>8500</v>
      </c>
      <c r="E3" s="2">
        <v>42614</v>
      </c>
    </row>
    <row r="4" spans="1:16" x14ac:dyDescent="0.25">
      <c r="A4" s="3" t="s">
        <v>34</v>
      </c>
      <c r="B4" s="1">
        <v>45</v>
      </c>
      <c r="C4" s="1">
        <v>165</v>
      </c>
      <c r="D4" s="1">
        <f t="shared" si="0"/>
        <v>7425</v>
      </c>
      <c r="E4" s="2">
        <v>42614</v>
      </c>
    </row>
    <row r="5" spans="1:16" x14ac:dyDescent="0.25">
      <c r="A5" t="s">
        <v>35</v>
      </c>
      <c r="B5">
        <v>100</v>
      </c>
      <c r="C5">
        <v>166</v>
      </c>
      <c r="D5" s="1">
        <f t="shared" si="0"/>
        <v>16600</v>
      </c>
      <c r="G5">
        <v>100</v>
      </c>
      <c r="H5">
        <v>195</v>
      </c>
      <c r="I5" s="1">
        <f>MMULT(G5,H5)</f>
        <v>19500</v>
      </c>
      <c r="J5" s="2">
        <v>42615</v>
      </c>
    </row>
    <row r="6" spans="1:16" x14ac:dyDescent="0.25">
      <c r="A6" s="3" t="s">
        <v>36</v>
      </c>
      <c r="B6">
        <v>19</v>
      </c>
      <c r="C6">
        <v>512</v>
      </c>
      <c r="D6" s="1">
        <f t="shared" si="0"/>
        <v>9728</v>
      </c>
      <c r="E6" s="2">
        <v>42619</v>
      </c>
    </row>
    <row r="7" spans="1:16" x14ac:dyDescent="0.25">
      <c r="A7" s="3" t="s">
        <v>34</v>
      </c>
      <c r="B7">
        <v>80</v>
      </c>
      <c r="C7">
        <v>157</v>
      </c>
      <c r="D7" s="1">
        <f t="shared" si="0"/>
        <v>12560</v>
      </c>
      <c r="E7" s="2">
        <v>42625</v>
      </c>
    </row>
  </sheetData>
  <mergeCells count="3">
    <mergeCell ref="B1:D1"/>
    <mergeCell ref="G1:J1"/>
    <mergeCell ref="L1:M1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2016-09-12T12:54:20Z</dcterms:modified>
</cp:coreProperties>
</file>