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7th sem\Well Performance\"/>
    </mc:Choice>
  </mc:AlternateContent>
  <xr:revisionPtr revIDLastSave="0" documentId="13_ncr:1_{C9115475-725A-4663-8633-663FE26463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to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<sst xmlns="http://schemas.openxmlformats.org/spreadsheetml/2006/main" count="9" uniqueCount="9">
  <si>
    <t>t (hrs)</t>
  </si>
  <si>
    <t>FBHP (psia)</t>
  </si>
  <si>
    <t>del p</t>
  </si>
  <si>
    <t>P'</t>
  </si>
  <si>
    <t>y</t>
  </si>
  <si>
    <t>a</t>
  </si>
  <si>
    <t>b</t>
  </si>
  <si>
    <t>k</t>
  </si>
  <si>
    <t>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</si>
</sst>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7034130699266"/>
          <c:y val="5.6000011758532656E-2"/>
          <c:w val="0.85084571878592252"/>
          <c:h val="0.840408050479380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Tutorial!$B$1</c:f>
              <c:strCache>
                <c:ptCount val="1"/>
                <c:pt idx="0">
                  <c:v>FBHP (psia)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Tutorial!$B$2:$B$31</c:f>
              <c:numCache>
                <c:formatCode>General</c:formatCode>
                <c:ptCount val="30"/>
                <c:pt idx="0">
                  <c:v>4412</c:v>
                </c:pt>
                <c:pt idx="1">
                  <c:v>3812</c:v>
                </c:pt>
                <c:pt idx="2">
                  <c:v>3699</c:v>
                </c:pt>
                <c:pt idx="3">
                  <c:v>3653</c:v>
                </c:pt>
                <c:pt idx="4">
                  <c:v>3628</c:v>
                </c:pt>
                <c:pt idx="5">
                  <c:v>3615</c:v>
                </c:pt>
                <c:pt idx="6">
                  <c:v>3607</c:v>
                </c:pt>
                <c:pt idx="7">
                  <c:v>3600</c:v>
                </c:pt>
                <c:pt idx="8">
                  <c:v>3593</c:v>
                </c:pt>
                <c:pt idx="9">
                  <c:v>3586</c:v>
                </c:pt>
                <c:pt idx="10">
                  <c:v>3573</c:v>
                </c:pt>
                <c:pt idx="11">
                  <c:v>3567</c:v>
                </c:pt>
                <c:pt idx="12">
                  <c:v>3561</c:v>
                </c:pt>
                <c:pt idx="13">
                  <c:v>3555</c:v>
                </c:pt>
                <c:pt idx="14">
                  <c:v>3549</c:v>
                </c:pt>
                <c:pt idx="15">
                  <c:v>3544</c:v>
                </c:pt>
                <c:pt idx="16">
                  <c:v>3537</c:v>
                </c:pt>
                <c:pt idx="17">
                  <c:v>3532</c:v>
                </c:pt>
                <c:pt idx="18">
                  <c:v>3526</c:v>
                </c:pt>
                <c:pt idx="19">
                  <c:v>3521</c:v>
                </c:pt>
                <c:pt idx="20">
                  <c:v>3515</c:v>
                </c:pt>
                <c:pt idx="21">
                  <c:v>3509</c:v>
                </c:pt>
                <c:pt idx="22">
                  <c:v>3503</c:v>
                </c:pt>
                <c:pt idx="23">
                  <c:v>3497</c:v>
                </c:pt>
                <c:pt idx="24">
                  <c:v>3490</c:v>
                </c:pt>
                <c:pt idx="25">
                  <c:v>3481</c:v>
                </c:pt>
                <c:pt idx="26">
                  <c:v>3472</c:v>
                </c:pt>
                <c:pt idx="27">
                  <c:v>3460</c:v>
                </c:pt>
                <c:pt idx="28">
                  <c:v>3446</c:v>
                </c:pt>
                <c:pt idx="29">
                  <c:v>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1-4AB4-98F9-AE31258C5F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708880139982503E-2"/>
                  <c:y val="-0.48580453484981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Tutorial!$A$14:$A$17</c:f>
              <c:numCache>
                <c:formatCode>General</c:formatCode>
                <c:ptCount val="4"/>
                <c:pt idx="0">
                  <c:v>20.7</c:v>
                </c:pt>
                <c:pt idx="1">
                  <c:v>24.9</c:v>
                </c:pt>
                <c:pt idx="2">
                  <c:v>29.8</c:v>
                </c:pt>
                <c:pt idx="3">
                  <c:v>35.799999999999997</c:v>
                </c:pt>
              </c:numCache>
            </c:numRef>
          </c:xVal>
          <c:yVal>
            <c:numRef>
              <c:f>Tutorial!$B$14:$B$17</c:f>
              <c:numCache>
                <c:formatCode>General</c:formatCode>
                <c:ptCount val="4"/>
                <c:pt idx="0">
                  <c:v>3561</c:v>
                </c:pt>
                <c:pt idx="1">
                  <c:v>3555</c:v>
                </c:pt>
                <c:pt idx="2">
                  <c:v>3549</c:v>
                </c:pt>
                <c:pt idx="3">
                  <c:v>3544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1-4AB4-98F9-AE31258C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82432"/>
        <c:axId val="401787712"/>
      </c:scatterChart>
      <c:valAx>
        <c:axId val="401782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7712"/>
        <c:crosses val="autoZero"/>
        <c:crossBetween val="midCat"/>
      </c:valAx>
      <c:valAx>
        <c:axId val="4017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017869641294839"/>
                  <c:y val="-0.46982028288130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Tutorial!$A$28:$A$31</c:f>
              <c:numCache>
                <c:formatCode>General</c:formatCode>
                <c:ptCount val="4"/>
                <c:pt idx="0">
                  <c:v>266</c:v>
                </c:pt>
                <c:pt idx="1">
                  <c:v>319</c:v>
                </c:pt>
                <c:pt idx="2">
                  <c:v>383</c:v>
                </c:pt>
                <c:pt idx="3">
                  <c:v>460</c:v>
                </c:pt>
              </c:numCache>
            </c:numRef>
          </c:xVal>
          <c:yVal>
            <c:numRef>
              <c:f>Tutorial!$B$28:$B$31</c:f>
              <c:numCache>
                <c:formatCode>General</c:formatCode>
                <c:ptCount val="4"/>
                <c:pt idx="0">
                  <c:v>3472</c:v>
                </c:pt>
                <c:pt idx="1">
                  <c:v>3460</c:v>
                </c:pt>
                <c:pt idx="2">
                  <c:v>3446</c:v>
                </c:pt>
                <c:pt idx="3">
                  <c:v>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D-416F-973A-B7D6E1D6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9712"/>
        <c:axId val="59786352"/>
      </c:scatterChart>
      <c:valAx>
        <c:axId val="597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6352"/>
        <c:crosses val="autoZero"/>
        <c:crossBetween val="midCat"/>
      </c:valAx>
      <c:valAx>
        <c:axId val="597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4490508436008"/>
          <c:y val="0.17129390733009178"/>
          <c:w val="0.85185912678882758"/>
          <c:h val="0.6722595749462436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Tutorial!$C$1</c:f>
              <c:strCache>
                <c:ptCount val="1"/>
                <c:pt idx="0">
                  <c:v>del 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Tutorial!$C$2:$C$31</c:f>
              <c:numCache>
                <c:formatCode>General</c:formatCode>
                <c:ptCount val="30"/>
                <c:pt idx="0">
                  <c:v>0</c:v>
                </c:pt>
                <c:pt idx="1">
                  <c:v>600</c:v>
                </c:pt>
                <c:pt idx="2">
                  <c:v>713</c:v>
                </c:pt>
                <c:pt idx="3">
                  <c:v>759</c:v>
                </c:pt>
                <c:pt idx="4">
                  <c:v>784</c:v>
                </c:pt>
                <c:pt idx="5">
                  <c:v>797</c:v>
                </c:pt>
                <c:pt idx="6">
                  <c:v>805</c:v>
                </c:pt>
                <c:pt idx="7">
                  <c:v>812</c:v>
                </c:pt>
                <c:pt idx="8">
                  <c:v>819</c:v>
                </c:pt>
                <c:pt idx="9">
                  <c:v>826</c:v>
                </c:pt>
                <c:pt idx="10">
                  <c:v>839</c:v>
                </c:pt>
                <c:pt idx="11">
                  <c:v>845</c:v>
                </c:pt>
                <c:pt idx="12">
                  <c:v>851</c:v>
                </c:pt>
                <c:pt idx="13">
                  <c:v>857</c:v>
                </c:pt>
                <c:pt idx="14">
                  <c:v>863</c:v>
                </c:pt>
                <c:pt idx="15">
                  <c:v>868</c:v>
                </c:pt>
                <c:pt idx="16">
                  <c:v>875</c:v>
                </c:pt>
                <c:pt idx="17">
                  <c:v>880</c:v>
                </c:pt>
                <c:pt idx="18">
                  <c:v>886</c:v>
                </c:pt>
                <c:pt idx="19">
                  <c:v>891</c:v>
                </c:pt>
                <c:pt idx="20">
                  <c:v>897</c:v>
                </c:pt>
                <c:pt idx="21">
                  <c:v>903</c:v>
                </c:pt>
                <c:pt idx="22">
                  <c:v>909</c:v>
                </c:pt>
                <c:pt idx="23">
                  <c:v>915</c:v>
                </c:pt>
                <c:pt idx="24">
                  <c:v>922</c:v>
                </c:pt>
                <c:pt idx="25">
                  <c:v>931</c:v>
                </c:pt>
                <c:pt idx="26">
                  <c:v>940</c:v>
                </c:pt>
                <c:pt idx="27">
                  <c:v>952</c:v>
                </c:pt>
                <c:pt idx="28">
                  <c:v>966</c:v>
                </c:pt>
                <c:pt idx="29">
                  <c:v>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B-463D-9A26-81CFF0CB89B3}"/>
            </c:ext>
          </c:extLst>
        </c:ser>
        <c:ser>
          <c:idx val="2"/>
          <c:order val="1"/>
          <c:tx>
            <c:strRef>
              <c:f>Tutorial!$D$1</c:f>
              <c:strCache>
                <c:ptCount val="1"/>
                <c:pt idx="0">
                  <c:v>P'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Tutorial!$D$2:$D$31</c:f>
              <c:numCache>
                <c:formatCode>General</c:formatCode>
                <c:ptCount val="30"/>
                <c:pt idx="1">
                  <c:v>600</c:v>
                </c:pt>
                <c:pt idx="2">
                  <c:v>644.76470588235316</c:v>
                </c:pt>
                <c:pt idx="3">
                  <c:v>150.98823529411763</c:v>
                </c:pt>
                <c:pt idx="4">
                  <c:v>82.172131147540995</c:v>
                </c:pt>
                <c:pt idx="5">
                  <c:v>77.358024691357983</c:v>
                </c:pt>
                <c:pt idx="6">
                  <c:v>48.166666666666671</c:v>
                </c:pt>
                <c:pt idx="7">
                  <c:v>41.87931034482758</c:v>
                </c:pt>
                <c:pt idx="8">
                  <c:v>42.20289855072464</c:v>
                </c:pt>
                <c:pt idx="9">
                  <c:v>41.874251497005986</c:v>
                </c:pt>
                <c:pt idx="10">
                  <c:v>42.448979591836732</c:v>
                </c:pt>
                <c:pt idx="11">
                  <c:v>35.793103448275858</c:v>
                </c:pt>
                <c:pt idx="12">
                  <c:v>36.529411764705898</c:v>
                </c:pt>
                <c:pt idx="13">
                  <c:v>35.571428571428577</c:v>
                </c:pt>
                <c:pt idx="14">
                  <c:v>36.489795918367328</c:v>
                </c:pt>
                <c:pt idx="15">
                  <c:v>29.83333333333335</c:v>
                </c:pt>
                <c:pt idx="16">
                  <c:v>41.805555555555543</c:v>
                </c:pt>
                <c:pt idx="17">
                  <c:v>30.294117647058826</c:v>
                </c:pt>
                <c:pt idx="18">
                  <c:v>36.000000000000007</c:v>
                </c:pt>
                <c:pt idx="19">
                  <c:v>29.919354838709666</c:v>
                </c:pt>
                <c:pt idx="20">
                  <c:v>35.879194630872504</c:v>
                </c:pt>
                <c:pt idx="21">
                  <c:v>35.865921787709482</c:v>
                </c:pt>
                <c:pt idx="22">
                  <c:v>36.571428571428569</c:v>
                </c:pt>
                <c:pt idx="23">
                  <c:v>35.53846153846154</c:v>
                </c:pt>
                <c:pt idx="24">
                  <c:v>41.774193548387096</c:v>
                </c:pt>
                <c:pt idx="25">
                  <c:v>54</c:v>
                </c:pt>
                <c:pt idx="26">
                  <c:v>54.409090909090914</c:v>
                </c:pt>
                <c:pt idx="27">
                  <c:v>72.226415094339629</c:v>
                </c:pt>
                <c:pt idx="28">
                  <c:v>83.78125</c:v>
                </c:pt>
                <c:pt idx="29">
                  <c:v>101.55844155844156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6B-463D-9A26-81CFF0CB89B3}"/>
            </c:ext>
          </c:extLst>
        </c:ser>
        <c:ser>
          <c:idx val="0"/>
          <c:order val="2"/>
          <c:tx>
            <c:v>y=ax^b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Tutorial!$A$2:$A$31</c:f>
              <c:numCache>
                <c:formatCode>General</c:formatCode>
                <c:ptCount val="30"/>
                <c:pt idx="0">
                  <c:v>0</c:v>
                </c:pt>
                <c:pt idx="1">
                  <c:v>1.6</c:v>
                </c:pt>
                <c:pt idx="2">
                  <c:v>1.94</c:v>
                </c:pt>
                <c:pt idx="3">
                  <c:v>2.79</c:v>
                </c:pt>
                <c:pt idx="4">
                  <c:v>4.01</c:v>
                </c:pt>
                <c:pt idx="5">
                  <c:v>4.82</c:v>
                </c:pt>
                <c:pt idx="6">
                  <c:v>5.78</c:v>
                </c:pt>
                <c:pt idx="7">
                  <c:v>6.94</c:v>
                </c:pt>
                <c:pt idx="8">
                  <c:v>8.32</c:v>
                </c:pt>
                <c:pt idx="9">
                  <c:v>9.99</c:v>
                </c:pt>
                <c:pt idx="10">
                  <c:v>14.4</c:v>
                </c:pt>
                <c:pt idx="11">
                  <c:v>17.3</c:v>
                </c:pt>
                <c:pt idx="12">
                  <c:v>20.7</c:v>
                </c:pt>
                <c:pt idx="13">
                  <c:v>24.9</c:v>
                </c:pt>
                <c:pt idx="14">
                  <c:v>29.8</c:v>
                </c:pt>
                <c:pt idx="15">
                  <c:v>35.799999999999997</c:v>
                </c:pt>
                <c:pt idx="16">
                  <c:v>43</c:v>
                </c:pt>
                <c:pt idx="17">
                  <c:v>51.5</c:v>
                </c:pt>
                <c:pt idx="18">
                  <c:v>61.8</c:v>
                </c:pt>
                <c:pt idx="19">
                  <c:v>74.2</c:v>
                </c:pt>
                <c:pt idx="20">
                  <c:v>89.1</c:v>
                </c:pt>
                <c:pt idx="21">
                  <c:v>107</c:v>
                </c:pt>
                <c:pt idx="22">
                  <c:v>128</c:v>
                </c:pt>
                <c:pt idx="23">
                  <c:v>154</c:v>
                </c:pt>
                <c:pt idx="24">
                  <c:v>185</c:v>
                </c:pt>
                <c:pt idx="25">
                  <c:v>222</c:v>
                </c:pt>
                <c:pt idx="26">
                  <c:v>266</c:v>
                </c:pt>
                <c:pt idx="27">
                  <c:v>319</c:v>
                </c:pt>
                <c:pt idx="28">
                  <c:v>383</c:v>
                </c:pt>
                <c:pt idx="29">
                  <c:v>460</c:v>
                </c:pt>
              </c:numCache>
            </c:numRef>
          </c:xVal>
          <c:yVal>
            <c:numRef>
              <c:f>Tutorial!$E$2:$E$31</c:f>
              <c:numCache>
                <c:formatCode>General</c:formatCode>
                <c:ptCount val="30"/>
                <c:pt idx="0">
                  <c:v>0</c:v>
                </c:pt>
                <c:pt idx="1">
                  <c:v>0.36800000000000005</c:v>
                </c:pt>
                <c:pt idx="2">
                  <c:v>0.44619999999999999</c:v>
                </c:pt>
                <c:pt idx="3">
                  <c:v>0.64170000000000005</c:v>
                </c:pt>
                <c:pt idx="4">
                  <c:v>0.92230000000000001</c:v>
                </c:pt>
                <c:pt idx="5">
                  <c:v>1.1086</c:v>
                </c:pt>
                <c:pt idx="6">
                  <c:v>1.3294000000000001</c:v>
                </c:pt>
                <c:pt idx="7">
                  <c:v>1.5962000000000001</c:v>
                </c:pt>
                <c:pt idx="8">
                  <c:v>1.9136000000000002</c:v>
                </c:pt>
                <c:pt idx="9">
                  <c:v>2.2977000000000003</c:v>
                </c:pt>
                <c:pt idx="10">
                  <c:v>3.3120000000000003</c:v>
                </c:pt>
                <c:pt idx="11">
                  <c:v>3.9790000000000005</c:v>
                </c:pt>
                <c:pt idx="12">
                  <c:v>4.7610000000000001</c:v>
                </c:pt>
                <c:pt idx="13">
                  <c:v>5.7270000000000003</c:v>
                </c:pt>
                <c:pt idx="14">
                  <c:v>6.8540000000000001</c:v>
                </c:pt>
                <c:pt idx="15">
                  <c:v>8.234</c:v>
                </c:pt>
                <c:pt idx="16">
                  <c:v>9.89</c:v>
                </c:pt>
                <c:pt idx="17">
                  <c:v>11.845000000000001</c:v>
                </c:pt>
                <c:pt idx="18">
                  <c:v>14.214</c:v>
                </c:pt>
                <c:pt idx="19">
                  <c:v>17.066000000000003</c:v>
                </c:pt>
                <c:pt idx="20">
                  <c:v>20.492999999999999</c:v>
                </c:pt>
                <c:pt idx="21">
                  <c:v>24.61</c:v>
                </c:pt>
                <c:pt idx="22">
                  <c:v>29.44</c:v>
                </c:pt>
                <c:pt idx="23">
                  <c:v>35.42</c:v>
                </c:pt>
                <c:pt idx="24">
                  <c:v>42.550000000000004</c:v>
                </c:pt>
                <c:pt idx="25">
                  <c:v>51.06</c:v>
                </c:pt>
                <c:pt idx="26">
                  <c:v>61.18</c:v>
                </c:pt>
                <c:pt idx="27">
                  <c:v>73.37</c:v>
                </c:pt>
                <c:pt idx="28">
                  <c:v>88.09</c:v>
                </c:pt>
                <c:pt idx="29">
                  <c:v>105.80000000000001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86B-463D-9A26-81CFF0CB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9424"/>
        <c:axId val="919695584"/>
      </c:scatterChart>
      <c:valAx>
        <c:axId val="919699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95584"/>
        <c:crosses val="autoZero"/>
        <c:crossBetween val="midCat"/>
      </c:valAx>
      <c:valAx>
        <c:axId val="91969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85725</xdr:rowOff>
    </xdr:from>
    <xdr:to>
      <xdr:col>20</xdr:col>
      <xdr:colOff>333375</xdr:colOff>
      <xdr:row>19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62675" y="276225"/>
          <a:ext cx="6362700" cy="352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A drawdown test is perfomed in a well located in an estimated drainage area of</a:t>
          </a:r>
          <a:r>
            <a:rPr lang="en-IN" sz="1200" baseline="0"/>
            <a:t> of 151 acres. During the test, the well was produced at a stabilized rate of 250 stb/d for a period of 460 hrs. The initial reservoir pressure was 4412 psia. The recorded flowing bottomhole pressure versus time is given. </a:t>
          </a:r>
        </a:p>
        <a:p>
          <a:endParaRPr lang="en-IN" sz="1200" baseline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𝐹𝑜𝑟𝑚𝑎𝑡𝑖𝑜𝑛 𝑡ℎ𝑖𝑐𝑘𝑛𝑒𝑠𝑠=69 𝑓𝑡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𝑃𝑜𝑟𝑜𝑠𝑖𝑡𝑦=3.9%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𝑇𝑜𝑡𝑎𝑙 𝐶𝑜𝑚𝑝𝑟𝑒𝑠𝑠𝑖𝑏𝑖𝑙𝑖𝑡𝑦=17∗〖10〗^(−6)  〖𝑝𝑠𝑖〗^(−1)</a:t>
          </a:r>
          <a:endParaRPr lang="en-IN" sz="120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𝑂𝑖𝑙 𝑓𝑜𝑟𝑚𝑎𝑡𝑖𝑜𝑛 𝑣𝑜𝑙𝑢𝑚𝑒 𝑓𝑎𝑐𝑡𝑜𝑟=1.136 𝑠𝑡𝑏/𝑑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𝑂𝑖𝑙 𝑣𝑖𝑠𝑐𝑜𝑠𝑖𝑡𝑦=0.8 𝑐𝑝</a:t>
          </a:r>
          <a:endParaRPr lang="en-IN" sz="1200" b="0"/>
        </a:p>
        <a:p>
          <a:pPr algn="l"/>
          <a:r>
            <a:rPr lang="en-IN" sz="1200" b="0" i="0">
              <a:latin typeface="Cambria Math" panose="02040503050406030204" pitchFamily="18" charset="0"/>
            </a:rPr>
            <a:t>𝑊𝑒𝑙𝑙𝑏𝑜𝑟𝑒 𝑟𝑎𝑑𝑖𝑢𝑠=0.198 𝑓𝑡</a:t>
          </a:r>
          <a:endParaRPr lang="en-IN" sz="1200" b="0"/>
        </a:p>
        <a:p>
          <a:endParaRPr lang="en-IN" sz="1200"/>
        </a:p>
        <a:p>
          <a:r>
            <a:rPr lang="en-IN" sz="1200"/>
            <a:t>Interpret the drawdown test.</a:t>
          </a:r>
        </a:p>
      </xdr:txBody>
    </xdr:sp>
    <xdr:clientData/>
  </xdr:twoCellAnchor>
  <xdr:twoCellAnchor>
    <xdr:from>
      <xdr:col>14</xdr:col>
      <xdr:colOff>178008</xdr:colOff>
      <xdr:row>24</xdr:row>
      <xdr:rowOff>130647</xdr:rowOff>
    </xdr:from>
    <xdr:to>
      <xdr:col>21</xdr:col>
      <xdr:colOff>476987</xdr:colOff>
      <xdr:row>39</xdr:row>
      <xdr:rowOff>130647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3F756-71DB-F406-A17B-B29ED3A5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41250</xdr:colOff>
      <xdr:row>25</xdr:row>
      <xdr:rowOff>173991</xdr:rowOff>
    </xdr:from>
    <xdr:to>
      <xdr:col>12</xdr:col>
      <xdr:colOff>352750</xdr:colOff>
      <xdr:row>40</xdr:row>
      <xdr:rowOff>120489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A9F92-B58A-CFBF-6FAE-499524B5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510715</xdr:colOff>
      <xdr:row>5</xdr:row>
      <xdr:rowOff>80193</xdr:rowOff>
    </xdr:from>
    <xdr:to>
      <xdr:col>30</xdr:col>
      <xdr:colOff>220728</xdr:colOff>
      <xdr:row>20</xdr:row>
      <xdr:rowOff>30920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96979F-4610-C23E-A6AF-2787F180D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49" workbookViewId="0">
      <selection activeCell="C4" sqref="C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>
        <v>0</v>
      </c>
      <c r="B2">
        <v>4412</v>
      </c>
      <c r="C2">
        <f>ABS(B2-$B$2)</f>
        <v>0</v>
      </c>
      <c r="E2">
        <f>0.23*A2^1</f>
        <v>0</v>
      </c>
    </row>
    <row r="3" spans="1:10" x14ac:dyDescent="0.3">
      <c r="A3">
        <v>1.6</v>
      </c>
      <c r="B3">
        <v>3812</v>
      </c>
      <c r="C3">
        <f t="shared" ref="C3:C31" si="0">ABS(B3-$B$2)</f>
        <v>600</v>
      </c>
      <c r="D3">
        <f>ABS(A3*((B3-B2)/(A3-A2)))</f>
        <v>600</v>
      </c>
      <c r="E3">
        <f t="shared" ref="E3:E31" si="1">0.23*A3^1</f>
        <v>0.36800000000000005</v>
      </c>
      <c r="G3" t="s">
        <v>5</v>
      </c>
      <c r="H3">
        <v>0.23</v>
      </c>
      <c r="I3" t="s">
        <v>6</v>
      </c>
      <c r="J3">
        <v>1</v>
      </c>
    </row>
    <row r="4" spans="1:10" x14ac:dyDescent="0.3">
      <c r="A4">
        <v>1.94</v>
      </c>
      <c r="B4">
        <v>3699</v>
      </c>
      <c r="C4">
        <f t="shared" si="0"/>
        <v>713</v>
      </c>
      <c r="D4">
        <f t="shared" ref="D4:D31" si="2">ABS(A4*((B4-B3)/(A4-A3)))</f>
        <v>644.76470588235316</v>
      </c>
      <c r="E4">
        <f t="shared" si="1"/>
        <v>0.44619999999999999</v>
      </c>
    </row>
    <row r="5" spans="1:10" x14ac:dyDescent="0.3">
      <c r="A5">
        <v>2.79</v>
      </c>
      <c r="B5">
        <v>3653</v>
      </c>
      <c r="C5">
        <f t="shared" si="0"/>
        <v>759</v>
      </c>
      <c r="D5">
        <f t="shared" si="2"/>
        <v>150.98823529411763</v>
      </c>
      <c r="E5">
        <f t="shared" si="1"/>
        <v>0.64170000000000005</v>
      </c>
      <c r="G5" t="s">
        <v>7</v>
      </c>
      <c r="H5">
        <f>(162.6*250*0.8*1.136)/(1.1244*69)</f>
        <v>476.16661253151426</v>
      </c>
    </row>
    <row r="6" spans="1:10" x14ac:dyDescent="0.3">
      <c r="A6">
        <v>4.01</v>
      </c>
      <c r="B6">
        <v>3628</v>
      </c>
      <c r="C6">
        <f t="shared" si="0"/>
        <v>784</v>
      </c>
      <c r="D6">
        <f t="shared" si="2"/>
        <v>82.172131147540995</v>
      </c>
      <c r="E6">
        <f t="shared" si="1"/>
        <v>0.92230000000000001</v>
      </c>
      <c r="G6" t="s">
        <v>8</v>
      </c>
    </row>
    <row r="7" spans="1:10" x14ac:dyDescent="0.3">
      <c r="A7">
        <v>4.82</v>
      </c>
      <c r="B7">
        <v>3615</v>
      </c>
      <c r="C7">
        <f t="shared" si="0"/>
        <v>797</v>
      </c>
      <c r="D7">
        <f t="shared" si="2"/>
        <v>77.358024691357983</v>
      </c>
      <c r="E7">
        <f t="shared" si="1"/>
        <v>1.1086</v>
      </c>
    </row>
    <row r="8" spans="1:10" x14ac:dyDescent="0.3">
      <c r="A8">
        <v>5.78</v>
      </c>
      <c r="B8">
        <v>3607</v>
      </c>
      <c r="C8">
        <f t="shared" si="0"/>
        <v>805</v>
      </c>
      <c r="D8">
        <f t="shared" si="2"/>
        <v>48.166666666666671</v>
      </c>
      <c r="E8">
        <f t="shared" si="1"/>
        <v>1.3294000000000001</v>
      </c>
    </row>
    <row r="9" spans="1:10" x14ac:dyDescent="0.3">
      <c r="A9">
        <v>6.94</v>
      </c>
      <c r="B9">
        <v>3600</v>
      </c>
      <c r="C9">
        <f t="shared" si="0"/>
        <v>812</v>
      </c>
      <c r="D9">
        <f t="shared" si="2"/>
        <v>41.87931034482758</v>
      </c>
      <c r="E9">
        <f t="shared" si="1"/>
        <v>1.5962000000000001</v>
      </c>
    </row>
    <row r="10" spans="1:10" x14ac:dyDescent="0.3">
      <c r="A10">
        <v>8.32</v>
      </c>
      <c r="B10">
        <v>3593</v>
      </c>
      <c r="C10">
        <f t="shared" si="0"/>
        <v>819</v>
      </c>
      <c r="D10">
        <f t="shared" si="2"/>
        <v>42.20289855072464</v>
      </c>
      <c r="E10">
        <f t="shared" si="1"/>
        <v>1.9136000000000002</v>
      </c>
    </row>
    <row r="11" spans="1:10" x14ac:dyDescent="0.3">
      <c r="A11">
        <v>9.99</v>
      </c>
      <c r="B11">
        <v>3586</v>
      </c>
      <c r="C11">
        <f t="shared" si="0"/>
        <v>826</v>
      </c>
      <c r="D11">
        <f t="shared" si="2"/>
        <v>41.874251497005986</v>
      </c>
      <c r="E11">
        <f t="shared" si="1"/>
        <v>2.2977000000000003</v>
      </c>
    </row>
    <row r="12" spans="1:10" x14ac:dyDescent="0.3">
      <c r="A12">
        <v>14.4</v>
      </c>
      <c r="B12">
        <v>3573</v>
      </c>
      <c r="C12">
        <f t="shared" si="0"/>
        <v>839</v>
      </c>
      <c r="D12">
        <f t="shared" si="2"/>
        <v>42.448979591836732</v>
      </c>
      <c r="E12">
        <f t="shared" si="1"/>
        <v>3.3120000000000003</v>
      </c>
    </row>
    <row r="13" spans="1:10" x14ac:dyDescent="0.3">
      <c r="A13">
        <v>17.3</v>
      </c>
      <c r="B13">
        <v>3567</v>
      </c>
      <c r="C13">
        <f t="shared" si="0"/>
        <v>845</v>
      </c>
      <c r="D13">
        <f t="shared" si="2"/>
        <v>35.793103448275858</v>
      </c>
      <c r="E13">
        <f t="shared" si="1"/>
        <v>3.9790000000000005</v>
      </c>
    </row>
    <row r="14" spans="1:10" x14ac:dyDescent="0.3">
      <c r="A14">
        <v>20.7</v>
      </c>
      <c r="B14">
        <v>3561</v>
      </c>
      <c r="C14">
        <f t="shared" si="0"/>
        <v>851</v>
      </c>
      <c r="D14">
        <f t="shared" si="2"/>
        <v>36.529411764705898</v>
      </c>
      <c r="E14">
        <f t="shared" si="1"/>
        <v>4.7610000000000001</v>
      </c>
    </row>
    <row r="15" spans="1:10" x14ac:dyDescent="0.3">
      <c r="A15">
        <v>24.9</v>
      </c>
      <c r="B15">
        <v>3555</v>
      </c>
      <c r="C15">
        <f t="shared" si="0"/>
        <v>857</v>
      </c>
      <c r="D15">
        <f t="shared" si="2"/>
        <v>35.571428571428577</v>
      </c>
      <c r="E15">
        <f t="shared" si="1"/>
        <v>5.7270000000000003</v>
      </c>
    </row>
    <row r="16" spans="1:10" x14ac:dyDescent="0.3">
      <c r="A16">
        <v>29.8</v>
      </c>
      <c r="B16">
        <v>3549</v>
      </c>
      <c r="C16">
        <f t="shared" si="0"/>
        <v>863</v>
      </c>
      <c r="D16">
        <f t="shared" si="2"/>
        <v>36.489795918367328</v>
      </c>
      <c r="E16">
        <f t="shared" si="1"/>
        <v>6.8540000000000001</v>
      </c>
    </row>
    <row r="17" spans="1:5" x14ac:dyDescent="0.3">
      <c r="A17">
        <v>35.799999999999997</v>
      </c>
      <c r="B17">
        <v>3544</v>
      </c>
      <c r="C17">
        <f t="shared" si="0"/>
        <v>868</v>
      </c>
      <c r="D17">
        <f t="shared" si="2"/>
        <v>29.83333333333335</v>
      </c>
      <c r="E17">
        <f t="shared" si="1"/>
        <v>8.234</v>
      </c>
    </row>
    <row r="18" spans="1:5" x14ac:dyDescent="0.3">
      <c r="A18">
        <v>43</v>
      </c>
      <c r="B18">
        <v>3537</v>
      </c>
      <c r="C18">
        <f t="shared" si="0"/>
        <v>875</v>
      </c>
      <c r="D18">
        <f t="shared" si="2"/>
        <v>41.805555555555543</v>
      </c>
      <c r="E18">
        <f t="shared" si="1"/>
        <v>9.89</v>
      </c>
    </row>
    <row r="19" spans="1:5" x14ac:dyDescent="0.3">
      <c r="A19">
        <v>51.5</v>
      </c>
      <c r="B19">
        <v>3532</v>
      </c>
      <c r="C19">
        <f t="shared" si="0"/>
        <v>880</v>
      </c>
      <c r="D19">
        <f t="shared" si="2"/>
        <v>30.294117647058826</v>
      </c>
      <c r="E19">
        <f t="shared" si="1"/>
        <v>11.845000000000001</v>
      </c>
    </row>
    <row r="20" spans="1:5" x14ac:dyDescent="0.3">
      <c r="A20">
        <v>61.8</v>
      </c>
      <c r="B20">
        <v>3526</v>
      </c>
      <c r="C20">
        <f t="shared" si="0"/>
        <v>886</v>
      </c>
      <c r="D20">
        <f t="shared" si="2"/>
        <v>36.000000000000007</v>
      </c>
      <c r="E20">
        <f t="shared" si="1"/>
        <v>14.214</v>
      </c>
    </row>
    <row r="21" spans="1:5" x14ac:dyDescent="0.3">
      <c r="A21">
        <v>74.2</v>
      </c>
      <c r="B21">
        <v>3521</v>
      </c>
      <c r="C21">
        <f t="shared" si="0"/>
        <v>891</v>
      </c>
      <c r="D21">
        <f t="shared" si="2"/>
        <v>29.919354838709666</v>
      </c>
      <c r="E21">
        <f t="shared" si="1"/>
        <v>17.066000000000003</v>
      </c>
    </row>
    <row r="22" spans="1:5" x14ac:dyDescent="0.3">
      <c r="A22">
        <v>89.1</v>
      </c>
      <c r="B22">
        <v>3515</v>
      </c>
      <c r="C22">
        <f t="shared" si="0"/>
        <v>897</v>
      </c>
      <c r="D22">
        <f t="shared" si="2"/>
        <v>35.879194630872504</v>
      </c>
      <c r="E22">
        <f t="shared" si="1"/>
        <v>20.492999999999999</v>
      </c>
    </row>
    <row r="23" spans="1:5" x14ac:dyDescent="0.3">
      <c r="A23">
        <v>107</v>
      </c>
      <c r="B23">
        <v>3509</v>
      </c>
      <c r="C23">
        <f t="shared" si="0"/>
        <v>903</v>
      </c>
      <c r="D23">
        <f t="shared" si="2"/>
        <v>35.865921787709482</v>
      </c>
      <c r="E23">
        <f t="shared" si="1"/>
        <v>24.61</v>
      </c>
    </row>
    <row r="24" spans="1:5" x14ac:dyDescent="0.3">
      <c r="A24">
        <v>128</v>
      </c>
      <c r="B24">
        <v>3503</v>
      </c>
      <c r="C24">
        <f t="shared" si="0"/>
        <v>909</v>
      </c>
      <c r="D24">
        <f t="shared" si="2"/>
        <v>36.571428571428569</v>
      </c>
      <c r="E24">
        <f t="shared" si="1"/>
        <v>29.44</v>
      </c>
    </row>
    <row r="25" spans="1:5" x14ac:dyDescent="0.3">
      <c r="A25">
        <v>154</v>
      </c>
      <c r="B25">
        <v>3497</v>
      </c>
      <c r="C25">
        <f t="shared" si="0"/>
        <v>915</v>
      </c>
      <c r="D25">
        <f t="shared" si="2"/>
        <v>35.53846153846154</v>
      </c>
      <c r="E25">
        <f t="shared" si="1"/>
        <v>35.42</v>
      </c>
    </row>
    <row r="26" spans="1:5" x14ac:dyDescent="0.3">
      <c r="A26">
        <v>185</v>
      </c>
      <c r="B26">
        <v>3490</v>
      </c>
      <c r="C26">
        <f t="shared" si="0"/>
        <v>922</v>
      </c>
      <c r="D26">
        <f t="shared" si="2"/>
        <v>41.774193548387096</v>
      </c>
      <c r="E26">
        <f t="shared" si="1"/>
        <v>42.550000000000004</v>
      </c>
    </row>
    <row r="27" spans="1:5" x14ac:dyDescent="0.3">
      <c r="A27">
        <v>222</v>
      </c>
      <c r="B27">
        <v>3481</v>
      </c>
      <c r="C27">
        <f t="shared" si="0"/>
        <v>931</v>
      </c>
      <c r="D27">
        <f t="shared" si="2"/>
        <v>54</v>
      </c>
      <c r="E27">
        <f t="shared" si="1"/>
        <v>51.06</v>
      </c>
    </row>
    <row r="28" spans="1:5" x14ac:dyDescent="0.3">
      <c r="A28">
        <v>266</v>
      </c>
      <c r="B28">
        <v>3472</v>
      </c>
      <c r="C28">
        <f t="shared" si="0"/>
        <v>940</v>
      </c>
      <c r="D28">
        <f t="shared" si="2"/>
        <v>54.409090909090914</v>
      </c>
      <c r="E28">
        <f t="shared" si="1"/>
        <v>61.18</v>
      </c>
    </row>
    <row r="29" spans="1:5" x14ac:dyDescent="0.3">
      <c r="A29">
        <v>319</v>
      </c>
      <c r="B29">
        <v>3460</v>
      </c>
      <c r="C29">
        <f t="shared" si="0"/>
        <v>952</v>
      </c>
      <c r="D29">
        <f t="shared" si="2"/>
        <v>72.226415094339629</v>
      </c>
      <c r="E29">
        <f t="shared" si="1"/>
        <v>73.37</v>
      </c>
    </row>
    <row r="30" spans="1:5" x14ac:dyDescent="0.3">
      <c r="A30">
        <v>383</v>
      </c>
      <c r="B30">
        <v>3446</v>
      </c>
      <c r="C30">
        <f t="shared" si="0"/>
        <v>966</v>
      </c>
      <c r="D30">
        <f t="shared" si="2"/>
        <v>83.78125</v>
      </c>
      <c r="E30">
        <f t="shared" si="1"/>
        <v>88.09</v>
      </c>
    </row>
    <row r="31" spans="1:5" x14ac:dyDescent="0.3">
      <c r="A31">
        <v>460</v>
      </c>
      <c r="B31">
        <v>3429</v>
      </c>
      <c r="C31">
        <f t="shared" si="0"/>
        <v>983</v>
      </c>
      <c r="D31">
        <f t="shared" si="2"/>
        <v>101.55844155844156</v>
      </c>
      <c r="E31">
        <f t="shared" si="1"/>
        <v>105.80000000000001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Tutorial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Upadhyay</dc:creator>
  <cp:lastModifiedBy>Amritanshu Kumar</cp:lastModifiedBy>
  <dcterms:created xsi:type="dcterms:W3CDTF">2017-11-20T07:16:32Z</dcterms:created>
  <dcterms:modified xsi:type="dcterms:W3CDTF">2025-09-17T17:21:51Z</dcterms:modified>
</cp:coreProperties>
</file>