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rit\Documents\"/>
    </mc:Choice>
  </mc:AlternateContent>
  <xr:revisionPtr revIDLastSave="0" documentId="8_{9E3C28ED-A89D-479D-92C2-44D684EDF088}" xr6:coauthVersionLast="47" xr6:coauthVersionMax="47" xr10:uidLastSave="{00000000-0000-0000-0000-000000000000}"/>
  <bookViews>
    <workbookView xWindow="-108" yWindow="-108" windowWidth="23256" windowHeight="12456" activeTab="3" xr2:uid="{B17CD252-6556-4870-98E4-41D28B903C52}"/>
  </bookViews>
  <sheets>
    <sheet name="Original data " sheetId="6" r:id="rId1"/>
    <sheet name="Malawai Team cleaned data" sheetId="1" r:id="rId2"/>
    <sheet name="Opponent Summary" sheetId="3" r:id="rId3"/>
    <sheet name="Pivot table" sheetId="2" r:id="rId4"/>
    <sheet name="Project Summary" sheetId="4" r:id="rId5"/>
    <sheet name="Sql queries" sheetId="5" r:id="rId6"/>
  </sheets>
  <calcPr calcId="191029"/>
  <pivotCaches>
    <pivotCache cacheId="1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B2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G2" i="3" l="1"/>
</calcChain>
</file>

<file path=xl/sharedStrings.xml><?xml version="1.0" encoding="utf-8"?>
<sst xmlns="http://schemas.openxmlformats.org/spreadsheetml/2006/main" count="799" uniqueCount="141">
  <si>
    <t>Date</t>
  </si>
  <si>
    <t>Opponent</t>
  </si>
  <si>
    <t>Team Score</t>
  </si>
  <si>
    <t>Opponent Score</t>
  </si>
  <si>
    <t>Result</t>
  </si>
  <si>
    <t>Venue</t>
  </si>
  <si>
    <t>Competition</t>
  </si>
  <si>
    <t>Northern Rhodesia</t>
  </si>
  <si>
    <t>Loss</t>
  </si>
  <si>
    <t>Unknown</t>
  </si>
  <si>
    <t>Friendly (First International)</t>
  </si>
  <si>
    <t>Ghana</t>
  </si>
  <si>
    <t>Friendly</t>
  </si>
  <si>
    <t>Botswana</t>
  </si>
  <si>
    <t>Win</t>
  </si>
  <si>
    <t>South Africa</t>
  </si>
  <si>
    <t>Away</t>
  </si>
  <si>
    <t>World Cup Qualifier</t>
  </si>
  <si>
    <t>Zambia</t>
  </si>
  <si>
    <t>Draw</t>
  </si>
  <si>
    <t>Home</t>
  </si>
  <si>
    <t>Algeria</t>
  </si>
  <si>
    <t>AFCON 2010 Group Stage</t>
  </si>
  <si>
    <t>Angola</t>
  </si>
  <si>
    <t>Mali</t>
  </si>
  <si>
    <t>Tunisia</t>
  </si>
  <si>
    <t>AFCON Qualifier</t>
  </si>
  <si>
    <t>Chad</t>
  </si>
  <si>
    <t>Rwanda</t>
  </si>
  <si>
    <t>Kenya</t>
  </si>
  <si>
    <t>Nigeria</t>
  </si>
  <si>
    <t>Namibia</t>
  </si>
  <si>
    <t>Egypt</t>
  </si>
  <si>
    <t>Eswatini</t>
  </si>
  <si>
    <t>Comoros</t>
  </si>
  <si>
    <t>Morocco</t>
  </si>
  <si>
    <t>Cameroon</t>
  </si>
  <si>
    <t>Burkina Faso</t>
  </si>
  <si>
    <t>Ethiopia</t>
  </si>
  <si>
    <t>South Sudan</t>
  </si>
  <si>
    <t>Uganda</t>
  </si>
  <si>
    <t>AFCON Qualifier (Qualified)</t>
  </si>
  <si>
    <t>Tanzania</t>
  </si>
  <si>
    <t>Zimbabwe</t>
  </si>
  <si>
    <t>COSAFA Cup</t>
  </si>
  <si>
    <t>Mozambique</t>
  </si>
  <si>
    <t>Senegal</t>
  </si>
  <si>
    <t>Cote d'Ivoire</t>
  </si>
  <si>
    <t>Guinea</t>
  </si>
  <si>
    <t>AFCON 2021 Group Stage</t>
  </si>
  <si>
    <t>AFCON 2021 Round of 16</t>
  </si>
  <si>
    <t>Lesotho</t>
  </si>
  <si>
    <t>Mauritius</t>
  </si>
  <si>
    <t>CHAN Qualifier</t>
  </si>
  <si>
    <t>Bangladesh</t>
  </si>
  <si>
    <t>Four Nations Tournament</t>
  </si>
  <si>
    <t>Liberia</t>
  </si>
  <si>
    <t>Sao Tome</t>
  </si>
  <si>
    <t>Eq. Guinea</t>
  </si>
  <si>
    <t>AFCON 2025 Qualifier</t>
  </si>
  <si>
    <t>Burundi</t>
  </si>
  <si>
    <t>Match Status</t>
  </si>
  <si>
    <t>Goal Difference</t>
  </si>
  <si>
    <t>Year</t>
  </si>
  <si>
    <t>Row Labels</t>
  </si>
  <si>
    <t>Grand Total</t>
  </si>
  <si>
    <t>Column Labels</t>
  </si>
  <si>
    <t>Count of Result</t>
  </si>
  <si>
    <t xml:space="preserve">Opponent </t>
  </si>
  <si>
    <t>First year played</t>
  </si>
  <si>
    <t xml:space="preserve">Total Matches </t>
  </si>
  <si>
    <t>This project provides an analytical overview of the Malawi National Football Team's historical match data. The goal was to uncover patterns in performance, win/loss records, and scoring trends.</t>
  </si>
  <si>
    <r>
      <t>Best Year:</t>
    </r>
    <r>
      <rPr>
        <sz val="11"/>
        <color theme="1"/>
        <rFont val="Aptos Narrow"/>
        <family val="2"/>
        <scheme val="minor"/>
      </rPr>
      <t xml:space="preserve"> Malawi won the most matches in </t>
    </r>
    <r>
      <rPr>
        <b/>
        <sz val="11"/>
        <color theme="1"/>
        <rFont val="Aptos Narrow"/>
        <family val="2"/>
        <scheme val="minor"/>
      </rPr>
      <t>2021</t>
    </r>
    <r>
      <rPr>
        <sz val="11"/>
        <color theme="1"/>
        <rFont val="Aptos Narrow"/>
        <family val="2"/>
        <scheme val="minor"/>
      </rPr>
      <t xml:space="preserve">, securing </t>
    </r>
    <r>
      <rPr>
        <b/>
        <sz val="11"/>
        <color theme="1"/>
        <rFont val="Aptos Narrow"/>
        <family val="2"/>
        <scheme val="minor"/>
      </rPr>
      <t>5 wins</t>
    </r>
    <r>
      <rPr>
        <sz val="11"/>
        <color theme="1"/>
        <rFont val="Aptos Narrow"/>
        <family val="2"/>
        <scheme val="minor"/>
      </rPr>
      <t>.</t>
    </r>
  </si>
  <si>
    <r>
      <t>Toughest Year: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2008</t>
    </r>
    <r>
      <rPr>
        <sz val="11"/>
        <color theme="1"/>
        <rFont val="Aptos Narrow"/>
        <family val="2"/>
        <scheme val="minor"/>
      </rPr>
      <t xml:space="preserve">, Malawi recorded the </t>
    </r>
    <r>
      <rPr>
        <b/>
        <sz val="11"/>
        <color theme="1"/>
        <rFont val="Aptos Narrow"/>
        <family val="2"/>
        <scheme val="minor"/>
      </rPr>
      <t>highest number of losses</t>
    </r>
    <r>
      <rPr>
        <sz val="11"/>
        <color theme="1"/>
        <rFont val="Aptos Narrow"/>
        <family val="2"/>
        <scheme val="minor"/>
      </rPr>
      <t>.</t>
    </r>
  </si>
  <si>
    <t>Opponent Analysis:</t>
  </si>
  <si>
    <r>
      <t xml:space="preserve">Malawi has performed best against </t>
    </r>
    <r>
      <rPr>
        <b/>
        <sz val="11"/>
        <color theme="1"/>
        <rFont val="Aptos Narrow"/>
        <family val="2"/>
        <scheme val="minor"/>
      </rPr>
      <t>Eswatini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4 wins</t>
    </r>
    <r>
      <rPr>
        <sz val="11"/>
        <color theme="1"/>
        <rFont val="Aptos Narrow"/>
        <family val="2"/>
        <scheme val="minor"/>
      </rPr>
      <t xml:space="preserve"> out of 6 matches.</t>
    </r>
  </si>
  <si>
    <r>
      <t xml:space="preserve">The most difficult opponent was </t>
    </r>
    <r>
      <rPr>
        <b/>
        <sz val="11"/>
        <color theme="1"/>
        <rFont val="Aptos Narrow"/>
        <family val="2"/>
        <scheme val="minor"/>
      </rPr>
      <t>Cameroon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3 losses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no wins</t>
    </r>
    <r>
      <rPr>
        <sz val="11"/>
        <color theme="1"/>
        <rFont val="Aptos Narrow"/>
        <family val="2"/>
        <scheme val="minor"/>
      </rPr>
      <t>.</t>
    </r>
  </si>
  <si>
    <t>Goal Difference Trends:</t>
  </si>
  <si>
    <r>
      <t xml:space="preserve">The largest </t>
    </r>
    <r>
      <rPr>
        <b/>
        <sz val="11"/>
        <color theme="1"/>
        <rFont val="Aptos Narrow"/>
        <family val="2"/>
        <scheme val="minor"/>
      </rPr>
      <t>positive goal difference</t>
    </r>
    <r>
      <rPr>
        <sz val="11"/>
        <color theme="1"/>
        <rFont val="Aptos Narrow"/>
        <family val="2"/>
        <scheme val="minor"/>
      </rPr>
      <t xml:space="preserve"> was +5 (e.g., winning 5–0).</t>
    </r>
  </si>
  <si>
    <r>
      <t xml:space="preserve">The worst </t>
    </r>
    <r>
      <rPr>
        <b/>
        <sz val="11"/>
        <color theme="1"/>
        <rFont val="Aptos Narrow"/>
        <family val="2"/>
        <scheme val="minor"/>
      </rPr>
      <t>negative goal difference</t>
    </r>
    <r>
      <rPr>
        <sz val="11"/>
        <color theme="1"/>
        <rFont val="Aptos Narrow"/>
        <family val="2"/>
        <scheme val="minor"/>
      </rPr>
      <t xml:space="preserve"> was –5 (e.g., losing 0–5).</t>
    </r>
  </si>
  <si>
    <r>
      <t>Draw Pattern:</t>
    </r>
    <r>
      <rPr>
        <sz val="11"/>
        <color theme="1"/>
        <rFont val="Aptos Narrow"/>
        <family val="2"/>
        <scheme val="minor"/>
      </rPr>
      <t xml:space="preserve"> A noticeable number of draws occurred with teams like </t>
    </r>
    <r>
      <rPr>
        <b/>
        <sz val="11"/>
        <color theme="1"/>
        <rFont val="Aptos Narrow"/>
        <family val="2"/>
        <scheme val="minor"/>
      </rPr>
      <t>Mozambique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Botswana</t>
    </r>
    <r>
      <rPr>
        <sz val="11"/>
        <color theme="1"/>
        <rFont val="Aptos Narrow"/>
        <family val="2"/>
        <scheme val="minor"/>
      </rPr>
      <t>, showing competitive matchups.</t>
    </r>
  </si>
  <si>
    <r>
      <t xml:space="preserve">Malawi won more matches </t>
    </r>
    <r>
      <rPr>
        <b/>
        <sz val="11"/>
        <color theme="1"/>
        <rFont val="Aptos Narrow"/>
        <family val="2"/>
        <scheme val="minor"/>
      </rPr>
      <t>at home</t>
    </r>
    <r>
      <rPr>
        <sz val="11"/>
        <color theme="1"/>
        <rFont val="Aptos Narrow"/>
        <family val="2"/>
        <scheme val="minor"/>
      </rPr>
      <t xml:space="preserve"> than away, indicating a clear home-ground advantage.</t>
    </r>
  </si>
  <si>
    <t>The number of matches played fluctuated over the years, with a spike in 2021.</t>
  </si>
  <si>
    <t>From 2005–2022, match performance shows mixed results, with inconsistent win/loss patterns.</t>
  </si>
  <si>
    <t xml:space="preserve"> Project Summary: Performance Analysis of Malawi National Football Team</t>
  </si>
  <si>
    <t xml:space="preserve"> Key Insights:</t>
  </si>
  <si>
    <t xml:space="preserve"> Home Advantage:</t>
  </si>
  <si>
    <t xml:space="preserve"> Match Trends by Year:</t>
  </si>
  <si>
    <t xml:space="preserve">Total Matches played </t>
  </si>
  <si>
    <t>SELECT COUNT(*) AS Total_Matches</t>
  </si>
  <si>
    <t>FROM Malawai_team_Matchesnewversion1;</t>
  </si>
  <si>
    <t>Total Wins</t>
  </si>
  <si>
    <t>SELECT COUNT(*) AS Total_Wins</t>
  </si>
  <si>
    <t>FROM Malawai_team_Matchesnewversion1</t>
  </si>
  <si>
    <t>WHERE c6 = 'Win';</t>
  </si>
  <si>
    <t>Wins per year</t>
  </si>
  <si>
    <t>SELECT c2 AS Year, COUNT(*) AS Wins</t>
  </si>
  <si>
    <t>WHERE c6 = 'Win'</t>
  </si>
  <si>
    <t>GROUP BY c2</t>
  </si>
  <si>
    <t>ORDER BY c2;</t>
  </si>
  <si>
    <t>Wins</t>
  </si>
  <si>
    <t>Top Opponents</t>
  </si>
  <si>
    <t>SELECT c3 AS Opponent, COUNT(*) AS Wins</t>
  </si>
  <si>
    <t>GROUP BY c3</t>
  </si>
  <si>
    <t>ORDER BY Wins DESC</t>
  </si>
  <si>
    <t>LIMIT 5;</t>
  </si>
  <si>
    <t>Average goals per match by Malawi</t>
  </si>
  <si>
    <t>SELECT ROUND(AVG(c4), 2) AS Avg_Goals_By_Malawi</t>
  </si>
  <si>
    <t>Completed</t>
  </si>
  <si>
    <t>14/01/2010</t>
  </si>
  <si>
    <t>17/11/2010</t>
  </si>
  <si>
    <t>13/10/2012</t>
  </si>
  <si>
    <t>15/06/2015</t>
  </si>
  <si>
    <t>16/10/2018</t>
  </si>
  <si>
    <t>16/11/2020</t>
  </si>
  <si>
    <t>17/03/2021</t>
  </si>
  <si>
    <t>24/03/2021</t>
  </si>
  <si>
    <t>29/03/2021</t>
  </si>
  <si>
    <t>13/06/2021</t>
  </si>
  <si>
    <t>13/07/2021</t>
  </si>
  <si>
    <t>14/07/2021</t>
  </si>
  <si>
    <t>13/11/2021</t>
  </si>
  <si>
    <t>16/11/2021</t>
  </si>
  <si>
    <t>31/12/2021</t>
  </si>
  <si>
    <t>14/01/2022</t>
  </si>
  <si>
    <t>18/01/2022</t>
  </si>
  <si>
    <t>25/01/2022</t>
  </si>
  <si>
    <t>27/08/2022</t>
  </si>
  <si>
    <t>25/02/2023</t>
  </si>
  <si>
    <t>15/03/2023</t>
  </si>
  <si>
    <t>24/03/2023</t>
  </si>
  <si>
    <t>28/03/2023</t>
  </si>
  <si>
    <t>14/06/2023</t>
  </si>
  <si>
    <t>20/06/2023</t>
  </si>
  <si>
    <t>17/11/2023</t>
  </si>
  <si>
    <t>21/11/2023</t>
  </si>
  <si>
    <t>23/03/2024</t>
  </si>
  <si>
    <t>26/03/2024</t>
  </si>
  <si>
    <t>14/11/2024</t>
  </si>
  <si>
    <t>18/11/2024</t>
  </si>
  <si>
    <t>20/03/2025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</si>
</sst>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18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9" fillId="0" borderId="0" xfId="0" applyFont="1" applyAlignment="1">
      <alignment vertical="center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Matches played against opponent countries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'Opponent Summary'!$G$1</c:f>
              <c:strCache>
                <c:ptCount val="1"/>
                <c:pt idx="0">
                  <c:v>Total Matches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'Opponent Summary'!$A$2:$A$75</c:f>
              <c:strCache>
                <c:ptCount val="36"/>
                <c:pt idx="0">
                  <c:v>Northern Rhodesia</c:v>
                </c:pt>
                <c:pt idx="1">
                  <c:v>Ghana</c:v>
                </c:pt>
                <c:pt idx="2">
                  <c:v>Botswana</c:v>
                </c:pt>
                <c:pt idx="3">
                  <c:v>South Africa</c:v>
                </c:pt>
                <c:pt idx="4">
                  <c:v>Zambia</c:v>
                </c:pt>
                <c:pt idx="5">
                  <c:v>Algeria</c:v>
                </c:pt>
                <c:pt idx="6">
                  <c:v>Angola</c:v>
                </c:pt>
                <c:pt idx="7">
                  <c:v>Mali</c:v>
                </c:pt>
                <c:pt idx="8">
                  <c:v>Tunisia</c:v>
                </c:pt>
                <c:pt idx="9">
                  <c:v>Chad</c:v>
                </c:pt>
                <c:pt idx="10">
                  <c:v>Rwanda</c:v>
                </c:pt>
                <c:pt idx="11">
                  <c:v>Kenya</c:v>
                </c:pt>
                <c:pt idx="12">
                  <c:v>Nigeria</c:v>
                </c:pt>
                <c:pt idx="13">
                  <c:v>Namibia</c:v>
                </c:pt>
                <c:pt idx="14">
                  <c:v>Egypt</c:v>
                </c:pt>
                <c:pt idx="15">
                  <c:v>Eswatini</c:v>
                </c:pt>
                <c:pt idx="16">
                  <c:v>Comoros</c:v>
                </c:pt>
                <c:pt idx="17">
                  <c:v>Morocco</c:v>
                </c:pt>
                <c:pt idx="18">
                  <c:v>Cameroon</c:v>
                </c:pt>
                <c:pt idx="19">
                  <c:v>Burkina Faso</c:v>
                </c:pt>
                <c:pt idx="20">
                  <c:v>Ethiopia</c:v>
                </c:pt>
                <c:pt idx="21">
                  <c:v>South Sudan</c:v>
                </c:pt>
                <c:pt idx="22">
                  <c:v>Uganda</c:v>
                </c:pt>
                <c:pt idx="23">
                  <c:v>Tanzania</c:v>
                </c:pt>
                <c:pt idx="24">
                  <c:v>Zimbabwe</c:v>
                </c:pt>
                <c:pt idx="25">
                  <c:v>Mozambique</c:v>
                </c:pt>
                <c:pt idx="26">
                  <c:v>Senegal</c:v>
                </c:pt>
                <c:pt idx="27">
                  <c:v>Cote d'Ivoire</c:v>
                </c:pt>
                <c:pt idx="28">
                  <c:v>Guinea</c:v>
                </c:pt>
                <c:pt idx="29">
                  <c:v>Lesotho</c:v>
                </c:pt>
                <c:pt idx="30">
                  <c:v>Mauritius</c:v>
                </c:pt>
                <c:pt idx="31">
                  <c:v>Bangladesh</c:v>
                </c:pt>
                <c:pt idx="32">
                  <c:v>Liberia</c:v>
                </c:pt>
                <c:pt idx="33">
                  <c:v>Sao Tome</c:v>
                </c:pt>
                <c:pt idx="34">
                  <c:v>Eq. Guinea</c:v>
                </c:pt>
                <c:pt idx="35">
                  <c:v>Burundi</c:v>
                </c:pt>
              </c:strCache>
            </c:strRef>
          </c:cat>
          <c:val>
            <c:numRef>
              <c:f>'Opponent Summary'!$G$2:$G$75</c:f>
              <c:numCache>
                <c:formatCode>General</c:formatCode>
                <c:ptCount val="7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D-4D35-9590-91F6F0807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244463"/>
        <c:axId val="1133258863"/>
      </c:barChart>
      <c:catAx>
        <c:axId val="113324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Opponent</a:t>
                </a:r>
                <a:r>
                  <a:rPr lang="en-IN" baseline="0"/>
                  <a:t> countries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33528043179053835"/>
              <c:y val="0.78164185836716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58863"/>
        <c:crosses val="autoZero"/>
        <c:auto val="1"/>
        <c:lblAlgn val="ctr"/>
        <c:lblOffset val="100"/>
        <c:noMultiLvlLbl val="0"/>
      </c:catAx>
      <c:valAx>
        <c:axId val="11332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matches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4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[Malawai_team_Matches new  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table'!$A$5:$A$23</c:f>
              <c:strCache>
                <c:ptCount val="18"/>
                <c:pt idx="0">
                  <c:v>1957</c:v>
                </c:pt>
                <c:pt idx="1">
                  <c:v>1962</c:v>
                </c:pt>
                <c:pt idx="2">
                  <c:v>1968</c:v>
                </c:pt>
                <c:pt idx="3">
                  <c:v>1996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</c:strCache>
            </c:strRef>
          </c:cat>
          <c:val>
            <c:numRef>
              <c:f>'Pivot table'!$B$5:$B$23</c:f>
              <c:numCache>
                <c:formatCode>General</c:formatCode>
                <c:ptCount val="18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6-44D1-95A5-5194796754C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table'!$A$5:$A$23</c:f>
              <c:strCache>
                <c:ptCount val="18"/>
                <c:pt idx="0">
                  <c:v>1957</c:v>
                </c:pt>
                <c:pt idx="1">
                  <c:v>1962</c:v>
                </c:pt>
                <c:pt idx="2">
                  <c:v>1968</c:v>
                </c:pt>
                <c:pt idx="3">
                  <c:v>1996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</c:strCache>
            </c:strRef>
          </c:cat>
          <c:val>
            <c:numRef>
              <c:f>'Pivot table'!$C$5:$C$23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9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6-44D1-95A5-5194796754CF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table'!$A$5:$A$23</c:f>
              <c:strCache>
                <c:ptCount val="18"/>
                <c:pt idx="0">
                  <c:v>1957</c:v>
                </c:pt>
                <c:pt idx="1">
                  <c:v>1962</c:v>
                </c:pt>
                <c:pt idx="2">
                  <c:v>1968</c:v>
                </c:pt>
                <c:pt idx="3">
                  <c:v>1996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</c:strCache>
            </c:strRef>
          </c:cat>
          <c:val>
            <c:numRef>
              <c:f>'Pivot table'!$D$5:$D$23</c:f>
              <c:numCache>
                <c:formatCode>General</c:formatCode>
                <c:ptCount val="18"/>
                <c:pt idx="2">
                  <c:v>1</c:v>
                </c:pt>
                <c:pt idx="4">
                  <c:v>2</c:v>
                </c:pt>
                <c:pt idx="10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6-44D1-95A5-51947967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093679"/>
        <c:axId val="1271092239"/>
      </c:barChart>
      <c:catAx>
        <c:axId val="1271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92239"/>
        <c:crosses val="autoZero"/>
        <c:auto val="1"/>
        <c:lblAlgn val="ctr"/>
        <c:lblOffset val="100"/>
        <c:noMultiLvlLbl val="0"/>
      </c:catAx>
      <c:valAx>
        <c:axId val="12710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3</xdr:row>
      <xdr:rowOff>163830</xdr:rowOff>
    </xdr:from>
    <xdr:to>
      <xdr:col>16</xdr:col>
      <xdr:colOff>220980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94A86-68B1-334A-84C8-4A1EF194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137160</xdr:rowOff>
    </xdr:from>
    <xdr:to>
      <xdr:col>11</xdr:col>
      <xdr:colOff>381000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5BD7F-22E9-803B-FE7E-1EEF6CC07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et_Malawi_National_Football_Team_Matches%20new%20%20(version%201).xlsb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ritpal Kaur" refreshedDate="45815.707146759261" createdVersion="8" refreshedVersion="8" minRefreshableVersion="3" recordCount="72" xr:uid="{E58B713E-547C-46EB-82A1-1A00D1539D6D}">
  <cacheSource type="worksheet">
    <worksheetSource ref="A1:J73" sheet="Dataset_Malawi_National_Footbal" r:id="rId2"/>
  </cacheSource>
  <cacheFields count="10">
    <cacheField name="Date" numFmtId="14">
      <sharedItems containsSemiMixedTypes="0" containsNonDate="0" containsDate="1" containsString="0" minDate="1957-01-01T00:00:00" maxDate="2025-03-21T00:00:00"/>
    </cacheField>
    <cacheField name="Year" numFmtId="1">
      <sharedItems containsSemiMixedTypes="0" containsString="0" containsNumber="1" containsInteger="1" minValue="1957" maxValue="2025" count="18">
        <n v="1957"/>
        <n v="1962"/>
        <n v="1968"/>
        <n v="1996"/>
        <n v="2010"/>
        <n v="2011"/>
        <n v="2012"/>
        <n v="2013"/>
        <n v="2015"/>
        <n v="2016"/>
        <n v="2017"/>
        <n v="2018"/>
        <n v="2020"/>
        <n v="2021"/>
        <n v="2022"/>
        <n v="2023"/>
        <n v="2024"/>
        <n v="2025"/>
      </sharedItems>
    </cacheField>
    <cacheField name="Opponent" numFmtId="0">
      <sharedItems/>
    </cacheField>
    <cacheField name="Team Score" numFmtId="0">
      <sharedItems containsSemiMixedTypes="0" containsString="0" containsNumber="1" containsInteger="1" minValue="0" maxValue="8"/>
    </cacheField>
    <cacheField name="Opponent Score" numFmtId="0">
      <sharedItems containsSemiMixedTypes="0" containsString="0" containsNumber="1" containsInteger="1" minValue="0" maxValue="12"/>
    </cacheField>
    <cacheField name="Result" numFmtId="0">
      <sharedItems count="3">
        <s v="Loss"/>
        <s v="Win"/>
        <s v="Draw"/>
      </sharedItems>
    </cacheField>
    <cacheField name="Match Status" numFmtId="0">
      <sharedItems/>
    </cacheField>
    <cacheField name="Venue" numFmtId="0">
      <sharedItems/>
    </cacheField>
    <cacheField name="Competition" numFmtId="0">
      <sharedItems/>
    </cacheField>
    <cacheField name="Goal Difference" numFmtId="0">
      <sharedItems containsSemiMixedTypes="0" containsString="0" containsNumber="1" containsInteger="1" minValue="-1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1957-01-01T00:00:00"/>
    <x v="0"/>
    <s v="Northern Rhodesia"/>
    <n v="0"/>
    <n v="5"/>
    <x v="0"/>
    <s v="Completed"/>
    <s v="Unknown"/>
    <s v="Friendly (First International)"/>
    <n v="-5"/>
  </r>
  <r>
    <d v="1962-01-01T00:00:00"/>
    <x v="1"/>
    <s v="Ghana"/>
    <n v="0"/>
    <n v="12"/>
    <x v="0"/>
    <s v="Completed"/>
    <s v="Unknown"/>
    <s v="Friendly"/>
    <n v="-12"/>
  </r>
  <r>
    <d v="1968-01-01T00:00:00"/>
    <x v="2"/>
    <s v="Botswana"/>
    <n v="8"/>
    <n v="1"/>
    <x v="1"/>
    <s v="Completed"/>
    <s v="Unknown"/>
    <s v="Friendly"/>
    <n v="7"/>
  </r>
  <r>
    <d v="1996-02-06T00:00:00"/>
    <x v="3"/>
    <s v="South Africa"/>
    <n v="0"/>
    <n v="3"/>
    <x v="0"/>
    <s v="Completed"/>
    <s v="Away"/>
    <s v="World Cup Qualifier"/>
    <n v="-3"/>
  </r>
  <r>
    <d v="1996-07-07T00:00:00"/>
    <x v="3"/>
    <s v="Zambia"/>
    <n v="1"/>
    <n v="1"/>
    <x v="2"/>
    <s v="Completed"/>
    <s v="Home"/>
    <s v="Friendly"/>
    <n v="0"/>
  </r>
  <r>
    <d v="2010-08-01T00:00:00"/>
    <x v="4"/>
    <s v="Algeria"/>
    <n v="0"/>
    <n v="3"/>
    <x v="0"/>
    <s v="Completed"/>
    <s v="Away"/>
    <s v="AFCON 2010 Group Stage"/>
    <n v="-3"/>
  </r>
  <r>
    <d v="2010-11-01T00:00:00"/>
    <x v="4"/>
    <s v="Angola"/>
    <n v="0"/>
    <n v="2"/>
    <x v="0"/>
    <s v="Completed"/>
    <s v="Away"/>
    <s v="AFCON 2010 Group Stage"/>
    <n v="-2"/>
  </r>
  <r>
    <d v="2010-01-14T00:00:00"/>
    <x v="4"/>
    <s v="Mali"/>
    <n v="1"/>
    <n v="3"/>
    <x v="0"/>
    <s v="Completed"/>
    <s v="Away"/>
    <s v="AFCON 2010 Group Stage"/>
    <n v="-2"/>
  </r>
  <r>
    <d v="2010-04-09T00:00:00"/>
    <x v="4"/>
    <s v="Tunisia"/>
    <n v="2"/>
    <n v="2"/>
    <x v="2"/>
    <s v="Completed"/>
    <s v="Away"/>
    <s v="AFCON Qualifier"/>
    <n v="0"/>
  </r>
  <r>
    <d v="2010-09-10T00:00:00"/>
    <x v="4"/>
    <s v="Chad"/>
    <n v="6"/>
    <n v="2"/>
    <x v="1"/>
    <s v="Completed"/>
    <s v="Home"/>
    <s v="AFCON Qualifier"/>
    <n v="4"/>
  </r>
  <r>
    <d v="2010-11-17T00:00:00"/>
    <x v="4"/>
    <s v="Rwanda"/>
    <n v="2"/>
    <n v="1"/>
    <x v="1"/>
    <s v="Completed"/>
    <s v="Home"/>
    <s v="Friendly"/>
    <n v="1"/>
  </r>
  <r>
    <d v="2011-11-11T00:00:00"/>
    <x v="5"/>
    <s v="Kenya"/>
    <n v="0"/>
    <n v="0"/>
    <x v="2"/>
    <s v="Completed"/>
    <s v="Away"/>
    <s v="Friendly"/>
    <n v="0"/>
  </r>
  <r>
    <d v="2012-02-06T00:00:00"/>
    <x v="6"/>
    <s v="Kenya"/>
    <n v="0"/>
    <n v="0"/>
    <x v="2"/>
    <s v="Completed"/>
    <s v="Away"/>
    <s v="World Cup Qualifier"/>
    <n v="0"/>
  </r>
  <r>
    <d v="2012-09-06T00:00:00"/>
    <x v="6"/>
    <s v="Nigeria"/>
    <n v="0"/>
    <n v="2"/>
    <x v="0"/>
    <s v="Completed"/>
    <s v="Home"/>
    <s v="World Cup Qualifier"/>
    <n v="-2"/>
  </r>
  <r>
    <d v="2012-08-09T00:00:00"/>
    <x v="6"/>
    <s v="Ghana"/>
    <n v="0"/>
    <n v="1"/>
    <x v="0"/>
    <s v="Completed"/>
    <s v="Away"/>
    <s v="AFCON Qualifier"/>
    <n v="-1"/>
  </r>
  <r>
    <d v="2012-10-13T00:00:00"/>
    <x v="6"/>
    <s v="Ghana"/>
    <n v="0"/>
    <n v="1"/>
    <x v="0"/>
    <s v="Completed"/>
    <s v="Home"/>
    <s v="AFCON Qualifier"/>
    <n v="-1"/>
  </r>
  <r>
    <d v="2013-05-06T00:00:00"/>
    <x v="7"/>
    <s v="Namibia"/>
    <n v="0"/>
    <n v="0"/>
    <x v="2"/>
    <s v="Completed"/>
    <s v="Away"/>
    <s v="World Cup Qualifier"/>
    <n v="0"/>
  </r>
  <r>
    <d v="2013-12-06T00:00:00"/>
    <x v="7"/>
    <s v="Kenya"/>
    <n v="2"/>
    <n v="2"/>
    <x v="2"/>
    <s v="Completed"/>
    <s v="Home"/>
    <s v="World Cup Qualifier"/>
    <n v="0"/>
  </r>
  <r>
    <d v="2013-07-09T00:00:00"/>
    <x v="7"/>
    <s v="Nigeria"/>
    <n v="0"/>
    <n v="2"/>
    <x v="0"/>
    <s v="Completed"/>
    <s v="Away"/>
    <s v="World Cup Qualifier"/>
    <n v="-2"/>
  </r>
  <r>
    <d v="2015-06-15T00:00:00"/>
    <x v="8"/>
    <s v="Egypt"/>
    <n v="1"/>
    <n v="2"/>
    <x v="0"/>
    <s v="Completed"/>
    <s v="Away"/>
    <s v="AFCON Qualifier"/>
    <n v="-1"/>
  </r>
  <r>
    <d v="2015-06-09T00:00:00"/>
    <x v="8"/>
    <s v="Eswatini"/>
    <n v="2"/>
    <n v="2"/>
    <x v="2"/>
    <s v="Completed"/>
    <s v="Home"/>
    <s v="AFCON Qualifier"/>
    <n v="0"/>
  </r>
  <r>
    <d v="2016-07-10T00:00:00"/>
    <x v="9"/>
    <s v="Ghana"/>
    <n v="0"/>
    <n v="0"/>
    <x v="2"/>
    <s v="Completed"/>
    <s v="Away"/>
    <s v="World Cup Qualifier"/>
    <n v="0"/>
  </r>
  <r>
    <d v="2017-10-06T00:00:00"/>
    <x v="10"/>
    <s v="Comoros"/>
    <n v="1"/>
    <n v="0"/>
    <x v="1"/>
    <s v="Completed"/>
    <s v="Home"/>
    <s v="AFCON Qualifier"/>
    <n v="1"/>
  </r>
  <r>
    <d v="2018-08-09T00:00:00"/>
    <x v="11"/>
    <s v="Morocco"/>
    <n v="0"/>
    <n v="3"/>
    <x v="0"/>
    <s v="Completed"/>
    <s v="Away"/>
    <s v="AFCON Qualifier"/>
    <n v="-3"/>
  </r>
  <r>
    <d v="2018-10-16T00:00:00"/>
    <x v="11"/>
    <s v="Cameroon"/>
    <n v="0"/>
    <n v="0"/>
    <x v="2"/>
    <s v="Completed"/>
    <s v="Home"/>
    <s v="AFCON Qualifier"/>
    <n v="0"/>
  </r>
  <r>
    <d v="2020-12-11T00:00:00"/>
    <x v="12"/>
    <s v="Burkina Faso"/>
    <n v="1"/>
    <n v="3"/>
    <x v="0"/>
    <s v="Completed"/>
    <s v="Away"/>
    <s v="AFCON Qualifier"/>
    <n v="-2"/>
  </r>
  <r>
    <d v="2020-11-16T00:00:00"/>
    <x v="12"/>
    <s v="Burkina Faso"/>
    <n v="0"/>
    <n v="0"/>
    <x v="2"/>
    <s v="Completed"/>
    <s v="Home"/>
    <s v="AFCON Qualifier"/>
    <n v="0"/>
  </r>
  <r>
    <d v="2021-03-17T00:00:00"/>
    <x v="13"/>
    <s v="Ethiopia"/>
    <n v="0"/>
    <n v="4"/>
    <x v="0"/>
    <s v="Completed"/>
    <s v="Away"/>
    <s v="Friendly"/>
    <n v="-4"/>
  </r>
  <r>
    <d v="2021-03-24T00:00:00"/>
    <x v="13"/>
    <s v="South Sudan"/>
    <n v="1"/>
    <n v="0"/>
    <x v="1"/>
    <s v="Completed"/>
    <s v="Away"/>
    <s v="AFCON Qualifier"/>
    <n v="1"/>
  </r>
  <r>
    <d v="2021-03-29T00:00:00"/>
    <x v="13"/>
    <s v="Uganda"/>
    <n v="1"/>
    <n v="0"/>
    <x v="1"/>
    <s v="Completed"/>
    <s v="Home"/>
    <s v="AFCON Qualifier (Qualified)"/>
    <n v="1"/>
  </r>
  <r>
    <d v="2021-06-13T00:00:00"/>
    <x v="13"/>
    <s v="Tanzania"/>
    <n v="0"/>
    <n v="2"/>
    <x v="0"/>
    <s v="Completed"/>
    <s v="Away"/>
    <s v="Friendly"/>
    <n v="-2"/>
  </r>
  <r>
    <d v="2021-09-07T00:00:00"/>
    <x v="13"/>
    <s v="Zimbabwe"/>
    <n v="2"/>
    <n v="2"/>
    <x v="2"/>
    <s v="Completed"/>
    <s v="Home"/>
    <s v="COSAFA Cup"/>
    <n v="0"/>
  </r>
  <r>
    <d v="2021-11-07T00:00:00"/>
    <x v="13"/>
    <s v="Mozambique"/>
    <n v="0"/>
    <n v="2"/>
    <x v="0"/>
    <s v="Completed"/>
    <s v="Away"/>
    <s v="COSAFA Cup"/>
    <n v="-2"/>
  </r>
  <r>
    <d v="2021-07-13T00:00:00"/>
    <x v="13"/>
    <s v="Namibia"/>
    <n v="1"/>
    <n v="1"/>
    <x v="2"/>
    <s v="Completed"/>
    <s v="Home"/>
    <s v="COSAFA Cup"/>
    <n v="0"/>
  </r>
  <r>
    <d v="2021-07-14T00:00:00"/>
    <x v="13"/>
    <s v="Senegal"/>
    <n v="1"/>
    <n v="2"/>
    <x v="0"/>
    <s v="Completed"/>
    <s v="Away"/>
    <s v="COSAFA Cup"/>
    <n v="-1"/>
  </r>
  <r>
    <d v="2021-03-09T00:00:00"/>
    <x v="13"/>
    <s v="Cameroon"/>
    <n v="0"/>
    <n v="2"/>
    <x v="0"/>
    <s v="Completed"/>
    <s v="Away"/>
    <s v="World Cup Qualifier"/>
    <n v="-2"/>
  </r>
  <r>
    <d v="2021-07-09T00:00:00"/>
    <x v="13"/>
    <s v="Mozambique"/>
    <n v="1"/>
    <n v="0"/>
    <x v="1"/>
    <s v="Completed"/>
    <s v="Home"/>
    <s v="World Cup Qualifier"/>
    <n v="1"/>
  </r>
  <r>
    <d v="2021-08-10T00:00:00"/>
    <x v="13"/>
    <s v="Cote d'Ivoire"/>
    <n v="0"/>
    <n v="3"/>
    <x v="0"/>
    <s v="Completed"/>
    <s v="Home"/>
    <s v="World Cup Qualifier"/>
    <n v="-3"/>
  </r>
  <r>
    <d v="2021-11-10T00:00:00"/>
    <x v="13"/>
    <s v="Cote d'Ivoire"/>
    <n v="1"/>
    <n v="2"/>
    <x v="0"/>
    <s v="Completed"/>
    <s v="Away"/>
    <s v="World Cup Qualifier"/>
    <n v="-1"/>
  </r>
  <r>
    <d v="2021-11-13T00:00:00"/>
    <x v="13"/>
    <s v="Cameroon"/>
    <n v="0"/>
    <n v="4"/>
    <x v="0"/>
    <s v="Completed"/>
    <s v="Home"/>
    <s v="World Cup Qualifier"/>
    <n v="-4"/>
  </r>
  <r>
    <d v="2021-11-16T00:00:00"/>
    <x v="13"/>
    <s v="Mozambique"/>
    <n v="0"/>
    <n v="1"/>
    <x v="0"/>
    <s v="Completed"/>
    <s v="Away"/>
    <s v="World Cup Qualifier"/>
    <n v="-1"/>
  </r>
  <r>
    <d v="2021-12-31T00:00:00"/>
    <x v="13"/>
    <s v="Comoros"/>
    <n v="1"/>
    <n v="0"/>
    <x v="1"/>
    <s v="Completed"/>
    <s v="Away"/>
    <s v="Friendly"/>
    <n v="1"/>
  </r>
  <r>
    <d v="2022-10-01T00:00:00"/>
    <x v="14"/>
    <s v="Guinea"/>
    <n v="0"/>
    <n v="1"/>
    <x v="0"/>
    <s v="Completed"/>
    <s v="Away"/>
    <s v="AFCON 2021 Group Stage"/>
    <n v="-1"/>
  </r>
  <r>
    <d v="2022-01-14T00:00:00"/>
    <x v="14"/>
    <s v="Zimbabwe"/>
    <n v="2"/>
    <n v="1"/>
    <x v="1"/>
    <s v="Completed"/>
    <s v="Home"/>
    <s v="AFCON 2021 Group Stage"/>
    <n v="1"/>
  </r>
  <r>
    <d v="2022-01-18T00:00:00"/>
    <x v="14"/>
    <s v="Senegal"/>
    <n v="0"/>
    <n v="0"/>
    <x v="2"/>
    <s v="Completed"/>
    <s v="Home"/>
    <s v="AFCON 2021 Group Stage"/>
    <n v="0"/>
  </r>
  <r>
    <d v="2022-01-25T00:00:00"/>
    <x v="14"/>
    <s v="Morocco"/>
    <n v="1"/>
    <n v="2"/>
    <x v="0"/>
    <s v="Completed"/>
    <s v="Away"/>
    <s v="AFCON 2021 Round of 16"/>
    <n v="-1"/>
  </r>
  <r>
    <d v="2022-05-06T00:00:00"/>
    <x v="14"/>
    <s v="Ethiopia"/>
    <n v="2"/>
    <n v="1"/>
    <x v="1"/>
    <s v="Completed"/>
    <s v="Home"/>
    <s v="AFCON Qualifier"/>
    <n v="1"/>
  </r>
  <r>
    <d v="2022-09-06T00:00:00"/>
    <x v="14"/>
    <s v="Guinea"/>
    <n v="0"/>
    <n v="1"/>
    <x v="0"/>
    <s v="Completed"/>
    <s v="Away"/>
    <s v="AFCON Qualifier"/>
    <n v="-1"/>
  </r>
  <r>
    <d v="2022-06-07T00:00:00"/>
    <x v="14"/>
    <s v="Lesotho"/>
    <n v="1"/>
    <n v="2"/>
    <x v="0"/>
    <s v="Completed"/>
    <s v="Away"/>
    <s v="COSAFA Cup"/>
    <n v="-1"/>
  </r>
  <r>
    <d v="2022-08-07T00:00:00"/>
    <x v="14"/>
    <s v="Eswatini"/>
    <n v="1"/>
    <n v="1"/>
    <x v="2"/>
    <s v="Completed"/>
    <s v="Home"/>
    <s v="COSAFA Cup"/>
    <n v="0"/>
  </r>
  <r>
    <d v="2022-10-07T00:00:00"/>
    <x v="14"/>
    <s v="Mauritius"/>
    <n v="2"/>
    <n v="0"/>
    <x v="1"/>
    <s v="Completed"/>
    <s v="Away"/>
    <s v="COSAFA Cup"/>
    <n v="2"/>
  </r>
  <r>
    <d v="2022-08-27T00:00:00"/>
    <x v="14"/>
    <s v="Mozambique"/>
    <n v="1"/>
    <n v="1"/>
    <x v="2"/>
    <s v="Completed"/>
    <s v="Home"/>
    <s v="CHAN Qualifier"/>
    <n v="0"/>
  </r>
  <r>
    <d v="2022-04-09T00:00:00"/>
    <x v="14"/>
    <s v="Mozambique"/>
    <n v="0"/>
    <n v="0"/>
    <x v="2"/>
    <s v="Completed"/>
    <s v="Away"/>
    <s v="CHAN Qualifier"/>
    <n v="0"/>
  </r>
  <r>
    <d v="2023-02-25T00:00:00"/>
    <x v="15"/>
    <s v="Lesotho"/>
    <n v="1"/>
    <n v="1"/>
    <x v="2"/>
    <s v="Completed"/>
    <s v="Home"/>
    <s v="Friendly"/>
    <n v="0"/>
  </r>
  <r>
    <d v="2023-03-15T00:00:00"/>
    <x v="15"/>
    <s v="Bangladesh"/>
    <n v="1"/>
    <n v="1"/>
    <x v="2"/>
    <s v="Completed"/>
    <s v="Away"/>
    <s v="Friendly"/>
    <n v="0"/>
  </r>
  <r>
    <d v="2023-03-24T00:00:00"/>
    <x v="15"/>
    <s v="Egypt"/>
    <n v="0"/>
    <n v="2"/>
    <x v="0"/>
    <s v="Completed"/>
    <s v="Away"/>
    <s v="AFCON Qualifier"/>
    <n v="-2"/>
  </r>
  <r>
    <d v="2023-03-28T00:00:00"/>
    <x v="15"/>
    <s v="Egypt"/>
    <n v="0"/>
    <n v="4"/>
    <x v="0"/>
    <s v="Completed"/>
    <s v="Home"/>
    <s v="AFCON Qualifier"/>
    <n v="-4"/>
  </r>
  <r>
    <d v="2023-06-14T00:00:00"/>
    <x v="15"/>
    <s v="Mozambique"/>
    <n v="1"/>
    <n v="1"/>
    <x v="2"/>
    <s v="Completed"/>
    <s v="Away"/>
    <s v="Four Nations Tournament"/>
    <n v="0"/>
  </r>
  <r>
    <d v="2023-06-20T00:00:00"/>
    <x v="15"/>
    <s v="Ethiopia"/>
    <n v="0"/>
    <n v="0"/>
    <x v="2"/>
    <s v="Completed"/>
    <s v="Home"/>
    <s v="AFCON Qualifier"/>
    <n v="0"/>
  </r>
  <r>
    <d v="2023-09-09T00:00:00"/>
    <x v="15"/>
    <s v="Guinea"/>
    <n v="2"/>
    <n v="2"/>
    <x v="2"/>
    <s v="Completed"/>
    <s v="Home"/>
    <s v="AFCON Qualifier"/>
    <n v="0"/>
  </r>
  <r>
    <d v="2023-11-17T00:00:00"/>
    <x v="15"/>
    <s v="Liberia"/>
    <n v="0"/>
    <n v="1"/>
    <x v="0"/>
    <s v="Completed"/>
    <s v="Away"/>
    <s v="World Cup Qualifier"/>
    <n v="-1"/>
  </r>
  <r>
    <d v="2023-11-21T00:00:00"/>
    <x v="15"/>
    <s v="Tunisia"/>
    <n v="1"/>
    <n v="0"/>
    <x v="1"/>
    <s v="Completed"/>
    <s v="Home"/>
    <s v="World Cup Qualifier"/>
    <n v="1"/>
  </r>
  <r>
    <d v="2024-03-23T00:00:00"/>
    <x v="16"/>
    <s v="Senegal"/>
    <n v="0"/>
    <n v="1"/>
    <x v="0"/>
    <s v="Completed"/>
    <s v="Away"/>
    <s v="Friendly"/>
    <n v="-1"/>
  </r>
  <r>
    <d v="2024-03-26T00:00:00"/>
    <x v="16"/>
    <s v="Kenya"/>
    <n v="0"/>
    <n v="4"/>
    <x v="0"/>
    <s v="Completed"/>
    <s v="Home"/>
    <s v="Four Nations Tournament"/>
    <n v="-4"/>
  </r>
  <r>
    <d v="2024-06-06T00:00:00"/>
    <x v="16"/>
    <s v="Sao Tome"/>
    <n v="3"/>
    <n v="1"/>
    <x v="1"/>
    <s v="Completed"/>
    <s v="Home"/>
    <s v="World Cup Qualifier"/>
    <n v="2"/>
  </r>
  <r>
    <d v="2024-10-06T00:00:00"/>
    <x v="16"/>
    <s v="Eq. Guinea"/>
    <n v="0"/>
    <n v="1"/>
    <x v="0"/>
    <s v="Completed"/>
    <s v="Away"/>
    <s v="World Cup Qualifier"/>
    <n v="-1"/>
  </r>
  <r>
    <d v="2024-10-09T00:00:00"/>
    <x v="16"/>
    <s v="Burkina Faso"/>
    <n v="3"/>
    <n v="0"/>
    <x v="1"/>
    <s v="Completed"/>
    <s v="Home"/>
    <s v="AFCON 2025 Qualifier"/>
    <n v="3"/>
  </r>
  <r>
    <d v="2024-11-10T00:00:00"/>
    <x v="16"/>
    <s v="Senegal"/>
    <n v="0"/>
    <n v="4"/>
    <x v="0"/>
    <s v="Completed"/>
    <s v="Away"/>
    <s v="AFCON 2025 Qualifier"/>
    <n v="-4"/>
  </r>
  <r>
    <d v="2024-11-14T00:00:00"/>
    <x v="16"/>
    <s v="Burundi"/>
    <n v="0"/>
    <n v="0"/>
    <x v="2"/>
    <s v="Completed"/>
    <s v="Home"/>
    <s v="AFCON 2025 Qualifier"/>
    <n v="0"/>
  </r>
  <r>
    <d v="2024-11-18T00:00:00"/>
    <x v="16"/>
    <s v="Burkina Faso"/>
    <n v="0"/>
    <n v="1"/>
    <x v="0"/>
    <s v="Completed"/>
    <s v="Away"/>
    <s v="AFCON 2025 Qualifier"/>
    <n v="-1"/>
  </r>
  <r>
    <d v="2025-02-03T00:00:00"/>
    <x v="17"/>
    <s v="Comoros"/>
    <n v="2"/>
    <n v="0"/>
    <x v="1"/>
    <s v="Completed"/>
    <s v="Away"/>
    <s v="Friendly"/>
    <n v="2"/>
  </r>
  <r>
    <d v="2025-03-20T00:00:00"/>
    <x v="17"/>
    <s v="Namibia"/>
    <n v="0"/>
    <n v="1"/>
    <x v="0"/>
    <s v="Completed"/>
    <s v="Away"/>
    <s v="World Cup Qualifier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B9909-8D53-407D-B0B6-1C16EFBE0F7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23" firstHeaderRow="1" firstDataRow="2" firstDataCol="1"/>
  <pivotFields count="10">
    <pivotField numFmtId="14" showAll="0"/>
    <pivotField axis="axisRow" numFmtI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Result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40A9-06F8-4AC3-B580-E825CE51FD08}">
  <dimension ref="A1:H73"/>
  <sheetViews>
    <sheetView workbookViewId="0">
      <selection activeCell="L27" sqref="L2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5</v>
      </c>
      <c r="H1" t="s">
        <v>6</v>
      </c>
    </row>
    <row r="2" spans="1:8" x14ac:dyDescent="0.3">
      <c r="A2" s="4">
        <v>20821</v>
      </c>
      <c r="B2" t="s">
        <v>7</v>
      </c>
      <c r="C2">
        <v>0</v>
      </c>
      <c r="D2">
        <v>5</v>
      </c>
      <c r="E2" t="s">
        <v>8</v>
      </c>
      <c r="F2" t="s">
        <v>108</v>
      </c>
      <c r="G2" t="s">
        <v>9</v>
      </c>
      <c r="H2" t="s">
        <v>10</v>
      </c>
    </row>
    <row r="3" spans="1:8" x14ac:dyDescent="0.3">
      <c r="A3" s="4">
        <v>22647</v>
      </c>
      <c r="B3" t="s">
        <v>11</v>
      </c>
      <c r="C3">
        <v>0</v>
      </c>
      <c r="D3">
        <v>12</v>
      </c>
      <c r="E3" t="s">
        <v>8</v>
      </c>
      <c r="F3" t="s">
        <v>108</v>
      </c>
      <c r="G3" t="s">
        <v>9</v>
      </c>
      <c r="H3" t="s">
        <v>12</v>
      </c>
    </row>
    <row r="4" spans="1:8" x14ac:dyDescent="0.3">
      <c r="A4" s="4">
        <v>24838</v>
      </c>
      <c r="B4" t="s">
        <v>13</v>
      </c>
      <c r="C4">
        <v>8</v>
      </c>
      <c r="D4">
        <v>1</v>
      </c>
      <c r="E4" t="s">
        <v>14</v>
      </c>
      <c r="F4" t="s">
        <v>108</v>
      </c>
      <c r="G4" t="s">
        <v>9</v>
      </c>
      <c r="H4" t="s">
        <v>12</v>
      </c>
    </row>
    <row r="5" spans="1:8" x14ac:dyDescent="0.3">
      <c r="A5" s="4">
        <v>35101</v>
      </c>
      <c r="B5" t="s">
        <v>15</v>
      </c>
      <c r="C5">
        <v>0</v>
      </c>
      <c r="D5">
        <v>3</v>
      </c>
      <c r="E5" t="s">
        <v>8</v>
      </c>
      <c r="F5" t="s">
        <v>108</v>
      </c>
      <c r="G5" t="s">
        <v>16</v>
      </c>
      <c r="H5" t="s">
        <v>17</v>
      </c>
    </row>
    <row r="6" spans="1:8" x14ac:dyDescent="0.3">
      <c r="A6" s="4">
        <v>35253</v>
      </c>
      <c r="B6" t="s">
        <v>18</v>
      </c>
      <c r="C6">
        <v>1</v>
      </c>
      <c r="D6">
        <v>1</v>
      </c>
      <c r="E6" t="s">
        <v>19</v>
      </c>
      <c r="F6" t="s">
        <v>108</v>
      </c>
      <c r="G6" t="s">
        <v>20</v>
      </c>
      <c r="H6" t="s">
        <v>12</v>
      </c>
    </row>
    <row r="7" spans="1:8" x14ac:dyDescent="0.3">
      <c r="A7" s="4">
        <v>40391</v>
      </c>
      <c r="B7" t="s">
        <v>21</v>
      </c>
      <c r="C7">
        <v>0</v>
      </c>
      <c r="D7">
        <v>3</v>
      </c>
      <c r="E7" t="s">
        <v>8</v>
      </c>
      <c r="F7" t="s">
        <v>108</v>
      </c>
      <c r="G7" t="s">
        <v>16</v>
      </c>
      <c r="H7" t="s">
        <v>22</v>
      </c>
    </row>
    <row r="8" spans="1:8" x14ac:dyDescent="0.3">
      <c r="A8" s="4">
        <v>40483</v>
      </c>
      <c r="B8" t="s">
        <v>23</v>
      </c>
      <c r="C8">
        <v>0</v>
      </c>
      <c r="D8">
        <v>2</v>
      </c>
      <c r="E8" t="s">
        <v>8</v>
      </c>
      <c r="F8" t="s">
        <v>108</v>
      </c>
      <c r="G8" t="s">
        <v>16</v>
      </c>
      <c r="H8" t="s">
        <v>22</v>
      </c>
    </row>
    <row r="9" spans="1:8" x14ac:dyDescent="0.3">
      <c r="A9" t="s">
        <v>109</v>
      </c>
      <c r="B9" t="s">
        <v>24</v>
      </c>
      <c r="C9">
        <v>1</v>
      </c>
      <c r="D9">
        <v>3</v>
      </c>
      <c r="E9" t="s">
        <v>8</v>
      </c>
      <c r="F9" t="s">
        <v>108</v>
      </c>
      <c r="G9" t="s">
        <v>16</v>
      </c>
      <c r="H9" t="s">
        <v>22</v>
      </c>
    </row>
    <row r="10" spans="1:8" x14ac:dyDescent="0.3">
      <c r="A10" s="4">
        <v>40277</v>
      </c>
      <c r="B10" t="s">
        <v>25</v>
      </c>
      <c r="C10">
        <v>2</v>
      </c>
      <c r="D10">
        <v>2</v>
      </c>
      <c r="E10" t="s">
        <v>19</v>
      </c>
      <c r="F10" t="s">
        <v>108</v>
      </c>
      <c r="G10" t="s">
        <v>16</v>
      </c>
      <c r="H10" t="s">
        <v>26</v>
      </c>
    </row>
    <row r="11" spans="1:8" x14ac:dyDescent="0.3">
      <c r="A11" s="4">
        <v>40431</v>
      </c>
      <c r="B11" t="s">
        <v>27</v>
      </c>
      <c r="C11">
        <v>6</v>
      </c>
      <c r="D11">
        <v>2</v>
      </c>
      <c r="E11" t="s">
        <v>14</v>
      </c>
      <c r="F11" t="s">
        <v>108</v>
      </c>
      <c r="G11" t="s">
        <v>20</v>
      </c>
      <c r="H11" t="s">
        <v>26</v>
      </c>
    </row>
    <row r="12" spans="1:8" x14ac:dyDescent="0.3">
      <c r="A12" t="s">
        <v>110</v>
      </c>
      <c r="B12" t="s">
        <v>28</v>
      </c>
      <c r="C12">
        <v>2</v>
      </c>
      <c r="D12">
        <v>1</v>
      </c>
      <c r="E12" t="s">
        <v>14</v>
      </c>
      <c r="F12" t="s">
        <v>108</v>
      </c>
      <c r="G12" t="s">
        <v>20</v>
      </c>
      <c r="H12" t="s">
        <v>12</v>
      </c>
    </row>
    <row r="13" spans="1:8" x14ac:dyDescent="0.3">
      <c r="A13" s="4">
        <v>40858</v>
      </c>
      <c r="B13" t="s">
        <v>29</v>
      </c>
      <c r="C13">
        <v>0</v>
      </c>
      <c r="D13">
        <v>0</v>
      </c>
      <c r="E13" t="s">
        <v>19</v>
      </c>
      <c r="F13" t="s">
        <v>108</v>
      </c>
      <c r="G13" t="s">
        <v>16</v>
      </c>
      <c r="H13" t="s">
        <v>12</v>
      </c>
    </row>
    <row r="14" spans="1:8" x14ac:dyDescent="0.3">
      <c r="A14" s="4">
        <v>40945</v>
      </c>
      <c r="B14" t="s">
        <v>29</v>
      </c>
      <c r="C14">
        <v>0</v>
      </c>
      <c r="D14">
        <v>0</v>
      </c>
      <c r="E14" t="s">
        <v>19</v>
      </c>
      <c r="F14" t="s">
        <v>108</v>
      </c>
      <c r="G14" t="s">
        <v>16</v>
      </c>
      <c r="H14" t="s">
        <v>17</v>
      </c>
    </row>
    <row r="15" spans="1:8" x14ac:dyDescent="0.3">
      <c r="A15" s="4">
        <v>41158</v>
      </c>
      <c r="B15" t="s">
        <v>30</v>
      </c>
      <c r="C15">
        <v>0</v>
      </c>
      <c r="D15">
        <v>2</v>
      </c>
      <c r="E15" t="s">
        <v>8</v>
      </c>
      <c r="F15" t="s">
        <v>108</v>
      </c>
      <c r="G15" t="s">
        <v>20</v>
      </c>
      <c r="H15" t="s">
        <v>17</v>
      </c>
    </row>
    <row r="16" spans="1:8" x14ac:dyDescent="0.3">
      <c r="A16" s="4">
        <v>41130</v>
      </c>
      <c r="B16" t="s">
        <v>11</v>
      </c>
      <c r="C16">
        <v>0</v>
      </c>
      <c r="D16">
        <v>1</v>
      </c>
      <c r="E16" t="s">
        <v>8</v>
      </c>
      <c r="F16" t="s">
        <v>108</v>
      </c>
      <c r="G16" t="s">
        <v>16</v>
      </c>
      <c r="H16" t="s">
        <v>26</v>
      </c>
    </row>
    <row r="17" spans="1:8" x14ac:dyDescent="0.3">
      <c r="A17" t="s">
        <v>111</v>
      </c>
      <c r="B17" t="s">
        <v>11</v>
      </c>
      <c r="C17">
        <v>0</v>
      </c>
      <c r="D17">
        <v>1</v>
      </c>
      <c r="E17" t="s">
        <v>8</v>
      </c>
      <c r="F17" t="s">
        <v>108</v>
      </c>
      <c r="G17" t="s">
        <v>20</v>
      </c>
      <c r="H17" t="s">
        <v>26</v>
      </c>
    </row>
    <row r="18" spans="1:8" x14ac:dyDescent="0.3">
      <c r="A18" s="4">
        <v>41400</v>
      </c>
      <c r="B18" t="s">
        <v>31</v>
      </c>
      <c r="C18">
        <v>0</v>
      </c>
      <c r="D18">
        <v>0</v>
      </c>
      <c r="E18" t="s">
        <v>19</v>
      </c>
      <c r="F18" t="s">
        <v>108</v>
      </c>
      <c r="G18" t="s">
        <v>16</v>
      </c>
      <c r="H18" t="s">
        <v>17</v>
      </c>
    </row>
    <row r="19" spans="1:8" x14ac:dyDescent="0.3">
      <c r="A19" s="4">
        <v>41614</v>
      </c>
      <c r="B19" t="s">
        <v>29</v>
      </c>
      <c r="C19">
        <v>2</v>
      </c>
      <c r="D19">
        <v>2</v>
      </c>
      <c r="E19" t="s">
        <v>19</v>
      </c>
      <c r="F19" t="s">
        <v>108</v>
      </c>
      <c r="G19" t="s">
        <v>20</v>
      </c>
      <c r="H19" t="s">
        <v>17</v>
      </c>
    </row>
    <row r="20" spans="1:8" x14ac:dyDescent="0.3">
      <c r="A20" s="4">
        <v>41464</v>
      </c>
      <c r="B20" t="s">
        <v>30</v>
      </c>
      <c r="C20">
        <v>0</v>
      </c>
      <c r="D20">
        <v>2</v>
      </c>
      <c r="E20" t="s">
        <v>8</v>
      </c>
      <c r="F20" t="s">
        <v>108</v>
      </c>
      <c r="G20" t="s">
        <v>16</v>
      </c>
      <c r="H20" t="s">
        <v>17</v>
      </c>
    </row>
    <row r="21" spans="1:8" x14ac:dyDescent="0.3">
      <c r="A21" t="s">
        <v>112</v>
      </c>
      <c r="B21" t="s">
        <v>32</v>
      </c>
      <c r="C21">
        <v>1</v>
      </c>
      <c r="D21">
        <v>2</v>
      </c>
      <c r="E21" t="s">
        <v>8</v>
      </c>
      <c r="F21" t="s">
        <v>108</v>
      </c>
      <c r="G21" t="s">
        <v>16</v>
      </c>
      <c r="H21" t="s">
        <v>26</v>
      </c>
    </row>
    <row r="22" spans="1:8" x14ac:dyDescent="0.3">
      <c r="A22" s="4">
        <v>42164</v>
      </c>
      <c r="B22" t="s">
        <v>33</v>
      </c>
      <c r="C22">
        <v>2</v>
      </c>
      <c r="D22">
        <v>2</v>
      </c>
      <c r="E22" t="s">
        <v>19</v>
      </c>
      <c r="F22" t="s">
        <v>108</v>
      </c>
      <c r="G22" t="s">
        <v>20</v>
      </c>
      <c r="H22" t="s">
        <v>26</v>
      </c>
    </row>
    <row r="23" spans="1:8" x14ac:dyDescent="0.3">
      <c r="A23" s="4">
        <v>42561</v>
      </c>
      <c r="B23" t="s">
        <v>11</v>
      </c>
      <c r="C23">
        <v>0</v>
      </c>
      <c r="D23">
        <v>0</v>
      </c>
      <c r="E23" t="s">
        <v>19</v>
      </c>
      <c r="F23" t="s">
        <v>108</v>
      </c>
      <c r="G23" t="s">
        <v>16</v>
      </c>
      <c r="H23" t="s">
        <v>17</v>
      </c>
    </row>
    <row r="24" spans="1:8" x14ac:dyDescent="0.3">
      <c r="A24" s="4">
        <v>43014</v>
      </c>
      <c r="B24" t="s">
        <v>34</v>
      </c>
      <c r="C24">
        <v>1</v>
      </c>
      <c r="D24">
        <v>0</v>
      </c>
      <c r="E24" t="s">
        <v>14</v>
      </c>
      <c r="F24" t="s">
        <v>108</v>
      </c>
      <c r="G24" t="s">
        <v>20</v>
      </c>
      <c r="H24" t="s">
        <v>26</v>
      </c>
    </row>
    <row r="25" spans="1:8" x14ac:dyDescent="0.3">
      <c r="A25" s="4">
        <v>43321</v>
      </c>
      <c r="B25" t="s">
        <v>35</v>
      </c>
      <c r="C25">
        <v>0</v>
      </c>
      <c r="D25">
        <v>3</v>
      </c>
      <c r="E25" t="s">
        <v>8</v>
      </c>
      <c r="F25" t="s">
        <v>108</v>
      </c>
      <c r="G25" t="s">
        <v>16</v>
      </c>
      <c r="H25" t="s">
        <v>26</v>
      </c>
    </row>
    <row r="26" spans="1:8" x14ac:dyDescent="0.3">
      <c r="A26" t="s">
        <v>113</v>
      </c>
      <c r="B26" t="s">
        <v>36</v>
      </c>
      <c r="C26">
        <v>0</v>
      </c>
      <c r="D26">
        <v>0</v>
      </c>
      <c r="E26" t="s">
        <v>19</v>
      </c>
      <c r="F26" t="s">
        <v>108</v>
      </c>
      <c r="G26" t="s">
        <v>20</v>
      </c>
      <c r="H26" t="s">
        <v>26</v>
      </c>
    </row>
    <row r="27" spans="1:8" x14ac:dyDescent="0.3">
      <c r="A27" s="4">
        <v>44176</v>
      </c>
      <c r="B27" t="s">
        <v>37</v>
      </c>
      <c r="C27">
        <v>1</v>
      </c>
      <c r="D27">
        <v>3</v>
      </c>
      <c r="E27" t="s">
        <v>8</v>
      </c>
      <c r="F27" t="s">
        <v>108</v>
      </c>
      <c r="G27" t="s">
        <v>16</v>
      </c>
      <c r="H27" t="s">
        <v>26</v>
      </c>
    </row>
    <row r="28" spans="1:8" x14ac:dyDescent="0.3">
      <c r="A28" t="s">
        <v>114</v>
      </c>
      <c r="B28" t="s">
        <v>37</v>
      </c>
      <c r="C28">
        <v>0</v>
      </c>
      <c r="D28">
        <v>0</v>
      </c>
      <c r="E28" t="s">
        <v>19</v>
      </c>
      <c r="F28" t="s">
        <v>108</v>
      </c>
      <c r="G28" t="s">
        <v>20</v>
      </c>
      <c r="H28" t="s">
        <v>26</v>
      </c>
    </row>
    <row r="29" spans="1:8" x14ac:dyDescent="0.3">
      <c r="A29" t="s">
        <v>115</v>
      </c>
      <c r="B29" t="s">
        <v>38</v>
      </c>
      <c r="C29">
        <v>0</v>
      </c>
      <c r="D29">
        <v>4</v>
      </c>
      <c r="E29" t="s">
        <v>8</v>
      </c>
      <c r="F29" t="s">
        <v>108</v>
      </c>
      <c r="G29" t="s">
        <v>16</v>
      </c>
      <c r="H29" t="s">
        <v>12</v>
      </c>
    </row>
    <row r="30" spans="1:8" x14ac:dyDescent="0.3">
      <c r="A30" t="s">
        <v>116</v>
      </c>
      <c r="B30" t="s">
        <v>39</v>
      </c>
      <c r="C30">
        <v>1</v>
      </c>
      <c r="D30">
        <v>0</v>
      </c>
      <c r="E30" t="s">
        <v>14</v>
      </c>
      <c r="F30" t="s">
        <v>108</v>
      </c>
      <c r="G30" t="s">
        <v>16</v>
      </c>
      <c r="H30" t="s">
        <v>26</v>
      </c>
    </row>
    <row r="31" spans="1:8" x14ac:dyDescent="0.3">
      <c r="A31" t="s">
        <v>117</v>
      </c>
      <c r="B31" t="s">
        <v>40</v>
      </c>
      <c r="C31">
        <v>1</v>
      </c>
      <c r="D31">
        <v>0</v>
      </c>
      <c r="E31" t="s">
        <v>14</v>
      </c>
      <c r="F31" t="s">
        <v>108</v>
      </c>
      <c r="G31" t="s">
        <v>20</v>
      </c>
      <c r="H31" t="s">
        <v>41</v>
      </c>
    </row>
    <row r="32" spans="1:8" x14ac:dyDescent="0.3">
      <c r="A32" t="s">
        <v>118</v>
      </c>
      <c r="B32" t="s">
        <v>42</v>
      </c>
      <c r="C32">
        <v>0</v>
      </c>
      <c r="D32">
        <v>2</v>
      </c>
      <c r="E32" t="s">
        <v>8</v>
      </c>
      <c r="F32" t="s">
        <v>108</v>
      </c>
      <c r="G32" t="s">
        <v>16</v>
      </c>
      <c r="H32" t="s">
        <v>12</v>
      </c>
    </row>
    <row r="33" spans="1:8" x14ac:dyDescent="0.3">
      <c r="A33" s="4">
        <v>44446</v>
      </c>
      <c r="B33" t="s">
        <v>43</v>
      </c>
      <c r="C33">
        <v>2</v>
      </c>
      <c r="D33">
        <v>2</v>
      </c>
      <c r="E33" t="s">
        <v>19</v>
      </c>
      <c r="F33" t="s">
        <v>108</v>
      </c>
      <c r="G33" t="s">
        <v>20</v>
      </c>
      <c r="H33" t="s">
        <v>44</v>
      </c>
    </row>
    <row r="34" spans="1:8" x14ac:dyDescent="0.3">
      <c r="A34" s="4">
        <v>44507</v>
      </c>
      <c r="B34" t="s">
        <v>45</v>
      </c>
      <c r="C34">
        <v>0</v>
      </c>
      <c r="D34">
        <v>2</v>
      </c>
      <c r="E34" t="s">
        <v>8</v>
      </c>
      <c r="F34" t="s">
        <v>108</v>
      </c>
      <c r="G34" t="s">
        <v>16</v>
      </c>
      <c r="H34" t="s">
        <v>44</v>
      </c>
    </row>
    <row r="35" spans="1:8" x14ac:dyDescent="0.3">
      <c r="A35" t="s">
        <v>119</v>
      </c>
      <c r="B35" t="s">
        <v>31</v>
      </c>
      <c r="C35">
        <v>1</v>
      </c>
      <c r="D35">
        <v>1</v>
      </c>
      <c r="E35" t="s">
        <v>19</v>
      </c>
      <c r="F35" t="s">
        <v>108</v>
      </c>
      <c r="G35" t="s">
        <v>20</v>
      </c>
      <c r="H35" t="s">
        <v>44</v>
      </c>
    </row>
    <row r="36" spans="1:8" x14ac:dyDescent="0.3">
      <c r="A36" t="s">
        <v>120</v>
      </c>
      <c r="B36" t="s">
        <v>46</v>
      </c>
      <c r="C36">
        <v>1</v>
      </c>
      <c r="D36">
        <v>2</v>
      </c>
      <c r="E36" t="s">
        <v>8</v>
      </c>
      <c r="F36" t="s">
        <v>108</v>
      </c>
      <c r="G36" t="s">
        <v>16</v>
      </c>
      <c r="H36" t="s">
        <v>44</v>
      </c>
    </row>
    <row r="37" spans="1:8" x14ac:dyDescent="0.3">
      <c r="A37" s="4">
        <v>44264</v>
      </c>
      <c r="B37" t="s">
        <v>36</v>
      </c>
      <c r="C37">
        <v>0</v>
      </c>
      <c r="D37">
        <v>2</v>
      </c>
      <c r="E37" t="s">
        <v>8</v>
      </c>
      <c r="F37" t="s">
        <v>108</v>
      </c>
      <c r="G37" t="s">
        <v>16</v>
      </c>
      <c r="H37" t="s">
        <v>17</v>
      </c>
    </row>
    <row r="38" spans="1:8" x14ac:dyDescent="0.3">
      <c r="A38" s="4">
        <v>44386</v>
      </c>
      <c r="B38" t="s">
        <v>45</v>
      </c>
      <c r="C38">
        <v>1</v>
      </c>
      <c r="D38">
        <v>0</v>
      </c>
      <c r="E38" t="s">
        <v>14</v>
      </c>
      <c r="F38" t="s">
        <v>108</v>
      </c>
      <c r="G38" t="s">
        <v>20</v>
      </c>
      <c r="H38" t="s">
        <v>17</v>
      </c>
    </row>
    <row r="39" spans="1:8" x14ac:dyDescent="0.3">
      <c r="A39" s="4">
        <v>44418</v>
      </c>
      <c r="B39" t="s">
        <v>47</v>
      </c>
      <c r="C39">
        <v>0</v>
      </c>
      <c r="D39">
        <v>3</v>
      </c>
      <c r="E39" t="s">
        <v>8</v>
      </c>
      <c r="F39" t="s">
        <v>108</v>
      </c>
      <c r="G39" t="s">
        <v>20</v>
      </c>
      <c r="H39" t="s">
        <v>17</v>
      </c>
    </row>
    <row r="40" spans="1:8" x14ac:dyDescent="0.3">
      <c r="A40" s="4">
        <v>44510</v>
      </c>
      <c r="B40" t="s">
        <v>47</v>
      </c>
      <c r="C40">
        <v>1</v>
      </c>
      <c r="D40">
        <v>2</v>
      </c>
      <c r="E40" t="s">
        <v>8</v>
      </c>
      <c r="F40" t="s">
        <v>108</v>
      </c>
      <c r="G40" t="s">
        <v>16</v>
      </c>
      <c r="H40" t="s">
        <v>17</v>
      </c>
    </row>
    <row r="41" spans="1:8" x14ac:dyDescent="0.3">
      <c r="A41" t="s">
        <v>121</v>
      </c>
      <c r="B41" t="s">
        <v>36</v>
      </c>
      <c r="C41">
        <v>0</v>
      </c>
      <c r="D41">
        <v>4</v>
      </c>
      <c r="E41" t="s">
        <v>8</v>
      </c>
      <c r="F41" t="s">
        <v>108</v>
      </c>
      <c r="G41" t="s">
        <v>20</v>
      </c>
      <c r="H41" t="s">
        <v>17</v>
      </c>
    </row>
    <row r="42" spans="1:8" x14ac:dyDescent="0.3">
      <c r="A42" t="s">
        <v>122</v>
      </c>
      <c r="B42" t="s">
        <v>45</v>
      </c>
      <c r="C42">
        <v>0</v>
      </c>
      <c r="D42">
        <v>1</v>
      </c>
      <c r="E42" t="s">
        <v>8</v>
      </c>
      <c r="F42" t="s">
        <v>108</v>
      </c>
      <c r="G42" t="s">
        <v>16</v>
      </c>
      <c r="H42" t="s">
        <v>17</v>
      </c>
    </row>
    <row r="43" spans="1:8" x14ac:dyDescent="0.3">
      <c r="A43" t="s">
        <v>123</v>
      </c>
      <c r="B43" t="s">
        <v>34</v>
      </c>
      <c r="C43">
        <v>1</v>
      </c>
      <c r="D43">
        <v>0</v>
      </c>
      <c r="E43" t="s">
        <v>14</v>
      </c>
      <c r="F43" t="s">
        <v>108</v>
      </c>
      <c r="G43" t="s">
        <v>16</v>
      </c>
      <c r="H43" t="s">
        <v>12</v>
      </c>
    </row>
    <row r="44" spans="1:8" x14ac:dyDescent="0.3">
      <c r="A44" s="4">
        <v>44835</v>
      </c>
      <c r="B44" t="s">
        <v>48</v>
      </c>
      <c r="C44">
        <v>0</v>
      </c>
      <c r="D44">
        <v>1</v>
      </c>
      <c r="E44" t="s">
        <v>8</v>
      </c>
      <c r="F44" t="s">
        <v>108</v>
      </c>
      <c r="G44" t="s">
        <v>16</v>
      </c>
      <c r="H44" t="s">
        <v>49</v>
      </c>
    </row>
    <row r="45" spans="1:8" x14ac:dyDescent="0.3">
      <c r="A45" t="s">
        <v>124</v>
      </c>
      <c r="B45" t="s">
        <v>43</v>
      </c>
      <c r="C45">
        <v>2</v>
      </c>
      <c r="D45">
        <v>1</v>
      </c>
      <c r="E45" t="s">
        <v>14</v>
      </c>
      <c r="F45" t="s">
        <v>108</v>
      </c>
      <c r="G45" t="s">
        <v>20</v>
      </c>
      <c r="H45" t="s">
        <v>49</v>
      </c>
    </row>
    <row r="46" spans="1:8" x14ac:dyDescent="0.3">
      <c r="A46" t="s">
        <v>125</v>
      </c>
      <c r="B46" t="s">
        <v>46</v>
      </c>
      <c r="C46">
        <v>0</v>
      </c>
      <c r="D46">
        <v>0</v>
      </c>
      <c r="E46" t="s">
        <v>19</v>
      </c>
      <c r="F46" t="s">
        <v>108</v>
      </c>
      <c r="G46" t="s">
        <v>20</v>
      </c>
      <c r="H46" t="s">
        <v>49</v>
      </c>
    </row>
    <row r="47" spans="1:8" x14ac:dyDescent="0.3">
      <c r="A47" t="s">
        <v>126</v>
      </c>
      <c r="B47" t="s">
        <v>35</v>
      </c>
      <c r="C47">
        <v>1</v>
      </c>
      <c r="D47">
        <v>2</v>
      </c>
      <c r="E47" t="s">
        <v>8</v>
      </c>
      <c r="F47" t="s">
        <v>108</v>
      </c>
      <c r="G47" t="s">
        <v>16</v>
      </c>
      <c r="H47" t="s">
        <v>50</v>
      </c>
    </row>
    <row r="48" spans="1:8" x14ac:dyDescent="0.3">
      <c r="A48" s="4">
        <v>44687</v>
      </c>
      <c r="B48" t="s">
        <v>38</v>
      </c>
      <c r="C48">
        <v>2</v>
      </c>
      <c r="D48">
        <v>1</v>
      </c>
      <c r="E48" t="s">
        <v>14</v>
      </c>
      <c r="F48" t="s">
        <v>108</v>
      </c>
      <c r="G48" t="s">
        <v>20</v>
      </c>
      <c r="H48" t="s">
        <v>26</v>
      </c>
    </row>
    <row r="49" spans="1:8" x14ac:dyDescent="0.3">
      <c r="A49" s="4">
        <v>44810</v>
      </c>
      <c r="B49" t="s">
        <v>48</v>
      </c>
      <c r="C49">
        <v>0</v>
      </c>
      <c r="D49">
        <v>1</v>
      </c>
      <c r="E49" t="s">
        <v>8</v>
      </c>
      <c r="F49" t="s">
        <v>108</v>
      </c>
      <c r="G49" t="s">
        <v>16</v>
      </c>
      <c r="H49" t="s">
        <v>26</v>
      </c>
    </row>
    <row r="50" spans="1:8" x14ac:dyDescent="0.3">
      <c r="A50" s="4">
        <v>44719</v>
      </c>
      <c r="B50" t="s">
        <v>51</v>
      </c>
      <c r="C50">
        <v>1</v>
      </c>
      <c r="D50">
        <v>2</v>
      </c>
      <c r="E50" t="s">
        <v>8</v>
      </c>
      <c r="F50" t="s">
        <v>108</v>
      </c>
      <c r="G50" t="s">
        <v>16</v>
      </c>
      <c r="H50" t="s">
        <v>44</v>
      </c>
    </row>
    <row r="51" spans="1:8" x14ac:dyDescent="0.3">
      <c r="A51" s="4">
        <v>44780</v>
      </c>
      <c r="B51" t="s">
        <v>33</v>
      </c>
      <c r="C51">
        <v>1</v>
      </c>
      <c r="D51">
        <v>1</v>
      </c>
      <c r="E51" t="s">
        <v>19</v>
      </c>
      <c r="F51" t="s">
        <v>108</v>
      </c>
      <c r="G51" t="s">
        <v>20</v>
      </c>
      <c r="H51" t="s">
        <v>44</v>
      </c>
    </row>
    <row r="52" spans="1:8" x14ac:dyDescent="0.3">
      <c r="A52" s="4">
        <v>44841</v>
      </c>
      <c r="B52" t="s">
        <v>52</v>
      </c>
      <c r="C52">
        <v>2</v>
      </c>
      <c r="D52">
        <v>0</v>
      </c>
      <c r="E52" t="s">
        <v>14</v>
      </c>
      <c r="F52" t="s">
        <v>108</v>
      </c>
      <c r="G52" t="s">
        <v>16</v>
      </c>
      <c r="H52" t="s">
        <v>44</v>
      </c>
    </row>
    <row r="53" spans="1:8" x14ac:dyDescent="0.3">
      <c r="A53" t="s">
        <v>127</v>
      </c>
      <c r="B53" t="s">
        <v>45</v>
      </c>
      <c r="C53">
        <v>1</v>
      </c>
      <c r="D53">
        <v>1</v>
      </c>
      <c r="E53" t="s">
        <v>19</v>
      </c>
      <c r="F53" t="s">
        <v>108</v>
      </c>
      <c r="G53" t="s">
        <v>20</v>
      </c>
      <c r="H53" t="s">
        <v>53</v>
      </c>
    </row>
    <row r="54" spans="1:8" x14ac:dyDescent="0.3">
      <c r="A54" s="4">
        <v>44660</v>
      </c>
      <c r="B54" t="s">
        <v>45</v>
      </c>
      <c r="C54">
        <v>0</v>
      </c>
      <c r="D54">
        <v>0</v>
      </c>
      <c r="E54" t="s">
        <v>19</v>
      </c>
      <c r="F54" t="s">
        <v>108</v>
      </c>
      <c r="G54" t="s">
        <v>16</v>
      </c>
      <c r="H54" t="s">
        <v>53</v>
      </c>
    </row>
    <row r="55" spans="1:8" x14ac:dyDescent="0.3">
      <c r="A55" t="s">
        <v>128</v>
      </c>
      <c r="B55" t="s">
        <v>51</v>
      </c>
      <c r="C55">
        <v>1</v>
      </c>
      <c r="D55">
        <v>1</v>
      </c>
      <c r="E55" t="s">
        <v>19</v>
      </c>
      <c r="F55" t="s">
        <v>108</v>
      </c>
      <c r="G55" t="s">
        <v>20</v>
      </c>
      <c r="H55" t="s">
        <v>12</v>
      </c>
    </row>
    <row r="56" spans="1:8" x14ac:dyDescent="0.3">
      <c r="A56" t="s">
        <v>129</v>
      </c>
      <c r="B56" t="s">
        <v>54</v>
      </c>
      <c r="C56">
        <v>1</v>
      </c>
      <c r="D56">
        <v>1</v>
      </c>
      <c r="E56" t="s">
        <v>19</v>
      </c>
      <c r="F56" t="s">
        <v>108</v>
      </c>
      <c r="G56" t="s">
        <v>16</v>
      </c>
      <c r="H56" t="s">
        <v>12</v>
      </c>
    </row>
    <row r="57" spans="1:8" x14ac:dyDescent="0.3">
      <c r="A57" t="s">
        <v>130</v>
      </c>
      <c r="B57" t="s">
        <v>32</v>
      </c>
      <c r="C57">
        <v>0</v>
      </c>
      <c r="D57">
        <v>2</v>
      </c>
      <c r="E57" t="s">
        <v>8</v>
      </c>
      <c r="F57" t="s">
        <v>108</v>
      </c>
      <c r="G57" t="s">
        <v>16</v>
      </c>
      <c r="H57" t="s">
        <v>26</v>
      </c>
    </row>
    <row r="58" spans="1:8" x14ac:dyDescent="0.3">
      <c r="A58" t="s">
        <v>131</v>
      </c>
      <c r="B58" t="s">
        <v>32</v>
      </c>
      <c r="C58">
        <v>0</v>
      </c>
      <c r="D58">
        <v>4</v>
      </c>
      <c r="E58" t="s">
        <v>8</v>
      </c>
      <c r="F58" t="s">
        <v>108</v>
      </c>
      <c r="G58" t="s">
        <v>20</v>
      </c>
      <c r="H58" t="s">
        <v>26</v>
      </c>
    </row>
    <row r="59" spans="1:8" x14ac:dyDescent="0.3">
      <c r="A59" t="s">
        <v>132</v>
      </c>
      <c r="B59" t="s">
        <v>45</v>
      </c>
      <c r="C59">
        <v>1</v>
      </c>
      <c r="D59">
        <v>1</v>
      </c>
      <c r="E59" t="s">
        <v>19</v>
      </c>
      <c r="F59" t="s">
        <v>108</v>
      </c>
      <c r="G59" t="s">
        <v>16</v>
      </c>
      <c r="H59" t="s">
        <v>55</v>
      </c>
    </row>
    <row r="60" spans="1:8" x14ac:dyDescent="0.3">
      <c r="A60" t="s">
        <v>133</v>
      </c>
      <c r="B60" t="s">
        <v>38</v>
      </c>
      <c r="C60">
        <v>0</v>
      </c>
      <c r="D60">
        <v>0</v>
      </c>
      <c r="E60" t="s">
        <v>19</v>
      </c>
      <c r="F60" t="s">
        <v>108</v>
      </c>
      <c r="G60" t="s">
        <v>20</v>
      </c>
      <c r="H60" t="s">
        <v>26</v>
      </c>
    </row>
    <row r="61" spans="1:8" x14ac:dyDescent="0.3">
      <c r="A61" s="4">
        <v>45178</v>
      </c>
      <c r="B61" t="s">
        <v>48</v>
      </c>
      <c r="C61">
        <v>2</v>
      </c>
      <c r="D61">
        <v>2</v>
      </c>
      <c r="E61" t="s">
        <v>19</v>
      </c>
      <c r="F61" t="s">
        <v>108</v>
      </c>
      <c r="G61" t="s">
        <v>20</v>
      </c>
      <c r="H61" t="s">
        <v>26</v>
      </c>
    </row>
    <row r="62" spans="1:8" x14ac:dyDescent="0.3">
      <c r="A62" t="s">
        <v>134</v>
      </c>
      <c r="B62" t="s">
        <v>56</v>
      </c>
      <c r="C62">
        <v>0</v>
      </c>
      <c r="D62">
        <v>1</v>
      </c>
      <c r="E62" t="s">
        <v>8</v>
      </c>
      <c r="F62" t="s">
        <v>108</v>
      </c>
      <c r="G62" t="s">
        <v>16</v>
      </c>
      <c r="H62" t="s">
        <v>17</v>
      </c>
    </row>
    <row r="63" spans="1:8" x14ac:dyDescent="0.3">
      <c r="A63" t="s">
        <v>135</v>
      </c>
      <c r="B63" t="s">
        <v>25</v>
      </c>
      <c r="C63">
        <v>1</v>
      </c>
      <c r="D63">
        <v>0</v>
      </c>
      <c r="E63" t="s">
        <v>14</v>
      </c>
      <c r="F63" t="s">
        <v>108</v>
      </c>
      <c r="G63" t="s">
        <v>20</v>
      </c>
      <c r="H63" t="s">
        <v>17</v>
      </c>
    </row>
    <row r="64" spans="1:8" x14ac:dyDescent="0.3">
      <c r="A64" t="s">
        <v>136</v>
      </c>
      <c r="B64" t="s">
        <v>46</v>
      </c>
      <c r="C64">
        <v>0</v>
      </c>
      <c r="D64">
        <v>1</v>
      </c>
      <c r="E64" t="s">
        <v>8</v>
      </c>
      <c r="F64" t="s">
        <v>108</v>
      </c>
      <c r="G64" t="s">
        <v>16</v>
      </c>
      <c r="H64" t="s">
        <v>12</v>
      </c>
    </row>
    <row r="65" spans="1:8" x14ac:dyDescent="0.3">
      <c r="A65" t="s">
        <v>137</v>
      </c>
      <c r="B65" t="s">
        <v>29</v>
      </c>
      <c r="C65">
        <v>0</v>
      </c>
      <c r="D65">
        <v>4</v>
      </c>
      <c r="E65" t="s">
        <v>8</v>
      </c>
      <c r="F65" t="s">
        <v>108</v>
      </c>
      <c r="G65" t="s">
        <v>20</v>
      </c>
      <c r="H65" t="s">
        <v>55</v>
      </c>
    </row>
    <row r="66" spans="1:8" x14ac:dyDescent="0.3">
      <c r="A66" s="4">
        <v>45449</v>
      </c>
      <c r="B66" t="s">
        <v>57</v>
      </c>
      <c r="C66">
        <v>3</v>
      </c>
      <c r="D66">
        <v>1</v>
      </c>
      <c r="E66" t="s">
        <v>14</v>
      </c>
      <c r="F66" t="s">
        <v>108</v>
      </c>
      <c r="G66" t="s">
        <v>20</v>
      </c>
      <c r="H66" t="s">
        <v>17</v>
      </c>
    </row>
    <row r="67" spans="1:8" x14ac:dyDescent="0.3">
      <c r="A67" s="4">
        <v>45571</v>
      </c>
      <c r="B67" t="s">
        <v>58</v>
      </c>
      <c r="C67">
        <v>0</v>
      </c>
      <c r="D67">
        <v>1</v>
      </c>
      <c r="E67" t="s">
        <v>8</v>
      </c>
      <c r="F67" t="s">
        <v>108</v>
      </c>
      <c r="G67" t="s">
        <v>16</v>
      </c>
      <c r="H67" t="s">
        <v>17</v>
      </c>
    </row>
    <row r="68" spans="1:8" x14ac:dyDescent="0.3">
      <c r="A68" s="4">
        <v>45574</v>
      </c>
      <c r="B68" t="s">
        <v>37</v>
      </c>
      <c r="C68">
        <v>3</v>
      </c>
      <c r="D68">
        <v>0</v>
      </c>
      <c r="E68" t="s">
        <v>14</v>
      </c>
      <c r="F68" t="s">
        <v>108</v>
      </c>
      <c r="G68" t="s">
        <v>20</v>
      </c>
      <c r="H68" t="s">
        <v>59</v>
      </c>
    </row>
    <row r="69" spans="1:8" x14ac:dyDescent="0.3">
      <c r="A69" s="4">
        <v>45606</v>
      </c>
      <c r="B69" t="s">
        <v>46</v>
      </c>
      <c r="C69">
        <v>0</v>
      </c>
      <c r="D69">
        <v>4</v>
      </c>
      <c r="E69" t="s">
        <v>8</v>
      </c>
      <c r="F69" t="s">
        <v>108</v>
      </c>
      <c r="G69" t="s">
        <v>16</v>
      </c>
      <c r="H69" t="s">
        <v>59</v>
      </c>
    </row>
    <row r="70" spans="1:8" x14ac:dyDescent="0.3">
      <c r="A70" t="s">
        <v>138</v>
      </c>
      <c r="B70" t="s">
        <v>60</v>
      </c>
      <c r="C70">
        <v>0</v>
      </c>
      <c r="D70">
        <v>0</v>
      </c>
      <c r="E70" t="s">
        <v>19</v>
      </c>
      <c r="F70" t="s">
        <v>108</v>
      </c>
      <c r="G70" t="s">
        <v>20</v>
      </c>
      <c r="H70" t="s">
        <v>59</v>
      </c>
    </row>
    <row r="71" spans="1:8" x14ac:dyDescent="0.3">
      <c r="A71" t="s">
        <v>139</v>
      </c>
      <c r="B71" t="s">
        <v>37</v>
      </c>
      <c r="C71">
        <v>0</v>
      </c>
      <c r="D71">
        <v>1</v>
      </c>
      <c r="E71" t="s">
        <v>8</v>
      </c>
      <c r="F71" t="s">
        <v>108</v>
      </c>
      <c r="G71" t="s">
        <v>16</v>
      </c>
      <c r="H71" t="s">
        <v>59</v>
      </c>
    </row>
    <row r="72" spans="1:8" x14ac:dyDescent="0.3">
      <c r="A72" s="4">
        <v>45691</v>
      </c>
      <c r="B72" t="s">
        <v>34</v>
      </c>
      <c r="C72">
        <v>2</v>
      </c>
      <c r="D72">
        <v>0</v>
      </c>
      <c r="E72" t="s">
        <v>14</v>
      </c>
      <c r="F72" t="s">
        <v>108</v>
      </c>
      <c r="G72" t="s">
        <v>16</v>
      </c>
      <c r="H72" t="s">
        <v>12</v>
      </c>
    </row>
    <row r="73" spans="1:8" x14ac:dyDescent="0.3">
      <c r="A73" t="s">
        <v>140</v>
      </c>
      <c r="B73" t="s">
        <v>31</v>
      </c>
      <c r="C73">
        <v>0</v>
      </c>
      <c r="D73">
        <v>1</v>
      </c>
      <c r="E73" t="s">
        <v>8</v>
      </c>
      <c r="F73" t="s">
        <v>108</v>
      </c>
      <c r="G73" t="s">
        <v>16</v>
      </c>
      <c r="H7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5147-B407-4A8C-B7A4-55F49BF03133}">
  <dimension ref="A1:J75"/>
  <sheetViews>
    <sheetView workbookViewId="0">
      <selection activeCell="C26" sqref="C26"/>
    </sheetView>
  </sheetViews>
  <sheetFormatPr defaultRowHeight="14.4" x14ac:dyDescent="0.3"/>
  <cols>
    <col min="1" max="1" width="14.44140625" style="4" customWidth="1"/>
    <col min="2" max="2" width="14.44140625" style="5" customWidth="1"/>
    <col min="3" max="3" width="19.5546875" customWidth="1"/>
    <col min="4" max="4" width="13.21875" customWidth="1"/>
    <col min="5" max="5" width="16.88671875" customWidth="1"/>
    <col min="7" max="7" width="14.33203125" customWidth="1"/>
    <col min="8" max="8" width="12.77734375" customWidth="1"/>
    <col min="9" max="9" width="24.109375" customWidth="1"/>
    <col min="10" max="10" width="14.44140625" customWidth="1"/>
  </cols>
  <sheetData>
    <row r="1" spans="1:10" x14ac:dyDescent="0.3">
      <c r="A1" s="4" t="s">
        <v>0</v>
      </c>
      <c r="B1" s="5" t="s">
        <v>63</v>
      </c>
      <c r="C1" s="2" t="s">
        <v>1</v>
      </c>
      <c r="D1" t="s">
        <v>2</v>
      </c>
      <c r="E1" t="s">
        <v>3</v>
      </c>
      <c r="F1" s="3" t="s">
        <v>4</v>
      </c>
      <c r="G1" s="3" t="s">
        <v>61</v>
      </c>
      <c r="H1" s="2" t="s">
        <v>5</v>
      </c>
      <c r="I1" s="2" t="s">
        <v>6</v>
      </c>
      <c r="J1" t="s">
        <v>62</v>
      </c>
    </row>
    <row r="2" spans="1:10" x14ac:dyDescent="0.3">
      <c r="A2" s="1">
        <v>20821</v>
      </c>
      <c r="B2" s="6">
        <f>YEAR($A2)</f>
        <v>1957</v>
      </c>
      <c r="C2" s="2" t="s">
        <v>7</v>
      </c>
      <c r="D2">
        <v>0</v>
      </c>
      <c r="E2">
        <v>5</v>
      </c>
      <c r="F2" s="3" t="s">
        <v>8</v>
      </c>
      <c r="G2" s="3" t="str">
        <f>IF(F2="tbd", "Upcoming", "Completed")</f>
        <v>Completed</v>
      </c>
      <c r="H2" s="2" t="s">
        <v>9</v>
      </c>
      <c r="I2" s="3" t="s">
        <v>10</v>
      </c>
      <c r="J2">
        <f>D2-E2</f>
        <v>-5</v>
      </c>
    </row>
    <row r="3" spans="1:10" x14ac:dyDescent="0.3">
      <c r="A3" s="1">
        <v>22647</v>
      </c>
      <c r="B3" s="6">
        <f t="shared" ref="B3:B66" si="0">YEAR($A3)</f>
        <v>1962</v>
      </c>
      <c r="C3" s="2" t="s">
        <v>11</v>
      </c>
      <c r="D3">
        <v>0</v>
      </c>
      <c r="E3">
        <v>12</v>
      </c>
      <c r="F3" s="3" t="s">
        <v>8</v>
      </c>
      <c r="G3" s="3" t="str">
        <f t="shared" ref="G3:G66" si="1">IF(F3="tbd", "Upcoming", "Completed")</f>
        <v>Completed</v>
      </c>
      <c r="H3" s="2" t="s">
        <v>9</v>
      </c>
      <c r="I3" s="3" t="s">
        <v>12</v>
      </c>
      <c r="J3">
        <f t="shared" ref="J3:J66" si="2">D3-E3</f>
        <v>-12</v>
      </c>
    </row>
    <row r="4" spans="1:10" x14ac:dyDescent="0.3">
      <c r="A4" s="1">
        <v>24838</v>
      </c>
      <c r="B4" s="6">
        <f t="shared" si="0"/>
        <v>1968</v>
      </c>
      <c r="C4" s="2" t="s">
        <v>13</v>
      </c>
      <c r="D4">
        <v>8</v>
      </c>
      <c r="E4">
        <v>1</v>
      </c>
      <c r="F4" s="3" t="s">
        <v>14</v>
      </c>
      <c r="G4" s="3" t="str">
        <f t="shared" si="1"/>
        <v>Completed</v>
      </c>
      <c r="H4" s="2" t="s">
        <v>9</v>
      </c>
      <c r="I4" s="3" t="s">
        <v>12</v>
      </c>
      <c r="J4">
        <f t="shared" si="2"/>
        <v>7</v>
      </c>
    </row>
    <row r="5" spans="1:10" x14ac:dyDescent="0.3">
      <c r="A5" s="1">
        <v>35101</v>
      </c>
      <c r="B5" s="6">
        <f t="shared" si="0"/>
        <v>1996</v>
      </c>
      <c r="C5" s="2" t="s">
        <v>15</v>
      </c>
      <c r="D5">
        <v>0</v>
      </c>
      <c r="E5">
        <v>3</v>
      </c>
      <c r="F5" s="3" t="s">
        <v>8</v>
      </c>
      <c r="G5" s="3" t="str">
        <f t="shared" si="1"/>
        <v>Completed</v>
      </c>
      <c r="H5" s="2" t="s">
        <v>16</v>
      </c>
      <c r="I5" s="3" t="s">
        <v>17</v>
      </c>
      <c r="J5">
        <f t="shared" si="2"/>
        <v>-3</v>
      </c>
    </row>
    <row r="6" spans="1:10" x14ac:dyDescent="0.3">
      <c r="A6" s="1">
        <v>35253</v>
      </c>
      <c r="B6" s="6">
        <f t="shared" si="0"/>
        <v>1996</v>
      </c>
      <c r="C6" s="2" t="s">
        <v>18</v>
      </c>
      <c r="D6">
        <v>1</v>
      </c>
      <c r="E6">
        <v>1</v>
      </c>
      <c r="F6" s="3" t="s">
        <v>19</v>
      </c>
      <c r="G6" s="3" t="str">
        <f t="shared" si="1"/>
        <v>Completed</v>
      </c>
      <c r="H6" s="2" t="s">
        <v>20</v>
      </c>
      <c r="I6" s="3" t="s">
        <v>12</v>
      </c>
      <c r="J6">
        <f t="shared" si="2"/>
        <v>0</v>
      </c>
    </row>
    <row r="7" spans="1:10" x14ac:dyDescent="0.3">
      <c r="A7" s="1">
        <v>40391</v>
      </c>
      <c r="B7" s="6">
        <f t="shared" si="0"/>
        <v>2010</v>
      </c>
      <c r="C7" s="2" t="s">
        <v>21</v>
      </c>
      <c r="D7">
        <v>0</v>
      </c>
      <c r="E7">
        <v>3</v>
      </c>
      <c r="F7" s="3" t="s">
        <v>8</v>
      </c>
      <c r="G7" s="3" t="str">
        <f t="shared" si="1"/>
        <v>Completed</v>
      </c>
      <c r="H7" s="2" t="s">
        <v>16</v>
      </c>
      <c r="I7" s="3" t="s">
        <v>22</v>
      </c>
      <c r="J7">
        <f t="shared" si="2"/>
        <v>-3</v>
      </c>
    </row>
    <row r="8" spans="1:10" x14ac:dyDescent="0.3">
      <c r="A8" s="1">
        <v>40483</v>
      </c>
      <c r="B8" s="6">
        <f t="shared" si="0"/>
        <v>2010</v>
      </c>
      <c r="C8" s="2" t="s">
        <v>23</v>
      </c>
      <c r="D8">
        <v>0</v>
      </c>
      <c r="E8">
        <v>2</v>
      </c>
      <c r="F8" s="3" t="s">
        <v>8</v>
      </c>
      <c r="G8" s="3" t="str">
        <f t="shared" si="1"/>
        <v>Completed</v>
      </c>
      <c r="H8" s="2" t="s">
        <v>16</v>
      </c>
      <c r="I8" s="3" t="s">
        <v>22</v>
      </c>
      <c r="J8">
        <f t="shared" si="2"/>
        <v>-2</v>
      </c>
    </row>
    <row r="9" spans="1:10" x14ac:dyDescent="0.3">
      <c r="A9" s="1">
        <v>40192</v>
      </c>
      <c r="B9" s="6">
        <f t="shared" si="0"/>
        <v>2010</v>
      </c>
      <c r="C9" s="2" t="s">
        <v>24</v>
      </c>
      <c r="D9">
        <v>1</v>
      </c>
      <c r="E9">
        <v>3</v>
      </c>
      <c r="F9" s="3" t="s">
        <v>8</v>
      </c>
      <c r="G9" s="3" t="str">
        <f t="shared" si="1"/>
        <v>Completed</v>
      </c>
      <c r="H9" s="2" t="s">
        <v>16</v>
      </c>
      <c r="I9" s="3" t="s">
        <v>22</v>
      </c>
      <c r="J9">
        <f t="shared" si="2"/>
        <v>-2</v>
      </c>
    </row>
    <row r="10" spans="1:10" x14ac:dyDescent="0.3">
      <c r="A10" s="1">
        <v>40277</v>
      </c>
      <c r="B10" s="6">
        <f t="shared" si="0"/>
        <v>2010</v>
      </c>
      <c r="C10" s="2" t="s">
        <v>25</v>
      </c>
      <c r="D10">
        <v>2</v>
      </c>
      <c r="E10">
        <v>2</v>
      </c>
      <c r="F10" s="3" t="s">
        <v>19</v>
      </c>
      <c r="G10" s="3" t="str">
        <f t="shared" si="1"/>
        <v>Completed</v>
      </c>
      <c r="H10" s="2" t="s">
        <v>16</v>
      </c>
      <c r="I10" s="3" t="s">
        <v>26</v>
      </c>
      <c r="J10">
        <f t="shared" si="2"/>
        <v>0</v>
      </c>
    </row>
    <row r="11" spans="1:10" x14ac:dyDescent="0.3">
      <c r="A11" s="1">
        <v>40431</v>
      </c>
      <c r="B11" s="6">
        <f t="shared" si="0"/>
        <v>2010</v>
      </c>
      <c r="C11" s="2" t="s">
        <v>27</v>
      </c>
      <c r="D11">
        <v>6</v>
      </c>
      <c r="E11">
        <v>2</v>
      </c>
      <c r="F11" s="3" t="s">
        <v>14</v>
      </c>
      <c r="G11" s="3" t="str">
        <f t="shared" si="1"/>
        <v>Completed</v>
      </c>
      <c r="H11" s="2" t="s">
        <v>20</v>
      </c>
      <c r="I11" s="3" t="s">
        <v>26</v>
      </c>
      <c r="J11">
        <f t="shared" si="2"/>
        <v>4</v>
      </c>
    </row>
    <row r="12" spans="1:10" x14ac:dyDescent="0.3">
      <c r="A12" s="1">
        <v>40499</v>
      </c>
      <c r="B12" s="6">
        <f t="shared" si="0"/>
        <v>2010</v>
      </c>
      <c r="C12" s="2" t="s">
        <v>28</v>
      </c>
      <c r="D12">
        <v>2</v>
      </c>
      <c r="E12">
        <v>1</v>
      </c>
      <c r="F12" s="3" t="s">
        <v>14</v>
      </c>
      <c r="G12" s="3" t="str">
        <f t="shared" si="1"/>
        <v>Completed</v>
      </c>
      <c r="H12" s="2" t="s">
        <v>20</v>
      </c>
      <c r="I12" s="3" t="s">
        <v>12</v>
      </c>
      <c r="J12">
        <f t="shared" si="2"/>
        <v>1</v>
      </c>
    </row>
    <row r="13" spans="1:10" x14ac:dyDescent="0.3">
      <c r="A13" s="1">
        <v>40858</v>
      </c>
      <c r="B13" s="6">
        <f t="shared" si="0"/>
        <v>2011</v>
      </c>
      <c r="C13" s="2" t="s">
        <v>29</v>
      </c>
      <c r="D13">
        <v>0</v>
      </c>
      <c r="E13">
        <v>0</v>
      </c>
      <c r="F13" s="3" t="s">
        <v>19</v>
      </c>
      <c r="G13" s="3" t="str">
        <f t="shared" si="1"/>
        <v>Completed</v>
      </c>
      <c r="H13" s="2" t="s">
        <v>16</v>
      </c>
      <c r="I13" s="3" t="s">
        <v>12</v>
      </c>
      <c r="J13">
        <f t="shared" si="2"/>
        <v>0</v>
      </c>
    </row>
    <row r="14" spans="1:10" x14ac:dyDescent="0.3">
      <c r="A14" s="1">
        <v>40945</v>
      </c>
      <c r="B14" s="6">
        <f t="shared" si="0"/>
        <v>2012</v>
      </c>
      <c r="C14" s="2" t="s">
        <v>29</v>
      </c>
      <c r="D14">
        <v>0</v>
      </c>
      <c r="E14">
        <v>0</v>
      </c>
      <c r="F14" s="3" t="s">
        <v>19</v>
      </c>
      <c r="G14" s="3" t="str">
        <f t="shared" si="1"/>
        <v>Completed</v>
      </c>
      <c r="H14" s="2" t="s">
        <v>16</v>
      </c>
      <c r="I14" s="3" t="s">
        <v>17</v>
      </c>
      <c r="J14">
        <f t="shared" si="2"/>
        <v>0</v>
      </c>
    </row>
    <row r="15" spans="1:10" x14ac:dyDescent="0.3">
      <c r="A15" s="1">
        <v>41158</v>
      </c>
      <c r="B15" s="6">
        <f t="shared" si="0"/>
        <v>2012</v>
      </c>
      <c r="C15" s="2" t="s">
        <v>30</v>
      </c>
      <c r="D15">
        <v>0</v>
      </c>
      <c r="E15">
        <v>2</v>
      </c>
      <c r="F15" s="3" t="s">
        <v>8</v>
      </c>
      <c r="G15" s="3" t="str">
        <f t="shared" si="1"/>
        <v>Completed</v>
      </c>
      <c r="H15" s="2" t="s">
        <v>20</v>
      </c>
      <c r="I15" s="3" t="s">
        <v>17</v>
      </c>
      <c r="J15">
        <f t="shared" si="2"/>
        <v>-2</v>
      </c>
    </row>
    <row r="16" spans="1:10" x14ac:dyDescent="0.3">
      <c r="A16" s="1">
        <v>41130</v>
      </c>
      <c r="B16" s="6">
        <f t="shared" si="0"/>
        <v>2012</v>
      </c>
      <c r="C16" s="2" t="s">
        <v>11</v>
      </c>
      <c r="D16">
        <v>0</v>
      </c>
      <c r="E16">
        <v>1</v>
      </c>
      <c r="F16" s="3" t="s">
        <v>8</v>
      </c>
      <c r="G16" s="3" t="str">
        <f t="shared" si="1"/>
        <v>Completed</v>
      </c>
      <c r="H16" s="2" t="s">
        <v>16</v>
      </c>
      <c r="I16" s="3" t="s">
        <v>26</v>
      </c>
      <c r="J16">
        <f t="shared" si="2"/>
        <v>-1</v>
      </c>
    </row>
    <row r="17" spans="1:10" x14ac:dyDescent="0.3">
      <c r="A17" s="1">
        <v>41195</v>
      </c>
      <c r="B17" s="6">
        <f t="shared" si="0"/>
        <v>2012</v>
      </c>
      <c r="C17" s="2" t="s">
        <v>11</v>
      </c>
      <c r="D17">
        <v>0</v>
      </c>
      <c r="E17">
        <v>1</v>
      </c>
      <c r="F17" s="3" t="s">
        <v>8</v>
      </c>
      <c r="G17" s="3" t="str">
        <f t="shared" si="1"/>
        <v>Completed</v>
      </c>
      <c r="H17" s="2" t="s">
        <v>20</v>
      </c>
      <c r="I17" s="3" t="s">
        <v>26</v>
      </c>
      <c r="J17">
        <f t="shared" si="2"/>
        <v>-1</v>
      </c>
    </row>
    <row r="18" spans="1:10" x14ac:dyDescent="0.3">
      <c r="A18" s="1">
        <v>41400</v>
      </c>
      <c r="B18" s="6">
        <f t="shared" si="0"/>
        <v>2013</v>
      </c>
      <c r="C18" s="2" t="s">
        <v>31</v>
      </c>
      <c r="D18">
        <v>0</v>
      </c>
      <c r="E18">
        <v>0</v>
      </c>
      <c r="F18" s="3" t="s">
        <v>19</v>
      </c>
      <c r="G18" s="3" t="str">
        <f t="shared" si="1"/>
        <v>Completed</v>
      </c>
      <c r="H18" s="2" t="s">
        <v>16</v>
      </c>
      <c r="I18" s="3" t="s">
        <v>17</v>
      </c>
      <c r="J18">
        <f t="shared" si="2"/>
        <v>0</v>
      </c>
    </row>
    <row r="19" spans="1:10" x14ac:dyDescent="0.3">
      <c r="A19" s="1">
        <v>41614</v>
      </c>
      <c r="B19" s="6">
        <f t="shared" si="0"/>
        <v>2013</v>
      </c>
      <c r="C19" s="2" t="s">
        <v>29</v>
      </c>
      <c r="D19">
        <v>2</v>
      </c>
      <c r="E19">
        <v>2</v>
      </c>
      <c r="F19" s="3" t="s">
        <v>19</v>
      </c>
      <c r="G19" s="3" t="str">
        <f t="shared" si="1"/>
        <v>Completed</v>
      </c>
      <c r="H19" s="2" t="s">
        <v>20</v>
      </c>
      <c r="I19" s="3" t="s">
        <v>17</v>
      </c>
      <c r="J19">
        <f t="shared" si="2"/>
        <v>0</v>
      </c>
    </row>
    <row r="20" spans="1:10" x14ac:dyDescent="0.3">
      <c r="A20" s="1">
        <v>41464</v>
      </c>
      <c r="B20" s="6">
        <f>YEAR($A20)</f>
        <v>2013</v>
      </c>
      <c r="C20" s="2" t="s">
        <v>30</v>
      </c>
      <c r="D20">
        <v>0</v>
      </c>
      <c r="E20">
        <v>2</v>
      </c>
      <c r="F20" s="3" t="s">
        <v>8</v>
      </c>
      <c r="G20" s="3" t="str">
        <f t="shared" si="1"/>
        <v>Completed</v>
      </c>
      <c r="H20" s="2" t="s">
        <v>16</v>
      </c>
      <c r="I20" s="3" t="s">
        <v>17</v>
      </c>
      <c r="J20">
        <f t="shared" si="2"/>
        <v>-2</v>
      </c>
    </row>
    <row r="21" spans="1:10" x14ac:dyDescent="0.3">
      <c r="A21" s="1">
        <v>42170</v>
      </c>
      <c r="B21" s="6">
        <f t="shared" si="0"/>
        <v>2015</v>
      </c>
      <c r="C21" s="2" t="s">
        <v>32</v>
      </c>
      <c r="D21">
        <v>1</v>
      </c>
      <c r="E21">
        <v>2</v>
      </c>
      <c r="F21" s="3" t="s">
        <v>8</v>
      </c>
      <c r="G21" s="3" t="str">
        <f t="shared" si="1"/>
        <v>Completed</v>
      </c>
      <c r="H21" s="2" t="s">
        <v>16</v>
      </c>
      <c r="I21" s="3" t="s">
        <v>26</v>
      </c>
      <c r="J21">
        <f t="shared" si="2"/>
        <v>-1</v>
      </c>
    </row>
    <row r="22" spans="1:10" x14ac:dyDescent="0.3">
      <c r="A22" s="1">
        <v>42164</v>
      </c>
      <c r="B22" s="6">
        <f t="shared" si="0"/>
        <v>2015</v>
      </c>
      <c r="C22" s="2" t="s">
        <v>33</v>
      </c>
      <c r="D22">
        <v>2</v>
      </c>
      <c r="E22">
        <v>2</v>
      </c>
      <c r="F22" s="3" t="s">
        <v>19</v>
      </c>
      <c r="G22" s="3" t="str">
        <f t="shared" si="1"/>
        <v>Completed</v>
      </c>
      <c r="H22" s="2" t="s">
        <v>20</v>
      </c>
      <c r="I22" s="3" t="s">
        <v>26</v>
      </c>
      <c r="J22">
        <f t="shared" si="2"/>
        <v>0</v>
      </c>
    </row>
    <row r="23" spans="1:10" x14ac:dyDescent="0.3">
      <c r="A23" s="1">
        <v>42561</v>
      </c>
      <c r="B23" s="6">
        <f t="shared" si="0"/>
        <v>2016</v>
      </c>
      <c r="C23" s="2" t="s">
        <v>11</v>
      </c>
      <c r="D23">
        <v>0</v>
      </c>
      <c r="E23">
        <v>0</v>
      </c>
      <c r="F23" s="3" t="s">
        <v>19</v>
      </c>
      <c r="G23" s="3" t="str">
        <f t="shared" si="1"/>
        <v>Completed</v>
      </c>
      <c r="H23" s="2" t="s">
        <v>16</v>
      </c>
      <c r="I23" s="3" t="s">
        <v>17</v>
      </c>
      <c r="J23">
        <f t="shared" si="2"/>
        <v>0</v>
      </c>
    </row>
    <row r="24" spans="1:10" x14ac:dyDescent="0.3">
      <c r="A24" s="1">
        <v>43014</v>
      </c>
      <c r="B24" s="6">
        <f t="shared" si="0"/>
        <v>2017</v>
      </c>
      <c r="C24" s="2" t="s">
        <v>34</v>
      </c>
      <c r="D24">
        <v>1</v>
      </c>
      <c r="E24">
        <v>0</v>
      </c>
      <c r="F24" s="3" t="s">
        <v>14</v>
      </c>
      <c r="G24" s="3" t="str">
        <f t="shared" si="1"/>
        <v>Completed</v>
      </c>
      <c r="H24" s="2" t="s">
        <v>20</v>
      </c>
      <c r="I24" s="3" t="s">
        <v>26</v>
      </c>
      <c r="J24">
        <f t="shared" si="2"/>
        <v>1</v>
      </c>
    </row>
    <row r="25" spans="1:10" x14ac:dyDescent="0.3">
      <c r="A25" s="1">
        <v>43321</v>
      </c>
      <c r="B25" s="6">
        <f t="shared" si="0"/>
        <v>2018</v>
      </c>
      <c r="C25" s="2" t="s">
        <v>35</v>
      </c>
      <c r="D25">
        <v>0</v>
      </c>
      <c r="E25">
        <v>3</v>
      </c>
      <c r="F25" s="3" t="s">
        <v>8</v>
      </c>
      <c r="G25" s="3" t="str">
        <f t="shared" si="1"/>
        <v>Completed</v>
      </c>
      <c r="H25" s="2" t="s">
        <v>16</v>
      </c>
      <c r="I25" s="3" t="s">
        <v>26</v>
      </c>
      <c r="J25">
        <f t="shared" si="2"/>
        <v>-3</v>
      </c>
    </row>
    <row r="26" spans="1:10" x14ac:dyDescent="0.3">
      <c r="A26" s="1">
        <v>43389</v>
      </c>
      <c r="B26" s="6">
        <f t="shared" si="0"/>
        <v>2018</v>
      </c>
      <c r="C26" s="2" t="s">
        <v>36</v>
      </c>
      <c r="D26">
        <v>0</v>
      </c>
      <c r="E26">
        <v>0</v>
      </c>
      <c r="F26" s="3" t="s">
        <v>19</v>
      </c>
      <c r="G26" s="3" t="str">
        <f t="shared" si="1"/>
        <v>Completed</v>
      </c>
      <c r="H26" s="2" t="s">
        <v>20</v>
      </c>
      <c r="I26" s="3" t="s">
        <v>26</v>
      </c>
      <c r="J26">
        <f t="shared" si="2"/>
        <v>0</v>
      </c>
    </row>
    <row r="27" spans="1:10" x14ac:dyDescent="0.3">
      <c r="A27" s="1">
        <v>44176</v>
      </c>
      <c r="B27" s="6">
        <f t="shared" si="0"/>
        <v>2020</v>
      </c>
      <c r="C27" s="2" t="s">
        <v>37</v>
      </c>
      <c r="D27">
        <v>1</v>
      </c>
      <c r="E27">
        <v>3</v>
      </c>
      <c r="F27" s="3" t="s">
        <v>8</v>
      </c>
      <c r="G27" s="3" t="str">
        <f t="shared" si="1"/>
        <v>Completed</v>
      </c>
      <c r="H27" s="2" t="s">
        <v>16</v>
      </c>
      <c r="I27" s="3" t="s">
        <v>26</v>
      </c>
      <c r="J27">
        <f t="shared" si="2"/>
        <v>-2</v>
      </c>
    </row>
    <row r="28" spans="1:10" x14ac:dyDescent="0.3">
      <c r="A28" s="1">
        <v>44151</v>
      </c>
      <c r="B28" s="6">
        <f t="shared" si="0"/>
        <v>2020</v>
      </c>
      <c r="C28" s="2" t="s">
        <v>37</v>
      </c>
      <c r="D28">
        <v>0</v>
      </c>
      <c r="E28">
        <v>0</v>
      </c>
      <c r="F28" s="3" t="s">
        <v>19</v>
      </c>
      <c r="G28" s="3" t="str">
        <f t="shared" si="1"/>
        <v>Completed</v>
      </c>
      <c r="H28" s="2" t="s">
        <v>20</v>
      </c>
      <c r="I28" s="3" t="s">
        <v>26</v>
      </c>
      <c r="J28">
        <f t="shared" si="2"/>
        <v>0</v>
      </c>
    </row>
    <row r="29" spans="1:10" x14ac:dyDescent="0.3">
      <c r="A29" s="1">
        <v>44272</v>
      </c>
      <c r="B29" s="6">
        <f t="shared" si="0"/>
        <v>2021</v>
      </c>
      <c r="C29" s="2" t="s">
        <v>38</v>
      </c>
      <c r="D29">
        <v>0</v>
      </c>
      <c r="E29">
        <v>4</v>
      </c>
      <c r="F29" s="3" t="s">
        <v>8</v>
      </c>
      <c r="G29" s="3" t="str">
        <f t="shared" si="1"/>
        <v>Completed</v>
      </c>
      <c r="H29" s="2" t="s">
        <v>16</v>
      </c>
      <c r="I29" s="3" t="s">
        <v>12</v>
      </c>
      <c r="J29">
        <f t="shared" si="2"/>
        <v>-4</v>
      </c>
    </row>
    <row r="30" spans="1:10" x14ac:dyDescent="0.3">
      <c r="A30" s="1">
        <v>44279</v>
      </c>
      <c r="B30" s="6">
        <f t="shared" si="0"/>
        <v>2021</v>
      </c>
      <c r="C30" s="2" t="s">
        <v>39</v>
      </c>
      <c r="D30">
        <v>1</v>
      </c>
      <c r="E30">
        <v>0</v>
      </c>
      <c r="F30" s="3" t="s">
        <v>14</v>
      </c>
      <c r="G30" s="3" t="str">
        <f t="shared" si="1"/>
        <v>Completed</v>
      </c>
      <c r="H30" s="2" t="s">
        <v>16</v>
      </c>
      <c r="I30" s="3" t="s">
        <v>26</v>
      </c>
      <c r="J30">
        <f t="shared" si="2"/>
        <v>1</v>
      </c>
    </row>
    <row r="31" spans="1:10" x14ac:dyDescent="0.3">
      <c r="A31" s="1">
        <v>44284</v>
      </c>
      <c r="B31" s="6">
        <f t="shared" si="0"/>
        <v>2021</v>
      </c>
      <c r="C31" s="2" t="s">
        <v>40</v>
      </c>
      <c r="D31">
        <v>1</v>
      </c>
      <c r="E31">
        <v>0</v>
      </c>
      <c r="F31" s="3" t="s">
        <v>14</v>
      </c>
      <c r="G31" s="3" t="str">
        <f t="shared" si="1"/>
        <v>Completed</v>
      </c>
      <c r="H31" s="2" t="s">
        <v>20</v>
      </c>
      <c r="I31" s="3" t="s">
        <v>41</v>
      </c>
      <c r="J31">
        <f t="shared" si="2"/>
        <v>1</v>
      </c>
    </row>
    <row r="32" spans="1:10" x14ac:dyDescent="0.3">
      <c r="A32" s="1">
        <v>44360</v>
      </c>
      <c r="B32" s="6">
        <f t="shared" si="0"/>
        <v>2021</v>
      </c>
      <c r="C32" s="2" t="s">
        <v>42</v>
      </c>
      <c r="D32">
        <v>0</v>
      </c>
      <c r="E32">
        <v>2</v>
      </c>
      <c r="F32" s="3" t="s">
        <v>8</v>
      </c>
      <c r="G32" s="3" t="str">
        <f t="shared" si="1"/>
        <v>Completed</v>
      </c>
      <c r="H32" s="2" t="s">
        <v>16</v>
      </c>
      <c r="I32" s="3" t="s">
        <v>12</v>
      </c>
      <c r="J32">
        <f t="shared" si="2"/>
        <v>-2</v>
      </c>
    </row>
    <row r="33" spans="1:10" x14ac:dyDescent="0.3">
      <c r="A33" s="1">
        <v>44446</v>
      </c>
      <c r="B33" s="6">
        <f t="shared" si="0"/>
        <v>2021</v>
      </c>
      <c r="C33" s="2" t="s">
        <v>43</v>
      </c>
      <c r="D33">
        <v>2</v>
      </c>
      <c r="E33">
        <v>2</v>
      </c>
      <c r="F33" s="3" t="s">
        <v>19</v>
      </c>
      <c r="G33" s="3" t="str">
        <f t="shared" si="1"/>
        <v>Completed</v>
      </c>
      <c r="H33" s="2" t="s">
        <v>20</v>
      </c>
      <c r="I33" s="3" t="s">
        <v>44</v>
      </c>
      <c r="J33">
        <f t="shared" si="2"/>
        <v>0</v>
      </c>
    </row>
    <row r="34" spans="1:10" x14ac:dyDescent="0.3">
      <c r="A34" s="1">
        <v>44507</v>
      </c>
      <c r="B34" s="6">
        <f t="shared" si="0"/>
        <v>2021</v>
      </c>
      <c r="C34" s="2" t="s">
        <v>45</v>
      </c>
      <c r="D34">
        <v>0</v>
      </c>
      <c r="E34">
        <v>2</v>
      </c>
      <c r="F34" s="3" t="s">
        <v>8</v>
      </c>
      <c r="G34" s="3" t="str">
        <f t="shared" si="1"/>
        <v>Completed</v>
      </c>
      <c r="H34" s="2" t="s">
        <v>16</v>
      </c>
      <c r="I34" s="3" t="s">
        <v>44</v>
      </c>
      <c r="J34">
        <f t="shared" si="2"/>
        <v>-2</v>
      </c>
    </row>
    <row r="35" spans="1:10" x14ac:dyDescent="0.3">
      <c r="A35" s="1">
        <v>44390</v>
      </c>
      <c r="B35" s="6">
        <f t="shared" si="0"/>
        <v>2021</v>
      </c>
      <c r="C35" s="2" t="s">
        <v>31</v>
      </c>
      <c r="D35">
        <v>1</v>
      </c>
      <c r="E35">
        <v>1</v>
      </c>
      <c r="F35" s="3" t="s">
        <v>19</v>
      </c>
      <c r="G35" s="3" t="str">
        <f t="shared" si="1"/>
        <v>Completed</v>
      </c>
      <c r="H35" s="2" t="s">
        <v>20</v>
      </c>
      <c r="I35" s="3" t="s">
        <v>44</v>
      </c>
      <c r="J35">
        <f t="shared" si="2"/>
        <v>0</v>
      </c>
    </row>
    <row r="36" spans="1:10" x14ac:dyDescent="0.3">
      <c r="A36" s="1">
        <v>44391</v>
      </c>
      <c r="B36" s="6">
        <f t="shared" si="0"/>
        <v>2021</v>
      </c>
      <c r="C36" s="2" t="s">
        <v>46</v>
      </c>
      <c r="D36">
        <v>1</v>
      </c>
      <c r="E36">
        <v>2</v>
      </c>
      <c r="F36" s="3" t="s">
        <v>8</v>
      </c>
      <c r="G36" s="3" t="str">
        <f t="shared" si="1"/>
        <v>Completed</v>
      </c>
      <c r="H36" s="2" t="s">
        <v>16</v>
      </c>
      <c r="I36" s="3" t="s">
        <v>44</v>
      </c>
      <c r="J36">
        <f t="shared" si="2"/>
        <v>-1</v>
      </c>
    </row>
    <row r="37" spans="1:10" x14ac:dyDescent="0.3">
      <c r="A37" s="1">
        <v>44264</v>
      </c>
      <c r="B37" s="6">
        <f t="shared" si="0"/>
        <v>2021</v>
      </c>
      <c r="C37" s="2" t="s">
        <v>36</v>
      </c>
      <c r="D37">
        <v>0</v>
      </c>
      <c r="E37">
        <v>2</v>
      </c>
      <c r="F37" s="3" t="s">
        <v>8</v>
      </c>
      <c r="G37" s="3" t="str">
        <f t="shared" si="1"/>
        <v>Completed</v>
      </c>
      <c r="H37" s="2" t="s">
        <v>16</v>
      </c>
      <c r="I37" s="3" t="s">
        <v>17</v>
      </c>
      <c r="J37">
        <f t="shared" si="2"/>
        <v>-2</v>
      </c>
    </row>
    <row r="38" spans="1:10" x14ac:dyDescent="0.3">
      <c r="A38" s="1">
        <v>44386</v>
      </c>
      <c r="B38" s="6">
        <f t="shared" si="0"/>
        <v>2021</v>
      </c>
      <c r="C38" s="2" t="s">
        <v>45</v>
      </c>
      <c r="D38">
        <v>1</v>
      </c>
      <c r="E38">
        <v>0</v>
      </c>
      <c r="F38" s="3" t="s">
        <v>14</v>
      </c>
      <c r="G38" s="3" t="str">
        <f t="shared" si="1"/>
        <v>Completed</v>
      </c>
      <c r="H38" s="2" t="s">
        <v>20</v>
      </c>
      <c r="I38" s="3" t="s">
        <v>17</v>
      </c>
      <c r="J38">
        <f t="shared" si="2"/>
        <v>1</v>
      </c>
    </row>
    <row r="39" spans="1:10" x14ac:dyDescent="0.3">
      <c r="A39" s="1">
        <v>44418</v>
      </c>
      <c r="B39" s="6">
        <f t="shared" si="0"/>
        <v>2021</v>
      </c>
      <c r="C39" s="2" t="s">
        <v>47</v>
      </c>
      <c r="D39">
        <v>0</v>
      </c>
      <c r="E39">
        <v>3</v>
      </c>
      <c r="F39" s="3" t="s">
        <v>8</v>
      </c>
      <c r="G39" s="3" t="str">
        <f t="shared" si="1"/>
        <v>Completed</v>
      </c>
      <c r="H39" s="2" t="s">
        <v>20</v>
      </c>
      <c r="I39" s="3" t="s">
        <v>17</v>
      </c>
      <c r="J39">
        <f t="shared" si="2"/>
        <v>-3</v>
      </c>
    </row>
    <row r="40" spans="1:10" x14ac:dyDescent="0.3">
      <c r="A40" s="1">
        <v>44510</v>
      </c>
      <c r="B40" s="6">
        <f t="shared" si="0"/>
        <v>2021</v>
      </c>
      <c r="C40" s="2" t="s">
        <v>47</v>
      </c>
      <c r="D40">
        <v>1</v>
      </c>
      <c r="E40">
        <v>2</v>
      </c>
      <c r="F40" s="3" t="s">
        <v>8</v>
      </c>
      <c r="G40" s="3" t="str">
        <f t="shared" si="1"/>
        <v>Completed</v>
      </c>
      <c r="H40" s="2" t="s">
        <v>16</v>
      </c>
      <c r="I40" s="3" t="s">
        <v>17</v>
      </c>
      <c r="J40">
        <f t="shared" si="2"/>
        <v>-1</v>
      </c>
    </row>
    <row r="41" spans="1:10" x14ac:dyDescent="0.3">
      <c r="A41" s="1">
        <v>44513</v>
      </c>
      <c r="B41" s="6">
        <f t="shared" si="0"/>
        <v>2021</v>
      </c>
      <c r="C41" s="2" t="s">
        <v>36</v>
      </c>
      <c r="D41">
        <v>0</v>
      </c>
      <c r="E41">
        <v>4</v>
      </c>
      <c r="F41" s="3" t="s">
        <v>8</v>
      </c>
      <c r="G41" s="3" t="str">
        <f t="shared" si="1"/>
        <v>Completed</v>
      </c>
      <c r="H41" s="2" t="s">
        <v>20</v>
      </c>
      <c r="I41" s="3" t="s">
        <v>17</v>
      </c>
      <c r="J41">
        <f t="shared" si="2"/>
        <v>-4</v>
      </c>
    </row>
    <row r="42" spans="1:10" x14ac:dyDescent="0.3">
      <c r="A42" s="1">
        <v>44516</v>
      </c>
      <c r="B42" s="6">
        <f t="shared" si="0"/>
        <v>2021</v>
      </c>
      <c r="C42" s="2" t="s">
        <v>45</v>
      </c>
      <c r="D42">
        <v>0</v>
      </c>
      <c r="E42">
        <v>1</v>
      </c>
      <c r="F42" s="3" t="s">
        <v>8</v>
      </c>
      <c r="G42" s="3" t="str">
        <f t="shared" si="1"/>
        <v>Completed</v>
      </c>
      <c r="H42" s="2" t="s">
        <v>16</v>
      </c>
      <c r="I42" s="3" t="s">
        <v>17</v>
      </c>
      <c r="J42">
        <f t="shared" si="2"/>
        <v>-1</v>
      </c>
    </row>
    <row r="43" spans="1:10" x14ac:dyDescent="0.3">
      <c r="A43" s="1">
        <v>44561</v>
      </c>
      <c r="B43" s="6">
        <f t="shared" si="0"/>
        <v>2021</v>
      </c>
      <c r="C43" s="2" t="s">
        <v>34</v>
      </c>
      <c r="D43">
        <v>1</v>
      </c>
      <c r="E43">
        <v>0</v>
      </c>
      <c r="F43" s="3" t="s">
        <v>14</v>
      </c>
      <c r="G43" s="3" t="str">
        <f t="shared" si="1"/>
        <v>Completed</v>
      </c>
      <c r="H43" s="2" t="s">
        <v>16</v>
      </c>
      <c r="I43" s="3" t="s">
        <v>12</v>
      </c>
      <c r="J43">
        <f t="shared" si="2"/>
        <v>1</v>
      </c>
    </row>
    <row r="44" spans="1:10" x14ac:dyDescent="0.3">
      <c r="A44" s="1">
        <v>44835</v>
      </c>
      <c r="B44" s="6">
        <f t="shared" si="0"/>
        <v>2022</v>
      </c>
      <c r="C44" s="2" t="s">
        <v>48</v>
      </c>
      <c r="D44">
        <v>0</v>
      </c>
      <c r="E44">
        <v>1</v>
      </c>
      <c r="F44" s="3" t="s">
        <v>8</v>
      </c>
      <c r="G44" s="3" t="str">
        <f t="shared" si="1"/>
        <v>Completed</v>
      </c>
      <c r="H44" s="2" t="s">
        <v>16</v>
      </c>
      <c r="I44" s="3" t="s">
        <v>49</v>
      </c>
      <c r="J44">
        <f t="shared" si="2"/>
        <v>-1</v>
      </c>
    </row>
    <row r="45" spans="1:10" x14ac:dyDescent="0.3">
      <c r="A45" s="1">
        <v>44575</v>
      </c>
      <c r="B45" s="6">
        <f t="shared" si="0"/>
        <v>2022</v>
      </c>
      <c r="C45" s="2" t="s">
        <v>43</v>
      </c>
      <c r="D45">
        <v>2</v>
      </c>
      <c r="E45">
        <v>1</v>
      </c>
      <c r="F45" s="3" t="s">
        <v>14</v>
      </c>
      <c r="G45" s="3" t="str">
        <f t="shared" si="1"/>
        <v>Completed</v>
      </c>
      <c r="H45" s="2" t="s">
        <v>20</v>
      </c>
      <c r="I45" s="3" t="s">
        <v>49</v>
      </c>
      <c r="J45">
        <f t="shared" si="2"/>
        <v>1</v>
      </c>
    </row>
    <row r="46" spans="1:10" x14ac:dyDescent="0.3">
      <c r="A46" s="1">
        <v>44579</v>
      </c>
      <c r="B46" s="6">
        <f t="shared" si="0"/>
        <v>2022</v>
      </c>
      <c r="C46" s="2" t="s">
        <v>46</v>
      </c>
      <c r="D46">
        <v>0</v>
      </c>
      <c r="E46">
        <v>0</v>
      </c>
      <c r="F46" s="3" t="s">
        <v>19</v>
      </c>
      <c r="G46" s="3" t="str">
        <f t="shared" si="1"/>
        <v>Completed</v>
      </c>
      <c r="H46" s="2" t="s">
        <v>20</v>
      </c>
      <c r="I46" s="3" t="s">
        <v>49</v>
      </c>
      <c r="J46">
        <f t="shared" si="2"/>
        <v>0</v>
      </c>
    </row>
    <row r="47" spans="1:10" x14ac:dyDescent="0.3">
      <c r="A47" s="1">
        <v>44586</v>
      </c>
      <c r="B47" s="6">
        <f t="shared" si="0"/>
        <v>2022</v>
      </c>
      <c r="C47" s="2" t="s">
        <v>35</v>
      </c>
      <c r="D47">
        <v>1</v>
      </c>
      <c r="E47">
        <v>2</v>
      </c>
      <c r="F47" s="3" t="s">
        <v>8</v>
      </c>
      <c r="G47" s="3" t="str">
        <f t="shared" si="1"/>
        <v>Completed</v>
      </c>
      <c r="H47" s="2" t="s">
        <v>16</v>
      </c>
      <c r="I47" s="3" t="s">
        <v>50</v>
      </c>
      <c r="J47">
        <f t="shared" si="2"/>
        <v>-1</v>
      </c>
    </row>
    <row r="48" spans="1:10" x14ac:dyDescent="0.3">
      <c r="A48" s="1">
        <v>44687</v>
      </c>
      <c r="B48" s="6">
        <f t="shared" si="0"/>
        <v>2022</v>
      </c>
      <c r="C48" s="2" t="s">
        <v>38</v>
      </c>
      <c r="D48">
        <v>2</v>
      </c>
      <c r="E48">
        <v>1</v>
      </c>
      <c r="F48" s="3" t="s">
        <v>14</v>
      </c>
      <c r="G48" s="3" t="str">
        <f t="shared" si="1"/>
        <v>Completed</v>
      </c>
      <c r="H48" s="2" t="s">
        <v>20</v>
      </c>
      <c r="I48" s="3" t="s">
        <v>26</v>
      </c>
      <c r="J48">
        <f t="shared" si="2"/>
        <v>1</v>
      </c>
    </row>
    <row r="49" spans="1:10" x14ac:dyDescent="0.3">
      <c r="A49" s="1">
        <v>44810</v>
      </c>
      <c r="B49" s="6">
        <f t="shared" si="0"/>
        <v>2022</v>
      </c>
      <c r="C49" s="2" t="s">
        <v>48</v>
      </c>
      <c r="D49">
        <v>0</v>
      </c>
      <c r="E49">
        <v>1</v>
      </c>
      <c r="F49" s="3" t="s">
        <v>8</v>
      </c>
      <c r="G49" s="3" t="str">
        <f t="shared" si="1"/>
        <v>Completed</v>
      </c>
      <c r="H49" s="2" t="s">
        <v>16</v>
      </c>
      <c r="I49" s="3" t="s">
        <v>26</v>
      </c>
      <c r="J49">
        <f t="shared" si="2"/>
        <v>-1</v>
      </c>
    </row>
    <row r="50" spans="1:10" x14ac:dyDescent="0.3">
      <c r="A50" s="1">
        <v>44719</v>
      </c>
      <c r="B50" s="6">
        <f t="shared" si="0"/>
        <v>2022</v>
      </c>
      <c r="C50" s="2" t="s">
        <v>51</v>
      </c>
      <c r="D50">
        <v>1</v>
      </c>
      <c r="E50">
        <v>2</v>
      </c>
      <c r="F50" s="3" t="s">
        <v>8</v>
      </c>
      <c r="G50" s="3" t="str">
        <f t="shared" si="1"/>
        <v>Completed</v>
      </c>
      <c r="H50" s="2" t="s">
        <v>16</v>
      </c>
      <c r="I50" s="3" t="s">
        <v>44</v>
      </c>
      <c r="J50">
        <f t="shared" si="2"/>
        <v>-1</v>
      </c>
    </row>
    <row r="51" spans="1:10" x14ac:dyDescent="0.3">
      <c r="A51" s="1">
        <v>44780</v>
      </c>
      <c r="B51" s="6">
        <f t="shared" si="0"/>
        <v>2022</v>
      </c>
      <c r="C51" s="2" t="s">
        <v>33</v>
      </c>
      <c r="D51">
        <v>1</v>
      </c>
      <c r="E51">
        <v>1</v>
      </c>
      <c r="F51" s="3" t="s">
        <v>19</v>
      </c>
      <c r="G51" s="3" t="str">
        <f t="shared" si="1"/>
        <v>Completed</v>
      </c>
      <c r="H51" s="2" t="s">
        <v>20</v>
      </c>
      <c r="I51" s="3" t="s">
        <v>44</v>
      </c>
      <c r="J51">
        <f t="shared" si="2"/>
        <v>0</v>
      </c>
    </row>
    <row r="52" spans="1:10" x14ac:dyDescent="0.3">
      <c r="A52" s="1">
        <v>44841</v>
      </c>
      <c r="B52" s="6">
        <f t="shared" si="0"/>
        <v>2022</v>
      </c>
      <c r="C52" s="2" t="s">
        <v>52</v>
      </c>
      <c r="D52">
        <v>2</v>
      </c>
      <c r="E52">
        <v>0</v>
      </c>
      <c r="F52" s="3" t="s">
        <v>14</v>
      </c>
      <c r="G52" s="3" t="str">
        <f t="shared" si="1"/>
        <v>Completed</v>
      </c>
      <c r="H52" s="2" t="s">
        <v>16</v>
      </c>
      <c r="I52" s="3" t="s">
        <v>44</v>
      </c>
      <c r="J52">
        <f t="shared" si="2"/>
        <v>2</v>
      </c>
    </row>
    <row r="53" spans="1:10" x14ac:dyDescent="0.3">
      <c r="A53" s="1">
        <v>44800</v>
      </c>
      <c r="B53" s="6">
        <f t="shared" si="0"/>
        <v>2022</v>
      </c>
      <c r="C53" s="2" t="s">
        <v>45</v>
      </c>
      <c r="D53">
        <v>1</v>
      </c>
      <c r="E53">
        <v>1</v>
      </c>
      <c r="F53" s="3" t="s">
        <v>19</v>
      </c>
      <c r="G53" s="3" t="str">
        <f t="shared" si="1"/>
        <v>Completed</v>
      </c>
      <c r="H53" s="2" t="s">
        <v>20</v>
      </c>
      <c r="I53" s="3" t="s">
        <v>53</v>
      </c>
      <c r="J53">
        <f t="shared" si="2"/>
        <v>0</v>
      </c>
    </row>
    <row r="54" spans="1:10" x14ac:dyDescent="0.3">
      <c r="A54" s="1">
        <v>44660</v>
      </c>
      <c r="B54" s="6">
        <f t="shared" si="0"/>
        <v>2022</v>
      </c>
      <c r="C54" s="2" t="s">
        <v>45</v>
      </c>
      <c r="D54">
        <v>0</v>
      </c>
      <c r="E54">
        <v>0</v>
      </c>
      <c r="F54" s="3" t="s">
        <v>19</v>
      </c>
      <c r="G54" s="3" t="str">
        <f t="shared" si="1"/>
        <v>Completed</v>
      </c>
      <c r="H54" s="2" t="s">
        <v>16</v>
      </c>
      <c r="I54" s="3" t="s">
        <v>53</v>
      </c>
      <c r="J54">
        <f t="shared" si="2"/>
        <v>0</v>
      </c>
    </row>
    <row r="55" spans="1:10" x14ac:dyDescent="0.3">
      <c r="A55" s="1">
        <v>44982</v>
      </c>
      <c r="B55" s="6">
        <f t="shared" si="0"/>
        <v>2023</v>
      </c>
      <c r="C55" s="2" t="s">
        <v>51</v>
      </c>
      <c r="D55">
        <v>1</v>
      </c>
      <c r="E55">
        <v>1</v>
      </c>
      <c r="F55" s="3" t="s">
        <v>19</v>
      </c>
      <c r="G55" s="3" t="str">
        <f t="shared" si="1"/>
        <v>Completed</v>
      </c>
      <c r="H55" s="2" t="s">
        <v>20</v>
      </c>
      <c r="I55" s="3" t="s">
        <v>12</v>
      </c>
      <c r="J55">
        <f t="shared" si="2"/>
        <v>0</v>
      </c>
    </row>
    <row r="56" spans="1:10" x14ac:dyDescent="0.3">
      <c r="A56" s="1">
        <v>45000</v>
      </c>
      <c r="B56" s="6">
        <f t="shared" si="0"/>
        <v>2023</v>
      </c>
      <c r="C56" s="2" t="s">
        <v>54</v>
      </c>
      <c r="D56">
        <v>1</v>
      </c>
      <c r="E56">
        <v>1</v>
      </c>
      <c r="F56" s="3" t="s">
        <v>19</v>
      </c>
      <c r="G56" s="3" t="str">
        <f t="shared" si="1"/>
        <v>Completed</v>
      </c>
      <c r="H56" s="2" t="s">
        <v>16</v>
      </c>
      <c r="I56" s="3" t="s">
        <v>12</v>
      </c>
      <c r="J56">
        <f t="shared" si="2"/>
        <v>0</v>
      </c>
    </row>
    <row r="57" spans="1:10" x14ac:dyDescent="0.3">
      <c r="A57" s="1">
        <v>45009</v>
      </c>
      <c r="B57" s="6">
        <f t="shared" si="0"/>
        <v>2023</v>
      </c>
      <c r="C57" s="2" t="s">
        <v>32</v>
      </c>
      <c r="D57">
        <v>0</v>
      </c>
      <c r="E57">
        <v>2</v>
      </c>
      <c r="F57" s="3" t="s">
        <v>8</v>
      </c>
      <c r="G57" s="3" t="str">
        <f t="shared" si="1"/>
        <v>Completed</v>
      </c>
      <c r="H57" s="2" t="s">
        <v>16</v>
      </c>
      <c r="I57" s="3" t="s">
        <v>26</v>
      </c>
      <c r="J57">
        <f t="shared" si="2"/>
        <v>-2</v>
      </c>
    </row>
    <row r="58" spans="1:10" x14ac:dyDescent="0.3">
      <c r="A58" s="1">
        <v>45013</v>
      </c>
      <c r="B58" s="6">
        <f t="shared" si="0"/>
        <v>2023</v>
      </c>
      <c r="C58" s="2" t="s">
        <v>32</v>
      </c>
      <c r="D58">
        <v>0</v>
      </c>
      <c r="E58">
        <v>4</v>
      </c>
      <c r="F58" s="3" t="s">
        <v>8</v>
      </c>
      <c r="G58" s="3" t="str">
        <f t="shared" si="1"/>
        <v>Completed</v>
      </c>
      <c r="H58" s="2" t="s">
        <v>20</v>
      </c>
      <c r="I58" s="3" t="s">
        <v>26</v>
      </c>
      <c r="J58">
        <f t="shared" si="2"/>
        <v>-4</v>
      </c>
    </row>
    <row r="59" spans="1:10" x14ac:dyDescent="0.3">
      <c r="A59" s="1">
        <v>45091</v>
      </c>
      <c r="B59" s="6">
        <f t="shared" si="0"/>
        <v>2023</v>
      </c>
      <c r="C59" s="2" t="s">
        <v>45</v>
      </c>
      <c r="D59">
        <v>1</v>
      </c>
      <c r="E59">
        <v>1</v>
      </c>
      <c r="F59" s="3" t="s">
        <v>19</v>
      </c>
      <c r="G59" s="3" t="str">
        <f t="shared" si="1"/>
        <v>Completed</v>
      </c>
      <c r="H59" s="2" t="s">
        <v>16</v>
      </c>
      <c r="I59" s="3" t="s">
        <v>55</v>
      </c>
      <c r="J59">
        <f t="shared" si="2"/>
        <v>0</v>
      </c>
    </row>
    <row r="60" spans="1:10" x14ac:dyDescent="0.3">
      <c r="A60" s="1">
        <v>45097</v>
      </c>
      <c r="B60" s="6">
        <f t="shared" si="0"/>
        <v>2023</v>
      </c>
      <c r="C60" s="2" t="s">
        <v>38</v>
      </c>
      <c r="D60">
        <v>0</v>
      </c>
      <c r="E60">
        <v>0</v>
      </c>
      <c r="F60" s="3" t="s">
        <v>19</v>
      </c>
      <c r="G60" s="3" t="str">
        <f t="shared" si="1"/>
        <v>Completed</v>
      </c>
      <c r="H60" s="2" t="s">
        <v>20</v>
      </c>
      <c r="I60" s="3" t="s">
        <v>26</v>
      </c>
      <c r="J60">
        <f t="shared" si="2"/>
        <v>0</v>
      </c>
    </row>
    <row r="61" spans="1:10" x14ac:dyDescent="0.3">
      <c r="A61" s="1">
        <v>45178</v>
      </c>
      <c r="B61" s="6">
        <f t="shared" si="0"/>
        <v>2023</v>
      </c>
      <c r="C61" s="2" t="s">
        <v>48</v>
      </c>
      <c r="D61">
        <v>2</v>
      </c>
      <c r="E61">
        <v>2</v>
      </c>
      <c r="F61" s="3" t="s">
        <v>19</v>
      </c>
      <c r="G61" s="3" t="str">
        <f t="shared" si="1"/>
        <v>Completed</v>
      </c>
      <c r="H61" s="2" t="s">
        <v>20</v>
      </c>
      <c r="I61" s="3" t="s">
        <v>26</v>
      </c>
      <c r="J61">
        <f t="shared" si="2"/>
        <v>0</v>
      </c>
    </row>
    <row r="62" spans="1:10" x14ac:dyDescent="0.3">
      <c r="A62" s="1">
        <v>45247</v>
      </c>
      <c r="B62" s="6">
        <f t="shared" si="0"/>
        <v>2023</v>
      </c>
      <c r="C62" s="2" t="s">
        <v>56</v>
      </c>
      <c r="D62">
        <v>0</v>
      </c>
      <c r="E62">
        <v>1</v>
      </c>
      <c r="F62" s="3" t="s">
        <v>8</v>
      </c>
      <c r="G62" s="3" t="str">
        <f t="shared" si="1"/>
        <v>Completed</v>
      </c>
      <c r="H62" s="2" t="s">
        <v>16</v>
      </c>
      <c r="I62" s="3" t="s">
        <v>17</v>
      </c>
      <c r="J62">
        <f t="shared" si="2"/>
        <v>-1</v>
      </c>
    </row>
    <row r="63" spans="1:10" x14ac:dyDescent="0.3">
      <c r="A63" s="1">
        <v>45251</v>
      </c>
      <c r="B63" s="6">
        <f t="shared" si="0"/>
        <v>2023</v>
      </c>
      <c r="C63" s="2" t="s">
        <v>25</v>
      </c>
      <c r="D63">
        <v>1</v>
      </c>
      <c r="E63">
        <v>0</v>
      </c>
      <c r="F63" s="3" t="s">
        <v>14</v>
      </c>
      <c r="G63" s="3" t="str">
        <f t="shared" si="1"/>
        <v>Completed</v>
      </c>
      <c r="H63" s="2" t="s">
        <v>20</v>
      </c>
      <c r="I63" s="3" t="s">
        <v>17</v>
      </c>
      <c r="J63">
        <f t="shared" si="2"/>
        <v>1</v>
      </c>
    </row>
    <row r="64" spans="1:10" x14ac:dyDescent="0.3">
      <c r="A64" s="1">
        <v>45374</v>
      </c>
      <c r="B64" s="6">
        <f t="shared" si="0"/>
        <v>2024</v>
      </c>
      <c r="C64" s="2" t="s">
        <v>46</v>
      </c>
      <c r="D64">
        <v>0</v>
      </c>
      <c r="E64">
        <v>1</v>
      </c>
      <c r="F64" s="3" t="s">
        <v>8</v>
      </c>
      <c r="G64" s="3" t="str">
        <f t="shared" si="1"/>
        <v>Completed</v>
      </c>
      <c r="H64" s="2" t="s">
        <v>16</v>
      </c>
      <c r="I64" s="3" t="s">
        <v>12</v>
      </c>
      <c r="J64">
        <f t="shared" si="2"/>
        <v>-1</v>
      </c>
    </row>
    <row r="65" spans="1:10" x14ac:dyDescent="0.3">
      <c r="A65" s="1">
        <v>45377</v>
      </c>
      <c r="B65" s="6">
        <f t="shared" si="0"/>
        <v>2024</v>
      </c>
      <c r="C65" s="2" t="s">
        <v>29</v>
      </c>
      <c r="D65">
        <v>0</v>
      </c>
      <c r="E65">
        <v>4</v>
      </c>
      <c r="F65" s="3" t="s">
        <v>8</v>
      </c>
      <c r="G65" s="3" t="str">
        <f t="shared" si="1"/>
        <v>Completed</v>
      </c>
      <c r="H65" s="2" t="s">
        <v>20</v>
      </c>
      <c r="I65" s="3" t="s">
        <v>55</v>
      </c>
      <c r="J65">
        <f t="shared" si="2"/>
        <v>-4</v>
      </c>
    </row>
    <row r="66" spans="1:10" x14ac:dyDescent="0.3">
      <c r="A66" s="1">
        <v>45449</v>
      </c>
      <c r="B66" s="6">
        <f t="shared" si="0"/>
        <v>2024</v>
      </c>
      <c r="C66" s="2" t="s">
        <v>57</v>
      </c>
      <c r="D66">
        <v>3</v>
      </c>
      <c r="E66">
        <v>1</v>
      </c>
      <c r="F66" s="3" t="s">
        <v>14</v>
      </c>
      <c r="G66" s="3" t="str">
        <f t="shared" si="1"/>
        <v>Completed</v>
      </c>
      <c r="H66" s="2" t="s">
        <v>20</v>
      </c>
      <c r="I66" s="3" t="s">
        <v>17</v>
      </c>
      <c r="J66">
        <f t="shared" si="2"/>
        <v>2</v>
      </c>
    </row>
    <row r="67" spans="1:10" x14ac:dyDescent="0.3">
      <c r="A67" s="1">
        <v>45571</v>
      </c>
      <c r="B67" s="6">
        <f t="shared" ref="B67:B73" si="3">YEAR($A67)</f>
        <v>2024</v>
      </c>
      <c r="C67" s="2" t="s">
        <v>58</v>
      </c>
      <c r="D67">
        <v>0</v>
      </c>
      <c r="E67">
        <v>1</v>
      </c>
      <c r="F67" s="3" t="s">
        <v>8</v>
      </c>
      <c r="G67" s="3" t="str">
        <f t="shared" ref="G67:G73" si="4">IF(F67="tbd", "Upcoming", "Completed")</f>
        <v>Completed</v>
      </c>
      <c r="H67" s="2" t="s">
        <v>16</v>
      </c>
      <c r="I67" s="3" t="s">
        <v>17</v>
      </c>
      <c r="J67">
        <f t="shared" ref="J67:J73" si="5">D67-E67</f>
        <v>-1</v>
      </c>
    </row>
    <row r="68" spans="1:10" x14ac:dyDescent="0.3">
      <c r="A68" s="1">
        <v>45574</v>
      </c>
      <c r="B68" s="6">
        <f t="shared" si="3"/>
        <v>2024</v>
      </c>
      <c r="C68" s="2" t="s">
        <v>37</v>
      </c>
      <c r="D68">
        <v>3</v>
      </c>
      <c r="E68">
        <v>0</v>
      </c>
      <c r="F68" s="3" t="s">
        <v>14</v>
      </c>
      <c r="G68" s="3" t="str">
        <f t="shared" si="4"/>
        <v>Completed</v>
      </c>
      <c r="H68" s="2" t="s">
        <v>20</v>
      </c>
      <c r="I68" s="3" t="s">
        <v>59</v>
      </c>
      <c r="J68">
        <f t="shared" si="5"/>
        <v>3</v>
      </c>
    </row>
    <row r="69" spans="1:10" x14ac:dyDescent="0.3">
      <c r="A69" s="1">
        <v>45606</v>
      </c>
      <c r="B69" s="6">
        <f t="shared" si="3"/>
        <v>2024</v>
      </c>
      <c r="C69" s="2" t="s">
        <v>46</v>
      </c>
      <c r="D69">
        <v>0</v>
      </c>
      <c r="E69">
        <v>4</v>
      </c>
      <c r="F69" s="3" t="s">
        <v>8</v>
      </c>
      <c r="G69" s="3" t="str">
        <f t="shared" si="4"/>
        <v>Completed</v>
      </c>
      <c r="H69" s="2" t="s">
        <v>16</v>
      </c>
      <c r="I69" s="3" t="s">
        <v>59</v>
      </c>
      <c r="J69">
        <f t="shared" si="5"/>
        <v>-4</v>
      </c>
    </row>
    <row r="70" spans="1:10" x14ac:dyDescent="0.3">
      <c r="A70" s="1">
        <v>45610</v>
      </c>
      <c r="B70" s="6">
        <f t="shared" si="3"/>
        <v>2024</v>
      </c>
      <c r="C70" s="2" t="s">
        <v>60</v>
      </c>
      <c r="D70">
        <v>0</v>
      </c>
      <c r="E70">
        <v>0</v>
      </c>
      <c r="F70" s="3" t="s">
        <v>19</v>
      </c>
      <c r="G70" s="3" t="str">
        <f t="shared" si="4"/>
        <v>Completed</v>
      </c>
      <c r="H70" s="2" t="s">
        <v>20</v>
      </c>
      <c r="I70" s="3" t="s">
        <v>59</v>
      </c>
      <c r="J70">
        <f t="shared" si="5"/>
        <v>0</v>
      </c>
    </row>
    <row r="71" spans="1:10" x14ac:dyDescent="0.3">
      <c r="A71" s="1">
        <v>45614</v>
      </c>
      <c r="B71" s="6">
        <f t="shared" si="3"/>
        <v>2024</v>
      </c>
      <c r="C71" s="2" t="s">
        <v>37</v>
      </c>
      <c r="D71">
        <v>0</v>
      </c>
      <c r="E71">
        <v>1</v>
      </c>
      <c r="F71" s="3" t="s">
        <v>8</v>
      </c>
      <c r="G71" s="3" t="str">
        <f t="shared" si="4"/>
        <v>Completed</v>
      </c>
      <c r="H71" s="2" t="s">
        <v>16</v>
      </c>
      <c r="I71" s="3" t="s">
        <v>59</v>
      </c>
      <c r="J71">
        <f t="shared" si="5"/>
        <v>-1</v>
      </c>
    </row>
    <row r="72" spans="1:10" x14ac:dyDescent="0.3">
      <c r="A72" s="1">
        <v>45691</v>
      </c>
      <c r="B72" s="6">
        <f t="shared" si="3"/>
        <v>2025</v>
      </c>
      <c r="C72" s="2" t="s">
        <v>34</v>
      </c>
      <c r="D72">
        <v>2</v>
      </c>
      <c r="E72">
        <v>0</v>
      </c>
      <c r="F72" s="3" t="s">
        <v>14</v>
      </c>
      <c r="G72" s="3" t="str">
        <f t="shared" si="4"/>
        <v>Completed</v>
      </c>
      <c r="H72" s="2" t="s">
        <v>16</v>
      </c>
      <c r="I72" s="3" t="s">
        <v>12</v>
      </c>
      <c r="J72">
        <f t="shared" si="5"/>
        <v>2</v>
      </c>
    </row>
    <row r="73" spans="1:10" x14ac:dyDescent="0.3">
      <c r="A73" s="1">
        <v>45736</v>
      </c>
      <c r="B73" s="6">
        <f t="shared" si="3"/>
        <v>2025</v>
      </c>
      <c r="C73" s="2" t="s">
        <v>31</v>
      </c>
      <c r="D73">
        <v>0</v>
      </c>
      <c r="E73">
        <v>1</v>
      </c>
      <c r="F73" s="3" t="s">
        <v>8</v>
      </c>
      <c r="G73" s="3" t="str">
        <f t="shared" si="4"/>
        <v>Completed</v>
      </c>
      <c r="H73" s="2" t="s">
        <v>16</v>
      </c>
      <c r="I73" s="3" t="s">
        <v>17</v>
      </c>
      <c r="J73">
        <f t="shared" si="5"/>
        <v>-1</v>
      </c>
    </row>
    <row r="74" spans="1:10" x14ac:dyDescent="0.3">
      <c r="A74" s="1"/>
      <c r="B74" s="6"/>
      <c r="F74" s="2"/>
      <c r="G74" s="2"/>
      <c r="H74" s="2"/>
      <c r="I74" s="2"/>
    </row>
    <row r="75" spans="1:10" x14ac:dyDescent="0.3">
      <c r="A75" s="1"/>
      <c r="B75" s="6"/>
      <c r="H75" s="2"/>
    </row>
  </sheetData>
  <dataConsolidate link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2334-BD87-4F7D-8441-54238684DAC5}">
  <dimension ref="A1:G75"/>
  <sheetViews>
    <sheetView workbookViewId="0">
      <selection activeCell="R12" sqref="R12"/>
    </sheetView>
  </sheetViews>
  <sheetFormatPr defaultRowHeight="14.4" x14ac:dyDescent="0.3"/>
  <cols>
    <col min="1" max="1" width="15.5546875" style="2" customWidth="1"/>
    <col min="5" max="5" width="17.109375" customWidth="1"/>
    <col min="6" max="6" width="16.33203125" customWidth="1"/>
    <col min="7" max="7" width="14.44140625" customWidth="1"/>
  </cols>
  <sheetData>
    <row r="1" spans="1:7" x14ac:dyDescent="0.3">
      <c r="A1" s="2" t="s">
        <v>1</v>
      </c>
      <c r="B1" s="2" t="s">
        <v>14</v>
      </c>
      <c r="C1" s="2" t="s">
        <v>8</v>
      </c>
      <c r="D1" s="2" t="s">
        <v>19</v>
      </c>
      <c r="E1" s="2" t="s">
        <v>3</v>
      </c>
      <c r="F1" s="2" t="s">
        <v>69</v>
      </c>
      <c r="G1" s="2" t="s">
        <v>70</v>
      </c>
    </row>
    <row r="2" spans="1:7" x14ac:dyDescent="0.3">
      <c r="A2" s="2" t="s">
        <v>7</v>
      </c>
      <c r="B2">
        <f>COUNTIFS('Malawai Team cleaned data'!C:C,A2,'Malawai Team cleaned data'!F:F,"Win")</f>
        <v>0</v>
      </c>
      <c r="C2">
        <f>COUNTIFS('Malawai Team cleaned data'!C:C, A2, 'Malawai Team cleaned data'!F:F, "LOSS")</f>
        <v>1</v>
      </c>
      <c r="D2">
        <f>COUNTIFS('Malawai Team cleaned data'!C:C,A2,'Malawai Team cleaned data'!F:F, "DRAW")</f>
        <v>0</v>
      </c>
      <c r="E2">
        <f>SUMIFS('Malawai Team cleaned data'!E:E,'Malawai Team cleaned data'!C:C,A2)</f>
        <v>5</v>
      </c>
      <c r="F2">
        <f>_xlfn.MINIFS('Malawai Team cleaned data'!B:B,'Malawai Team cleaned data'!C:C,A2)</f>
        <v>1957</v>
      </c>
      <c r="G2">
        <f>B2+C2+D2</f>
        <v>1</v>
      </c>
    </row>
    <row r="3" spans="1:7" x14ac:dyDescent="0.3">
      <c r="A3" s="2" t="s">
        <v>11</v>
      </c>
      <c r="B3">
        <f>COUNTIFS('Malawai Team cleaned data'!C:C,A3,'Malawai Team cleaned data'!F:F,"Win")</f>
        <v>0</v>
      </c>
      <c r="C3">
        <f>COUNTIFS('Malawai Team cleaned data'!C:C, A3, 'Malawai Team cleaned data'!F:F, "LOSS")</f>
        <v>3</v>
      </c>
      <c r="D3">
        <f>COUNTIFS('Malawai Team cleaned data'!C:C,A3,'Malawai Team cleaned data'!F:F, "DRAW")</f>
        <v>1</v>
      </c>
      <c r="E3">
        <f>SUMIFS('Malawai Team cleaned data'!E:E,'Malawai Team cleaned data'!C:C,A3)</f>
        <v>14</v>
      </c>
      <c r="F3">
        <f>_xlfn.MINIFS('Malawai Team cleaned data'!B:B,'Malawai Team cleaned data'!C:C,A3)</f>
        <v>1962</v>
      </c>
      <c r="G3">
        <f t="shared" ref="G3:G37" si="0">B3+C3+D3</f>
        <v>4</v>
      </c>
    </row>
    <row r="4" spans="1:7" x14ac:dyDescent="0.3">
      <c r="A4" s="2" t="s">
        <v>13</v>
      </c>
      <c r="B4">
        <f>COUNTIFS('Malawai Team cleaned data'!C:C,A4,'Malawai Team cleaned data'!F:F,"Win")</f>
        <v>1</v>
      </c>
      <c r="C4">
        <f>COUNTIFS('Malawai Team cleaned data'!C:C, A4, 'Malawai Team cleaned data'!F:F, "LOSS")</f>
        <v>0</v>
      </c>
      <c r="D4">
        <f>COUNTIFS('Malawai Team cleaned data'!C:C,A4,'Malawai Team cleaned data'!F:F, "DRAW")</f>
        <v>0</v>
      </c>
      <c r="E4">
        <f>SUMIFS('Malawai Team cleaned data'!E:E,'Malawai Team cleaned data'!C:C,A4)</f>
        <v>1</v>
      </c>
      <c r="F4">
        <f>_xlfn.MINIFS('Malawai Team cleaned data'!B:B,'Malawai Team cleaned data'!C:C,A4)</f>
        <v>1968</v>
      </c>
      <c r="G4">
        <f t="shared" si="0"/>
        <v>1</v>
      </c>
    </row>
    <row r="5" spans="1:7" x14ac:dyDescent="0.3">
      <c r="A5" s="2" t="s">
        <v>15</v>
      </c>
      <c r="B5">
        <f>COUNTIFS('Malawai Team cleaned data'!C:C,A5,'Malawai Team cleaned data'!F:F,"Win")</f>
        <v>0</v>
      </c>
      <c r="C5">
        <f>COUNTIFS('Malawai Team cleaned data'!C:C, A5, 'Malawai Team cleaned data'!F:F, "LOSS")</f>
        <v>1</v>
      </c>
      <c r="D5">
        <f>COUNTIFS('Malawai Team cleaned data'!C:C,A5,'Malawai Team cleaned data'!F:F, "DRAW")</f>
        <v>0</v>
      </c>
      <c r="E5">
        <f>SUMIFS('Malawai Team cleaned data'!E:E,'Malawai Team cleaned data'!C:C,A5)</f>
        <v>3</v>
      </c>
      <c r="F5">
        <f>_xlfn.MINIFS('Malawai Team cleaned data'!B:B,'Malawai Team cleaned data'!C:C,A5)</f>
        <v>1996</v>
      </c>
      <c r="G5">
        <f t="shared" si="0"/>
        <v>1</v>
      </c>
    </row>
    <row r="6" spans="1:7" x14ac:dyDescent="0.3">
      <c r="A6" s="2" t="s">
        <v>18</v>
      </c>
      <c r="B6">
        <f>COUNTIFS('Malawai Team cleaned data'!C:C,A6,'Malawai Team cleaned data'!F:F,"Win")</f>
        <v>0</v>
      </c>
      <c r="C6">
        <f>COUNTIFS('Malawai Team cleaned data'!C:C, A6, 'Malawai Team cleaned data'!F:F, "LOSS")</f>
        <v>0</v>
      </c>
      <c r="D6">
        <f>COUNTIFS('Malawai Team cleaned data'!C:C,A6,'Malawai Team cleaned data'!F:F, "DRAW")</f>
        <v>1</v>
      </c>
      <c r="E6">
        <f>SUMIFS('Malawai Team cleaned data'!E:E,'Malawai Team cleaned data'!C:C,A6)</f>
        <v>1</v>
      </c>
      <c r="F6">
        <f>_xlfn.MINIFS('Malawai Team cleaned data'!B:B,'Malawai Team cleaned data'!C:C,A6)</f>
        <v>1996</v>
      </c>
      <c r="G6">
        <f t="shared" si="0"/>
        <v>1</v>
      </c>
    </row>
    <row r="7" spans="1:7" x14ac:dyDescent="0.3">
      <c r="A7" s="2" t="s">
        <v>21</v>
      </c>
      <c r="B7">
        <f>COUNTIFS('Malawai Team cleaned data'!C:C,A7,'Malawai Team cleaned data'!F:F,"Win")</f>
        <v>0</v>
      </c>
      <c r="C7">
        <f>COUNTIFS('Malawai Team cleaned data'!C:C, A7, 'Malawai Team cleaned data'!F:F, "LOSS")</f>
        <v>1</v>
      </c>
      <c r="D7">
        <f>COUNTIFS('Malawai Team cleaned data'!C:C,A7,'Malawai Team cleaned data'!F:F, "DRAW")</f>
        <v>0</v>
      </c>
      <c r="E7">
        <f>SUMIFS('Malawai Team cleaned data'!E:E,'Malawai Team cleaned data'!C:C,A7)</f>
        <v>3</v>
      </c>
      <c r="F7">
        <f>_xlfn.MINIFS('Malawai Team cleaned data'!B:B,'Malawai Team cleaned data'!C:C,A7)</f>
        <v>2010</v>
      </c>
      <c r="G7">
        <f t="shared" si="0"/>
        <v>1</v>
      </c>
    </row>
    <row r="8" spans="1:7" x14ac:dyDescent="0.3">
      <c r="A8" s="2" t="s">
        <v>23</v>
      </c>
      <c r="B8">
        <f>COUNTIFS('Malawai Team cleaned data'!C:C,A8,'Malawai Team cleaned data'!F:F,"Win")</f>
        <v>0</v>
      </c>
      <c r="C8">
        <f>COUNTIFS('Malawai Team cleaned data'!C:C, A8, 'Malawai Team cleaned data'!F:F, "LOSS")</f>
        <v>1</v>
      </c>
      <c r="D8">
        <f>COUNTIFS('Malawai Team cleaned data'!C:C,A8,'Malawai Team cleaned data'!F:F, "DRAW")</f>
        <v>0</v>
      </c>
      <c r="E8">
        <f>SUMIFS('Malawai Team cleaned data'!E:E,'Malawai Team cleaned data'!C:C,A8)</f>
        <v>2</v>
      </c>
      <c r="F8">
        <f>_xlfn.MINIFS('Malawai Team cleaned data'!B:B,'Malawai Team cleaned data'!C:C,A8)</f>
        <v>2010</v>
      </c>
      <c r="G8">
        <f t="shared" si="0"/>
        <v>1</v>
      </c>
    </row>
    <row r="9" spans="1:7" x14ac:dyDescent="0.3">
      <c r="A9" s="2" t="s">
        <v>24</v>
      </c>
      <c r="B9">
        <f>COUNTIFS('Malawai Team cleaned data'!C:C,A9,'Malawai Team cleaned data'!F:F,"Win")</f>
        <v>0</v>
      </c>
      <c r="C9">
        <f>COUNTIFS('Malawai Team cleaned data'!C:C, A9, 'Malawai Team cleaned data'!F:F, "LOSS")</f>
        <v>1</v>
      </c>
      <c r="D9">
        <f>COUNTIFS('Malawai Team cleaned data'!C:C,A9,'Malawai Team cleaned data'!F:F, "DRAW")</f>
        <v>0</v>
      </c>
      <c r="E9">
        <f>SUMIFS('Malawai Team cleaned data'!E:E,'Malawai Team cleaned data'!C:C,A9)</f>
        <v>3</v>
      </c>
      <c r="F9">
        <f>_xlfn.MINIFS('Malawai Team cleaned data'!B:B,'Malawai Team cleaned data'!C:C,A9)</f>
        <v>2010</v>
      </c>
      <c r="G9">
        <f t="shared" si="0"/>
        <v>1</v>
      </c>
    </row>
    <row r="10" spans="1:7" x14ac:dyDescent="0.3">
      <c r="A10" s="2" t="s">
        <v>25</v>
      </c>
      <c r="B10">
        <f>COUNTIFS('Malawai Team cleaned data'!C:C,A10,'Malawai Team cleaned data'!F:F,"Win")</f>
        <v>1</v>
      </c>
      <c r="C10">
        <f>COUNTIFS('Malawai Team cleaned data'!C:C, A10, 'Malawai Team cleaned data'!F:F, "LOSS")</f>
        <v>0</v>
      </c>
      <c r="D10">
        <f>COUNTIFS('Malawai Team cleaned data'!C:C,A10,'Malawai Team cleaned data'!F:F, "DRAW")</f>
        <v>1</v>
      </c>
      <c r="E10">
        <f>SUMIFS('Malawai Team cleaned data'!E:E,'Malawai Team cleaned data'!C:C,A10)</f>
        <v>2</v>
      </c>
      <c r="F10">
        <f>_xlfn.MINIFS('Malawai Team cleaned data'!B:B,'Malawai Team cleaned data'!C:C,A10)</f>
        <v>2010</v>
      </c>
      <c r="G10">
        <f t="shared" si="0"/>
        <v>2</v>
      </c>
    </row>
    <row r="11" spans="1:7" x14ac:dyDescent="0.3">
      <c r="A11" s="2" t="s">
        <v>27</v>
      </c>
      <c r="B11">
        <f>COUNTIFS('Malawai Team cleaned data'!C:C,A11,'Malawai Team cleaned data'!F:F,"Win")</f>
        <v>1</v>
      </c>
      <c r="C11">
        <f>COUNTIFS('Malawai Team cleaned data'!C:C, A11, 'Malawai Team cleaned data'!F:F, "LOSS")</f>
        <v>0</v>
      </c>
      <c r="D11">
        <f>COUNTIFS('Malawai Team cleaned data'!C:C,A11,'Malawai Team cleaned data'!F:F, "DRAW")</f>
        <v>0</v>
      </c>
      <c r="E11">
        <f>SUMIFS('Malawai Team cleaned data'!E:E,'Malawai Team cleaned data'!C:C,A11)</f>
        <v>2</v>
      </c>
      <c r="F11">
        <f>_xlfn.MINIFS('Malawai Team cleaned data'!B:B,'Malawai Team cleaned data'!C:C,A11)</f>
        <v>2010</v>
      </c>
      <c r="G11">
        <f t="shared" si="0"/>
        <v>1</v>
      </c>
    </row>
    <row r="12" spans="1:7" x14ac:dyDescent="0.3">
      <c r="A12" s="2" t="s">
        <v>28</v>
      </c>
      <c r="B12">
        <f>COUNTIFS('Malawai Team cleaned data'!C:C,A12,'Malawai Team cleaned data'!F:F,"Win")</f>
        <v>1</v>
      </c>
      <c r="C12">
        <f>COUNTIFS('Malawai Team cleaned data'!C:C, A12, 'Malawai Team cleaned data'!F:F, "LOSS")</f>
        <v>0</v>
      </c>
      <c r="D12">
        <f>COUNTIFS('Malawai Team cleaned data'!C:C,A12,'Malawai Team cleaned data'!F:F, "DRAW")</f>
        <v>0</v>
      </c>
      <c r="E12">
        <f>SUMIFS('Malawai Team cleaned data'!E:E,'Malawai Team cleaned data'!C:C,A12)</f>
        <v>1</v>
      </c>
      <c r="F12">
        <f>_xlfn.MINIFS('Malawai Team cleaned data'!B:B,'Malawai Team cleaned data'!C:C,A12)</f>
        <v>2010</v>
      </c>
      <c r="G12">
        <f t="shared" si="0"/>
        <v>1</v>
      </c>
    </row>
    <row r="13" spans="1:7" x14ac:dyDescent="0.3">
      <c r="A13" s="2" t="s">
        <v>29</v>
      </c>
      <c r="B13">
        <f>COUNTIFS('Malawai Team cleaned data'!C:C,A13,'Malawai Team cleaned data'!F:F,"Win")</f>
        <v>0</v>
      </c>
      <c r="C13">
        <f>COUNTIFS('Malawai Team cleaned data'!C:C, A13, 'Malawai Team cleaned data'!F:F, "LOSS")</f>
        <v>1</v>
      </c>
      <c r="D13">
        <f>COUNTIFS('Malawai Team cleaned data'!C:C,A13,'Malawai Team cleaned data'!F:F, "DRAW")</f>
        <v>3</v>
      </c>
      <c r="E13">
        <f>SUMIFS('Malawai Team cleaned data'!E:E,'Malawai Team cleaned data'!C:C,A13)</f>
        <v>6</v>
      </c>
      <c r="F13">
        <f>_xlfn.MINIFS('Malawai Team cleaned data'!B:B,'Malawai Team cleaned data'!C:C,A13)</f>
        <v>2011</v>
      </c>
      <c r="G13">
        <f t="shared" si="0"/>
        <v>4</v>
      </c>
    </row>
    <row r="14" spans="1:7" x14ac:dyDescent="0.3">
      <c r="A14" s="2" t="s">
        <v>30</v>
      </c>
      <c r="B14">
        <f>COUNTIFS('Malawai Team cleaned data'!C:C,A14,'Malawai Team cleaned data'!F:F,"Win")</f>
        <v>0</v>
      </c>
      <c r="C14">
        <f>COUNTIFS('Malawai Team cleaned data'!C:C, A14, 'Malawai Team cleaned data'!F:F, "LOSS")</f>
        <v>2</v>
      </c>
      <c r="D14">
        <f>COUNTIFS('Malawai Team cleaned data'!C:C,A14,'Malawai Team cleaned data'!F:F, "DRAW")</f>
        <v>0</v>
      </c>
      <c r="E14">
        <f>SUMIFS('Malawai Team cleaned data'!E:E,'Malawai Team cleaned data'!C:C,A14)</f>
        <v>4</v>
      </c>
      <c r="F14">
        <f>_xlfn.MINIFS('Malawai Team cleaned data'!B:B,'Malawai Team cleaned data'!C:C,A14)</f>
        <v>2012</v>
      </c>
      <c r="G14">
        <f t="shared" si="0"/>
        <v>2</v>
      </c>
    </row>
    <row r="15" spans="1:7" x14ac:dyDescent="0.3">
      <c r="A15" s="2" t="s">
        <v>31</v>
      </c>
      <c r="B15">
        <f>COUNTIFS('Malawai Team cleaned data'!C:C,A15,'Malawai Team cleaned data'!F:F,"Win")</f>
        <v>0</v>
      </c>
      <c r="C15">
        <f>COUNTIFS('Malawai Team cleaned data'!C:C, A15, 'Malawai Team cleaned data'!F:F, "LOSS")</f>
        <v>1</v>
      </c>
      <c r="D15">
        <f>COUNTIFS('Malawai Team cleaned data'!C:C,A15,'Malawai Team cleaned data'!F:F, "DRAW")</f>
        <v>2</v>
      </c>
      <c r="E15">
        <f>SUMIFS('Malawai Team cleaned data'!E:E,'Malawai Team cleaned data'!C:C,A15)</f>
        <v>2</v>
      </c>
      <c r="F15">
        <f>_xlfn.MINIFS('Malawai Team cleaned data'!B:B,'Malawai Team cleaned data'!C:C,A15)</f>
        <v>2013</v>
      </c>
      <c r="G15">
        <f t="shared" si="0"/>
        <v>3</v>
      </c>
    </row>
    <row r="16" spans="1:7" x14ac:dyDescent="0.3">
      <c r="A16" s="2" t="s">
        <v>32</v>
      </c>
      <c r="B16">
        <f>COUNTIFS('Malawai Team cleaned data'!C:C,A16,'Malawai Team cleaned data'!F:F,"Win")</f>
        <v>0</v>
      </c>
      <c r="C16">
        <f>COUNTIFS('Malawai Team cleaned data'!C:C, A16, 'Malawai Team cleaned data'!F:F, "LOSS")</f>
        <v>3</v>
      </c>
      <c r="D16">
        <f>COUNTIFS('Malawai Team cleaned data'!C:C,A16,'Malawai Team cleaned data'!F:F, "DRAW")</f>
        <v>0</v>
      </c>
      <c r="E16">
        <f>SUMIFS('Malawai Team cleaned data'!E:E,'Malawai Team cleaned data'!C:C,A16)</f>
        <v>8</v>
      </c>
      <c r="F16">
        <f>_xlfn.MINIFS('Malawai Team cleaned data'!B:B,'Malawai Team cleaned data'!C:C,A16)</f>
        <v>2015</v>
      </c>
      <c r="G16">
        <f t="shared" si="0"/>
        <v>3</v>
      </c>
    </row>
    <row r="17" spans="1:7" x14ac:dyDescent="0.3">
      <c r="A17" s="2" t="s">
        <v>33</v>
      </c>
      <c r="B17">
        <f>COUNTIFS('Malawai Team cleaned data'!C:C,A17,'Malawai Team cleaned data'!F:F,"Win")</f>
        <v>0</v>
      </c>
      <c r="C17">
        <f>COUNTIFS('Malawai Team cleaned data'!C:C, A17, 'Malawai Team cleaned data'!F:F, "LOSS")</f>
        <v>0</v>
      </c>
      <c r="D17">
        <f>COUNTIFS('Malawai Team cleaned data'!C:C,A17,'Malawai Team cleaned data'!F:F, "DRAW")</f>
        <v>2</v>
      </c>
      <c r="E17">
        <f>SUMIFS('Malawai Team cleaned data'!E:E,'Malawai Team cleaned data'!C:C,A17)</f>
        <v>3</v>
      </c>
      <c r="F17">
        <f>_xlfn.MINIFS('Malawai Team cleaned data'!B:B,'Malawai Team cleaned data'!C:C,A17)</f>
        <v>2015</v>
      </c>
      <c r="G17">
        <f t="shared" si="0"/>
        <v>2</v>
      </c>
    </row>
    <row r="18" spans="1:7" x14ac:dyDescent="0.3">
      <c r="A18" s="2" t="s">
        <v>34</v>
      </c>
      <c r="B18">
        <f>COUNTIFS('Malawai Team cleaned data'!C:C,A18,'Malawai Team cleaned data'!F:F,"Win")</f>
        <v>3</v>
      </c>
      <c r="C18">
        <f>COUNTIFS('Malawai Team cleaned data'!C:C, A18, 'Malawai Team cleaned data'!F:F, "LOSS")</f>
        <v>0</v>
      </c>
      <c r="D18">
        <f>COUNTIFS('Malawai Team cleaned data'!C:C,A18,'Malawai Team cleaned data'!F:F, "DRAW")</f>
        <v>0</v>
      </c>
      <c r="E18">
        <f>SUMIFS('Malawai Team cleaned data'!E:E,'Malawai Team cleaned data'!C:C,A18)</f>
        <v>0</v>
      </c>
      <c r="F18">
        <f>_xlfn.MINIFS('Malawai Team cleaned data'!B:B,'Malawai Team cleaned data'!C:C,A18)</f>
        <v>2017</v>
      </c>
      <c r="G18">
        <f t="shared" si="0"/>
        <v>3</v>
      </c>
    </row>
    <row r="19" spans="1:7" x14ac:dyDescent="0.3">
      <c r="A19" s="2" t="s">
        <v>35</v>
      </c>
      <c r="B19">
        <f>COUNTIFS('Malawai Team cleaned data'!C:C,A19,'Malawai Team cleaned data'!F:F,"Win")</f>
        <v>0</v>
      </c>
      <c r="C19">
        <f>COUNTIFS('Malawai Team cleaned data'!C:C, A19, 'Malawai Team cleaned data'!F:F, "LOSS")</f>
        <v>2</v>
      </c>
      <c r="D19">
        <f>COUNTIFS('Malawai Team cleaned data'!C:C,A19,'Malawai Team cleaned data'!F:F, "DRAW")</f>
        <v>0</v>
      </c>
      <c r="E19">
        <f>SUMIFS('Malawai Team cleaned data'!E:E,'Malawai Team cleaned data'!C:C,A19)</f>
        <v>5</v>
      </c>
      <c r="F19">
        <f>_xlfn.MINIFS('Malawai Team cleaned data'!B:B,'Malawai Team cleaned data'!C:C,A19)</f>
        <v>2018</v>
      </c>
      <c r="G19">
        <f t="shared" si="0"/>
        <v>2</v>
      </c>
    </row>
    <row r="20" spans="1:7" x14ac:dyDescent="0.3">
      <c r="A20" s="2" t="s">
        <v>36</v>
      </c>
      <c r="B20">
        <f>COUNTIFS('Malawai Team cleaned data'!C:C,A20,'Malawai Team cleaned data'!F:F,"Win")</f>
        <v>0</v>
      </c>
      <c r="C20">
        <f>COUNTIFS('Malawai Team cleaned data'!C:C, A20, 'Malawai Team cleaned data'!F:F, "LOSS")</f>
        <v>2</v>
      </c>
      <c r="D20">
        <f>COUNTIFS('Malawai Team cleaned data'!C:C,A20,'Malawai Team cleaned data'!F:F, "DRAW")</f>
        <v>1</v>
      </c>
      <c r="E20">
        <f>SUMIFS('Malawai Team cleaned data'!E:E,'Malawai Team cleaned data'!C:C,A20)</f>
        <v>6</v>
      </c>
      <c r="F20">
        <f>_xlfn.MINIFS('Malawai Team cleaned data'!B:B,'Malawai Team cleaned data'!C:C,A20)</f>
        <v>2018</v>
      </c>
      <c r="G20">
        <f t="shared" si="0"/>
        <v>3</v>
      </c>
    </row>
    <row r="21" spans="1:7" x14ac:dyDescent="0.3">
      <c r="A21" s="2" t="s">
        <v>37</v>
      </c>
      <c r="B21">
        <f>COUNTIFS('Malawai Team cleaned data'!C:C,A21,'Malawai Team cleaned data'!F:F,"Win")</f>
        <v>1</v>
      </c>
      <c r="C21">
        <f>COUNTIFS('Malawai Team cleaned data'!C:C, A21, 'Malawai Team cleaned data'!F:F, "LOSS")</f>
        <v>2</v>
      </c>
      <c r="D21">
        <f>COUNTIFS('Malawai Team cleaned data'!C:C,A21,'Malawai Team cleaned data'!F:F, "DRAW")</f>
        <v>1</v>
      </c>
      <c r="E21">
        <f>SUMIFS('Malawai Team cleaned data'!E:E,'Malawai Team cleaned data'!C:C,A21)</f>
        <v>4</v>
      </c>
      <c r="F21">
        <f>_xlfn.MINIFS('Malawai Team cleaned data'!B:B,'Malawai Team cleaned data'!C:C,A21)</f>
        <v>2020</v>
      </c>
      <c r="G21">
        <f t="shared" si="0"/>
        <v>4</v>
      </c>
    </row>
    <row r="22" spans="1:7" x14ac:dyDescent="0.3">
      <c r="A22" s="2" t="s">
        <v>38</v>
      </c>
      <c r="B22">
        <f>COUNTIFS('Malawai Team cleaned data'!C:C,A22,'Malawai Team cleaned data'!F:F,"Win")</f>
        <v>1</v>
      </c>
      <c r="C22">
        <f>COUNTIFS('Malawai Team cleaned data'!C:C, A22, 'Malawai Team cleaned data'!F:F, "LOSS")</f>
        <v>1</v>
      </c>
      <c r="D22">
        <f>COUNTIFS('Malawai Team cleaned data'!C:C,A22,'Malawai Team cleaned data'!F:F, "DRAW")</f>
        <v>1</v>
      </c>
      <c r="E22">
        <f>SUMIFS('Malawai Team cleaned data'!E:E,'Malawai Team cleaned data'!C:C,A22)</f>
        <v>5</v>
      </c>
      <c r="F22">
        <f>_xlfn.MINIFS('Malawai Team cleaned data'!B:B,'Malawai Team cleaned data'!C:C,A22)</f>
        <v>2021</v>
      </c>
      <c r="G22">
        <f t="shared" si="0"/>
        <v>3</v>
      </c>
    </row>
    <row r="23" spans="1:7" x14ac:dyDescent="0.3">
      <c r="A23" s="2" t="s">
        <v>39</v>
      </c>
      <c r="B23">
        <f>COUNTIFS('Malawai Team cleaned data'!C:C,A23,'Malawai Team cleaned data'!F:F,"Win")</f>
        <v>1</v>
      </c>
      <c r="C23">
        <f>COUNTIFS('Malawai Team cleaned data'!C:C, A23, 'Malawai Team cleaned data'!F:F, "LOSS")</f>
        <v>0</v>
      </c>
      <c r="D23">
        <f>COUNTIFS('Malawai Team cleaned data'!C:C,A23,'Malawai Team cleaned data'!F:F, "DRAW")</f>
        <v>0</v>
      </c>
      <c r="E23">
        <f>SUMIFS('Malawai Team cleaned data'!E:E,'Malawai Team cleaned data'!C:C,A23)</f>
        <v>0</v>
      </c>
      <c r="F23">
        <f>_xlfn.MINIFS('Malawai Team cleaned data'!B:B,'Malawai Team cleaned data'!C:C,A23)</f>
        <v>2021</v>
      </c>
      <c r="G23">
        <f t="shared" si="0"/>
        <v>1</v>
      </c>
    </row>
    <row r="24" spans="1:7" x14ac:dyDescent="0.3">
      <c r="A24" s="2" t="s">
        <v>40</v>
      </c>
      <c r="B24">
        <f>COUNTIFS('Malawai Team cleaned data'!C:C,A24,'Malawai Team cleaned data'!F:F,"Win")</f>
        <v>1</v>
      </c>
      <c r="C24">
        <f>COUNTIFS('Malawai Team cleaned data'!C:C, A24, 'Malawai Team cleaned data'!F:F, "LOSS")</f>
        <v>0</v>
      </c>
      <c r="D24">
        <f>COUNTIFS('Malawai Team cleaned data'!C:C,A24,'Malawai Team cleaned data'!F:F, "DRAW")</f>
        <v>0</v>
      </c>
      <c r="E24">
        <f>SUMIFS('Malawai Team cleaned data'!E:E,'Malawai Team cleaned data'!C:C,A24)</f>
        <v>0</v>
      </c>
      <c r="F24">
        <f>_xlfn.MINIFS('Malawai Team cleaned data'!B:B,'Malawai Team cleaned data'!C:C,A24)</f>
        <v>2021</v>
      </c>
      <c r="G24">
        <f t="shared" si="0"/>
        <v>1</v>
      </c>
    </row>
    <row r="25" spans="1:7" x14ac:dyDescent="0.3">
      <c r="A25" s="2" t="s">
        <v>42</v>
      </c>
      <c r="B25">
        <f>COUNTIFS('Malawai Team cleaned data'!C:C,A25,'Malawai Team cleaned data'!F:F,"Win")</f>
        <v>0</v>
      </c>
      <c r="C25">
        <f>COUNTIFS('Malawai Team cleaned data'!C:C, A25, 'Malawai Team cleaned data'!F:F, "LOSS")</f>
        <v>1</v>
      </c>
      <c r="D25">
        <f>COUNTIFS('Malawai Team cleaned data'!C:C,A25,'Malawai Team cleaned data'!F:F, "DRAW")</f>
        <v>0</v>
      </c>
      <c r="E25">
        <f>SUMIFS('Malawai Team cleaned data'!E:E,'Malawai Team cleaned data'!C:C,A25)</f>
        <v>2</v>
      </c>
      <c r="F25">
        <f>_xlfn.MINIFS('Malawai Team cleaned data'!B:B,'Malawai Team cleaned data'!C:C,A25)</f>
        <v>2021</v>
      </c>
      <c r="G25">
        <f t="shared" si="0"/>
        <v>1</v>
      </c>
    </row>
    <row r="26" spans="1:7" x14ac:dyDescent="0.3">
      <c r="A26" s="2" t="s">
        <v>43</v>
      </c>
      <c r="B26">
        <f>COUNTIFS('Malawai Team cleaned data'!C:C,A26,'Malawai Team cleaned data'!F:F,"Win")</f>
        <v>1</v>
      </c>
      <c r="C26">
        <f>COUNTIFS('Malawai Team cleaned data'!C:C, A26, 'Malawai Team cleaned data'!F:F, "LOSS")</f>
        <v>0</v>
      </c>
      <c r="D26">
        <f>COUNTIFS('Malawai Team cleaned data'!C:C,A26,'Malawai Team cleaned data'!F:F, "DRAW")</f>
        <v>1</v>
      </c>
      <c r="E26">
        <f>SUMIFS('Malawai Team cleaned data'!E:E,'Malawai Team cleaned data'!C:C,A26)</f>
        <v>3</v>
      </c>
      <c r="F26">
        <f>_xlfn.MINIFS('Malawai Team cleaned data'!B:B,'Malawai Team cleaned data'!C:C,A26)</f>
        <v>2021</v>
      </c>
      <c r="G26">
        <f t="shared" si="0"/>
        <v>2</v>
      </c>
    </row>
    <row r="27" spans="1:7" x14ac:dyDescent="0.3">
      <c r="A27" s="2" t="s">
        <v>45</v>
      </c>
      <c r="B27">
        <f>COUNTIFS('Malawai Team cleaned data'!C:C,A27,'Malawai Team cleaned data'!F:F,"Win")</f>
        <v>1</v>
      </c>
      <c r="C27">
        <f>COUNTIFS('Malawai Team cleaned data'!C:C, A27, 'Malawai Team cleaned data'!F:F, "LOSS")</f>
        <v>2</v>
      </c>
      <c r="D27">
        <f>COUNTIFS('Malawai Team cleaned data'!C:C,A27,'Malawai Team cleaned data'!F:F, "DRAW")</f>
        <v>3</v>
      </c>
      <c r="E27">
        <f>SUMIFS('Malawai Team cleaned data'!E:E,'Malawai Team cleaned data'!C:C,A27)</f>
        <v>5</v>
      </c>
      <c r="F27">
        <f>_xlfn.MINIFS('Malawai Team cleaned data'!B:B,'Malawai Team cleaned data'!C:C,A27)</f>
        <v>2021</v>
      </c>
      <c r="G27">
        <f t="shared" si="0"/>
        <v>6</v>
      </c>
    </row>
    <row r="28" spans="1:7" x14ac:dyDescent="0.3">
      <c r="A28" s="2" t="s">
        <v>46</v>
      </c>
      <c r="B28">
        <f>COUNTIFS('Malawai Team cleaned data'!C:C,A28,'Malawai Team cleaned data'!F:F,"Win")</f>
        <v>0</v>
      </c>
      <c r="C28">
        <f>COUNTIFS('Malawai Team cleaned data'!C:C, A28, 'Malawai Team cleaned data'!F:F, "LOSS")</f>
        <v>3</v>
      </c>
      <c r="D28">
        <f>COUNTIFS('Malawai Team cleaned data'!C:C,A28,'Malawai Team cleaned data'!F:F, "DRAW")</f>
        <v>1</v>
      </c>
      <c r="E28">
        <f>SUMIFS('Malawai Team cleaned data'!E:E,'Malawai Team cleaned data'!C:C,A28)</f>
        <v>7</v>
      </c>
      <c r="F28">
        <f>_xlfn.MINIFS('Malawai Team cleaned data'!B:B,'Malawai Team cleaned data'!C:C,A28)</f>
        <v>2021</v>
      </c>
      <c r="G28">
        <f t="shared" si="0"/>
        <v>4</v>
      </c>
    </row>
    <row r="29" spans="1:7" x14ac:dyDescent="0.3">
      <c r="A29" s="2" t="s">
        <v>47</v>
      </c>
      <c r="B29">
        <f>COUNTIFS('Malawai Team cleaned data'!C:C,A29,'Malawai Team cleaned data'!F:F,"Win")</f>
        <v>0</v>
      </c>
      <c r="C29">
        <f>COUNTIFS('Malawai Team cleaned data'!C:C, A29, 'Malawai Team cleaned data'!F:F, "LOSS")</f>
        <v>2</v>
      </c>
      <c r="D29">
        <f>COUNTIFS('Malawai Team cleaned data'!C:C,A29,'Malawai Team cleaned data'!F:F, "DRAW")</f>
        <v>0</v>
      </c>
      <c r="E29">
        <f>SUMIFS('Malawai Team cleaned data'!E:E,'Malawai Team cleaned data'!C:C,A29)</f>
        <v>5</v>
      </c>
      <c r="F29">
        <f>_xlfn.MINIFS('Malawai Team cleaned data'!B:B,'Malawai Team cleaned data'!C:C,A29)</f>
        <v>2021</v>
      </c>
      <c r="G29">
        <f t="shared" si="0"/>
        <v>2</v>
      </c>
    </row>
    <row r="30" spans="1:7" x14ac:dyDescent="0.3">
      <c r="A30" s="2" t="s">
        <v>48</v>
      </c>
      <c r="B30">
        <f>COUNTIFS('Malawai Team cleaned data'!C:C,A30,'Malawai Team cleaned data'!F:F,"Win")</f>
        <v>0</v>
      </c>
      <c r="C30">
        <f>COUNTIFS('Malawai Team cleaned data'!C:C, A30, 'Malawai Team cleaned data'!F:F, "LOSS")</f>
        <v>2</v>
      </c>
      <c r="D30">
        <f>COUNTIFS('Malawai Team cleaned data'!C:C,A30,'Malawai Team cleaned data'!F:F, "DRAW")</f>
        <v>1</v>
      </c>
      <c r="E30">
        <f>SUMIFS('Malawai Team cleaned data'!E:E,'Malawai Team cleaned data'!C:C,A30)</f>
        <v>4</v>
      </c>
      <c r="F30">
        <f>_xlfn.MINIFS('Malawai Team cleaned data'!B:B,'Malawai Team cleaned data'!C:C,A30)</f>
        <v>2022</v>
      </c>
      <c r="G30">
        <f t="shared" si="0"/>
        <v>3</v>
      </c>
    </row>
    <row r="31" spans="1:7" x14ac:dyDescent="0.3">
      <c r="A31" s="2" t="s">
        <v>51</v>
      </c>
      <c r="B31">
        <f>COUNTIFS('Malawai Team cleaned data'!C:C,A31,'Malawai Team cleaned data'!F:F,"Win")</f>
        <v>0</v>
      </c>
      <c r="C31">
        <f>COUNTIFS('Malawai Team cleaned data'!C:C, A31, 'Malawai Team cleaned data'!F:F, "LOSS")</f>
        <v>1</v>
      </c>
      <c r="D31">
        <f>COUNTIFS('Malawai Team cleaned data'!C:C,A31,'Malawai Team cleaned data'!F:F, "DRAW")</f>
        <v>1</v>
      </c>
      <c r="E31">
        <f>SUMIFS('Malawai Team cleaned data'!E:E,'Malawai Team cleaned data'!C:C,A31)</f>
        <v>3</v>
      </c>
      <c r="F31">
        <f>_xlfn.MINIFS('Malawai Team cleaned data'!B:B,'Malawai Team cleaned data'!C:C,A31)</f>
        <v>2022</v>
      </c>
      <c r="G31">
        <f t="shared" si="0"/>
        <v>2</v>
      </c>
    </row>
    <row r="32" spans="1:7" x14ac:dyDescent="0.3">
      <c r="A32" s="2" t="s">
        <v>52</v>
      </c>
      <c r="B32">
        <f>COUNTIFS('Malawai Team cleaned data'!C:C,A32,'Malawai Team cleaned data'!F:F,"Win")</f>
        <v>1</v>
      </c>
      <c r="C32">
        <f>COUNTIFS('Malawai Team cleaned data'!C:C, A32, 'Malawai Team cleaned data'!F:F, "LOSS")</f>
        <v>0</v>
      </c>
      <c r="D32">
        <f>COUNTIFS('Malawai Team cleaned data'!C:C,A32,'Malawai Team cleaned data'!F:F, "DRAW")</f>
        <v>0</v>
      </c>
      <c r="E32">
        <f>SUMIFS('Malawai Team cleaned data'!E:E,'Malawai Team cleaned data'!C:C,A32)</f>
        <v>0</v>
      </c>
      <c r="F32">
        <f>_xlfn.MINIFS('Malawai Team cleaned data'!B:B,'Malawai Team cleaned data'!C:C,A32)</f>
        <v>2022</v>
      </c>
      <c r="G32">
        <f t="shared" si="0"/>
        <v>1</v>
      </c>
    </row>
    <row r="33" spans="1:7" x14ac:dyDescent="0.3">
      <c r="A33" s="2" t="s">
        <v>54</v>
      </c>
      <c r="B33">
        <f>COUNTIFS('Malawai Team cleaned data'!C:C,A33,'Malawai Team cleaned data'!F:F,"Win")</f>
        <v>0</v>
      </c>
      <c r="C33">
        <f>COUNTIFS('Malawai Team cleaned data'!C:C, A33, 'Malawai Team cleaned data'!F:F, "LOSS")</f>
        <v>0</v>
      </c>
      <c r="D33">
        <f>COUNTIFS('Malawai Team cleaned data'!C:C,A33,'Malawai Team cleaned data'!F:F, "DRAW")</f>
        <v>1</v>
      </c>
      <c r="E33">
        <f>SUMIFS('Malawai Team cleaned data'!E:E,'Malawai Team cleaned data'!C:C,A33)</f>
        <v>1</v>
      </c>
      <c r="F33">
        <f>_xlfn.MINIFS('Malawai Team cleaned data'!B:B,'Malawai Team cleaned data'!C:C,A33)</f>
        <v>2023</v>
      </c>
      <c r="G33">
        <f t="shared" si="0"/>
        <v>1</v>
      </c>
    </row>
    <row r="34" spans="1:7" x14ac:dyDescent="0.3">
      <c r="A34" s="2" t="s">
        <v>56</v>
      </c>
      <c r="B34">
        <f>COUNTIFS('Malawai Team cleaned data'!C:C,A34,'Malawai Team cleaned data'!F:F,"Win")</f>
        <v>0</v>
      </c>
      <c r="C34">
        <f>COUNTIFS('Malawai Team cleaned data'!C:C, A34, 'Malawai Team cleaned data'!F:F, "LOSS")</f>
        <v>1</v>
      </c>
      <c r="D34">
        <f>COUNTIFS('Malawai Team cleaned data'!C:C,A34,'Malawai Team cleaned data'!F:F, "DRAW")</f>
        <v>0</v>
      </c>
      <c r="E34">
        <f>SUMIFS('Malawai Team cleaned data'!E:E,'Malawai Team cleaned data'!C:C,A34)</f>
        <v>1</v>
      </c>
      <c r="F34">
        <f>_xlfn.MINIFS('Malawai Team cleaned data'!B:B,'Malawai Team cleaned data'!C:C,A34)</f>
        <v>2023</v>
      </c>
      <c r="G34">
        <f t="shared" si="0"/>
        <v>1</v>
      </c>
    </row>
    <row r="35" spans="1:7" x14ac:dyDescent="0.3">
      <c r="A35" s="2" t="s">
        <v>57</v>
      </c>
      <c r="B35">
        <f>COUNTIFS('Malawai Team cleaned data'!C:C,A35,'Malawai Team cleaned data'!F:F,"Win")</f>
        <v>1</v>
      </c>
      <c r="C35">
        <f>COUNTIFS('Malawai Team cleaned data'!C:C, A35, 'Malawai Team cleaned data'!F:F, "LOSS")</f>
        <v>0</v>
      </c>
      <c r="D35">
        <f>COUNTIFS('Malawai Team cleaned data'!C:C,A35,'Malawai Team cleaned data'!F:F, "DRAW")</f>
        <v>0</v>
      </c>
      <c r="E35">
        <f>SUMIFS('Malawai Team cleaned data'!E:E,'Malawai Team cleaned data'!C:C,A35)</f>
        <v>1</v>
      </c>
      <c r="F35">
        <f>_xlfn.MINIFS('Malawai Team cleaned data'!B:B,'Malawai Team cleaned data'!C:C,A35)</f>
        <v>2024</v>
      </c>
      <c r="G35">
        <f t="shared" si="0"/>
        <v>1</v>
      </c>
    </row>
    <row r="36" spans="1:7" x14ac:dyDescent="0.3">
      <c r="A36" s="2" t="s">
        <v>58</v>
      </c>
      <c r="B36">
        <f>COUNTIFS('Malawai Team cleaned data'!C:C,A36,'Malawai Team cleaned data'!F:F,"Win")</f>
        <v>0</v>
      </c>
      <c r="C36">
        <f>COUNTIFS('Malawai Team cleaned data'!C:C, A36, 'Malawai Team cleaned data'!F:F, "LOSS")</f>
        <v>1</v>
      </c>
      <c r="D36">
        <f>COUNTIFS('Malawai Team cleaned data'!C:C,A36,'Malawai Team cleaned data'!F:F, "DRAW")</f>
        <v>0</v>
      </c>
      <c r="E36">
        <f>SUMIFS('Malawai Team cleaned data'!E:E,'Malawai Team cleaned data'!C:C,A36)</f>
        <v>1</v>
      </c>
      <c r="F36">
        <f>_xlfn.MINIFS('Malawai Team cleaned data'!B:B,'Malawai Team cleaned data'!C:C,A36)</f>
        <v>2024</v>
      </c>
      <c r="G36">
        <f t="shared" si="0"/>
        <v>1</v>
      </c>
    </row>
    <row r="37" spans="1:7" x14ac:dyDescent="0.3">
      <c r="A37" s="2" t="s">
        <v>60</v>
      </c>
      <c r="B37">
        <f>COUNTIFS('Malawai Team cleaned data'!C:C,A37,'Malawai Team cleaned data'!F:F,"Win")</f>
        <v>0</v>
      </c>
      <c r="C37">
        <f>COUNTIFS('Malawai Team cleaned data'!C:C, A37, 'Malawai Team cleaned data'!F:F, "LOSS")</f>
        <v>0</v>
      </c>
      <c r="D37">
        <f>COUNTIFS('Malawai Team cleaned data'!C:C,A37,'Malawai Team cleaned data'!F:F, "DRAW")</f>
        <v>1</v>
      </c>
      <c r="E37">
        <f>SUMIFS('Malawai Team cleaned data'!E:E,'Malawai Team cleaned data'!C:C,A37)</f>
        <v>0</v>
      </c>
      <c r="F37">
        <f>_xlfn.MINIFS('Malawai Team cleaned data'!B:B,'Malawai Team cleaned data'!C:C,A37)</f>
        <v>2024</v>
      </c>
      <c r="G37">
        <f t="shared" si="0"/>
        <v>1</v>
      </c>
    </row>
    <row r="39" spans="1:7" x14ac:dyDescent="0.3">
      <c r="A39"/>
    </row>
    <row r="40" spans="1:7" x14ac:dyDescent="0.3">
      <c r="A40"/>
    </row>
    <row r="41" spans="1:7" x14ac:dyDescent="0.3">
      <c r="A41"/>
    </row>
    <row r="42" spans="1:7" x14ac:dyDescent="0.3">
      <c r="A42"/>
    </row>
    <row r="43" spans="1:7" x14ac:dyDescent="0.3">
      <c r="A43"/>
    </row>
    <row r="44" spans="1:7" x14ac:dyDescent="0.3">
      <c r="A44"/>
    </row>
    <row r="45" spans="1:7" x14ac:dyDescent="0.3">
      <c r="A45"/>
    </row>
    <row r="46" spans="1:7" x14ac:dyDescent="0.3">
      <c r="A46"/>
    </row>
    <row r="47" spans="1:7" x14ac:dyDescent="0.3">
      <c r="A47"/>
    </row>
    <row r="48" spans="1:7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F87D-1000-4FD7-8204-A7350B95B4BA}">
  <dimension ref="A3:E23"/>
  <sheetViews>
    <sheetView tabSelected="1" workbookViewId="0">
      <selection activeCell="H25" sqref="H25"/>
    </sheetView>
  </sheetViews>
  <sheetFormatPr defaultRowHeight="14.4" x14ac:dyDescent="0.3"/>
  <cols>
    <col min="1" max="1" width="13.44140625" bestFit="1" customWidth="1"/>
    <col min="2" max="2" width="15.5546875" bestFit="1" customWidth="1"/>
    <col min="3" max="3" width="4.6640625" bestFit="1" customWidth="1"/>
    <col min="4" max="4" width="4.21875" bestFit="1" customWidth="1"/>
    <col min="5" max="5" width="10.5546875" bestFit="1" customWidth="1"/>
    <col min="6" max="6" width="10.6640625" bestFit="1" customWidth="1"/>
    <col min="7" max="7" width="13.44140625" bestFit="1" customWidth="1"/>
    <col min="8" max="8" width="15.21875" bestFit="1" customWidth="1"/>
    <col min="9" max="9" width="18" bestFit="1" customWidth="1"/>
  </cols>
  <sheetData>
    <row r="3" spans="1:5" x14ac:dyDescent="0.3">
      <c r="A3" s="7" t="s">
        <v>67</v>
      </c>
      <c r="B3" s="7" t="s">
        <v>66</v>
      </c>
    </row>
    <row r="4" spans="1:5" x14ac:dyDescent="0.3">
      <c r="A4" s="7" t="s">
        <v>64</v>
      </c>
      <c r="B4" t="s">
        <v>19</v>
      </c>
      <c r="C4" t="s">
        <v>8</v>
      </c>
      <c r="D4" t="s">
        <v>14</v>
      </c>
      <c r="E4" t="s">
        <v>65</v>
      </c>
    </row>
    <row r="5" spans="1:5" x14ac:dyDescent="0.3">
      <c r="A5" s="8">
        <v>1957</v>
      </c>
      <c r="C5">
        <v>1</v>
      </c>
      <c r="E5">
        <v>1</v>
      </c>
    </row>
    <row r="6" spans="1:5" x14ac:dyDescent="0.3">
      <c r="A6" s="8">
        <v>1962</v>
      </c>
      <c r="C6">
        <v>1</v>
      </c>
      <c r="E6">
        <v>1</v>
      </c>
    </row>
    <row r="7" spans="1:5" x14ac:dyDescent="0.3">
      <c r="A7" s="8">
        <v>1968</v>
      </c>
      <c r="D7">
        <v>1</v>
      </c>
      <c r="E7">
        <v>1</v>
      </c>
    </row>
    <row r="8" spans="1:5" x14ac:dyDescent="0.3">
      <c r="A8" s="8">
        <v>1996</v>
      </c>
      <c r="B8">
        <v>1</v>
      </c>
      <c r="C8">
        <v>1</v>
      </c>
      <c r="E8">
        <v>2</v>
      </c>
    </row>
    <row r="9" spans="1:5" x14ac:dyDescent="0.3">
      <c r="A9" s="8">
        <v>2010</v>
      </c>
      <c r="B9">
        <v>1</v>
      </c>
      <c r="C9">
        <v>3</v>
      </c>
      <c r="D9">
        <v>2</v>
      </c>
      <c r="E9">
        <v>6</v>
      </c>
    </row>
    <row r="10" spans="1:5" x14ac:dyDescent="0.3">
      <c r="A10" s="8">
        <v>2011</v>
      </c>
      <c r="B10">
        <v>1</v>
      </c>
      <c r="E10">
        <v>1</v>
      </c>
    </row>
    <row r="11" spans="1:5" x14ac:dyDescent="0.3">
      <c r="A11" s="8">
        <v>2012</v>
      </c>
      <c r="B11">
        <v>1</v>
      </c>
      <c r="C11">
        <v>3</v>
      </c>
      <c r="E11">
        <v>4</v>
      </c>
    </row>
    <row r="12" spans="1:5" x14ac:dyDescent="0.3">
      <c r="A12" s="8">
        <v>2013</v>
      </c>
      <c r="B12">
        <v>2</v>
      </c>
      <c r="C12">
        <v>1</v>
      </c>
      <c r="E12">
        <v>3</v>
      </c>
    </row>
    <row r="13" spans="1:5" x14ac:dyDescent="0.3">
      <c r="A13" s="8">
        <v>2015</v>
      </c>
      <c r="B13">
        <v>1</v>
      </c>
      <c r="C13">
        <v>1</v>
      </c>
      <c r="E13">
        <v>2</v>
      </c>
    </row>
    <row r="14" spans="1:5" x14ac:dyDescent="0.3">
      <c r="A14" s="8">
        <v>2016</v>
      </c>
      <c r="B14">
        <v>1</v>
      </c>
      <c r="E14">
        <v>1</v>
      </c>
    </row>
    <row r="15" spans="1:5" x14ac:dyDescent="0.3">
      <c r="A15" s="8">
        <v>2017</v>
      </c>
      <c r="D15">
        <v>1</v>
      </c>
      <c r="E15">
        <v>1</v>
      </c>
    </row>
    <row r="16" spans="1:5" x14ac:dyDescent="0.3">
      <c r="A16" s="8">
        <v>2018</v>
      </c>
      <c r="B16">
        <v>1</v>
      </c>
      <c r="C16">
        <v>1</v>
      </c>
      <c r="E16">
        <v>2</v>
      </c>
    </row>
    <row r="17" spans="1:5" x14ac:dyDescent="0.3">
      <c r="A17" s="8">
        <v>2020</v>
      </c>
      <c r="B17">
        <v>1</v>
      </c>
      <c r="C17">
        <v>1</v>
      </c>
      <c r="E17">
        <v>2</v>
      </c>
    </row>
    <row r="18" spans="1:5" x14ac:dyDescent="0.3">
      <c r="A18" s="8">
        <v>2021</v>
      </c>
      <c r="B18">
        <v>2</v>
      </c>
      <c r="C18">
        <v>9</v>
      </c>
      <c r="D18">
        <v>4</v>
      </c>
      <c r="E18">
        <v>15</v>
      </c>
    </row>
    <row r="19" spans="1:5" x14ac:dyDescent="0.3">
      <c r="A19" s="8">
        <v>2022</v>
      </c>
      <c r="B19">
        <v>4</v>
      </c>
      <c r="C19">
        <v>4</v>
      </c>
      <c r="D19">
        <v>3</v>
      </c>
      <c r="E19">
        <v>11</v>
      </c>
    </row>
    <row r="20" spans="1:5" x14ac:dyDescent="0.3">
      <c r="A20" s="8">
        <v>2023</v>
      </c>
      <c r="B20">
        <v>5</v>
      </c>
      <c r="C20">
        <v>3</v>
      </c>
      <c r="D20">
        <v>1</v>
      </c>
      <c r="E20">
        <v>9</v>
      </c>
    </row>
    <row r="21" spans="1:5" x14ac:dyDescent="0.3">
      <c r="A21" s="8">
        <v>2024</v>
      </c>
      <c r="B21">
        <v>1</v>
      </c>
      <c r="C21">
        <v>5</v>
      </c>
      <c r="D21">
        <v>2</v>
      </c>
      <c r="E21">
        <v>8</v>
      </c>
    </row>
    <row r="22" spans="1:5" x14ac:dyDescent="0.3">
      <c r="A22" s="8">
        <v>2025</v>
      </c>
      <c r="C22">
        <v>1</v>
      </c>
      <c r="D22">
        <v>1</v>
      </c>
      <c r="E22">
        <v>2</v>
      </c>
    </row>
    <row r="23" spans="1:5" x14ac:dyDescent="0.3">
      <c r="A23" s="8" t="s">
        <v>65</v>
      </c>
      <c r="B23">
        <v>22</v>
      </c>
      <c r="C23">
        <v>35</v>
      </c>
      <c r="D23">
        <v>15</v>
      </c>
      <c r="E23">
        <v>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E30E-6F8F-4DA1-A479-A2D0A4EE14D0}">
  <dimension ref="A1:A26"/>
  <sheetViews>
    <sheetView workbookViewId="0">
      <selection activeCell="A30" sqref="A30"/>
    </sheetView>
  </sheetViews>
  <sheetFormatPr defaultRowHeight="14.4" x14ac:dyDescent="0.3"/>
  <cols>
    <col min="1" max="1" width="152.21875" customWidth="1"/>
  </cols>
  <sheetData>
    <row r="1" spans="1:1" ht="18" x14ac:dyDescent="0.3">
      <c r="A1" s="9" t="s">
        <v>84</v>
      </c>
    </row>
    <row r="3" spans="1:1" x14ac:dyDescent="0.3">
      <c r="A3" t="s">
        <v>71</v>
      </c>
    </row>
    <row r="5" spans="1:1" ht="15.6" x14ac:dyDescent="0.3">
      <c r="A5" s="12" t="s">
        <v>85</v>
      </c>
    </row>
    <row r="6" spans="1:1" x14ac:dyDescent="0.3">
      <c r="A6" s="11"/>
    </row>
    <row r="7" spans="1:1" x14ac:dyDescent="0.3">
      <c r="A7" s="13" t="s">
        <v>72</v>
      </c>
    </row>
    <row r="8" spans="1:1" x14ac:dyDescent="0.3">
      <c r="A8" s="11"/>
    </row>
    <row r="9" spans="1:1" x14ac:dyDescent="0.3">
      <c r="A9" s="13" t="s">
        <v>73</v>
      </c>
    </row>
    <row r="10" spans="1:1" x14ac:dyDescent="0.3">
      <c r="A10" s="11"/>
    </row>
    <row r="11" spans="1:1" x14ac:dyDescent="0.3">
      <c r="A11" s="13" t="s">
        <v>74</v>
      </c>
    </row>
    <row r="12" spans="1:1" x14ac:dyDescent="0.3">
      <c r="A12" s="11"/>
    </row>
    <row r="13" spans="1:1" x14ac:dyDescent="0.3">
      <c r="A13" s="14" t="s">
        <v>75</v>
      </c>
    </row>
    <row r="14" spans="1:1" x14ac:dyDescent="0.3">
      <c r="A14" s="14" t="s">
        <v>76</v>
      </c>
    </row>
    <row r="15" spans="1:1" x14ac:dyDescent="0.3">
      <c r="A15" s="13" t="s">
        <v>77</v>
      </c>
    </row>
    <row r="16" spans="1:1" x14ac:dyDescent="0.3">
      <c r="A16" s="14" t="s">
        <v>78</v>
      </c>
    </row>
    <row r="17" spans="1:1" x14ac:dyDescent="0.3">
      <c r="A17" s="14" t="s">
        <v>79</v>
      </c>
    </row>
    <row r="18" spans="1:1" x14ac:dyDescent="0.3">
      <c r="A18" s="11"/>
    </row>
    <row r="19" spans="1:1" x14ac:dyDescent="0.3">
      <c r="A19" s="13" t="s">
        <v>80</v>
      </c>
    </row>
    <row r="21" spans="1:1" ht="15.6" x14ac:dyDescent="0.3">
      <c r="A21" s="12" t="s">
        <v>86</v>
      </c>
    </row>
    <row r="22" spans="1:1" x14ac:dyDescent="0.3">
      <c r="A22" s="11" t="s">
        <v>81</v>
      </c>
    </row>
    <row r="24" spans="1:1" ht="15.6" x14ac:dyDescent="0.3">
      <c r="A24" s="12" t="s">
        <v>87</v>
      </c>
    </row>
    <row r="25" spans="1:1" x14ac:dyDescent="0.3">
      <c r="A25" s="11" t="s">
        <v>82</v>
      </c>
    </row>
    <row r="26" spans="1:1" x14ac:dyDescent="0.3">
      <c r="A26" s="11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CFBF-E5AD-4320-9FEF-20926F3F6DFC}">
  <dimension ref="A1:E33"/>
  <sheetViews>
    <sheetView topLeftCell="A20" workbookViewId="0">
      <selection activeCell="H37" sqref="H37"/>
    </sheetView>
  </sheetViews>
  <sheetFormatPr defaultRowHeight="14.4" x14ac:dyDescent="0.3"/>
  <cols>
    <col min="1" max="1" width="43.44140625" customWidth="1"/>
    <col min="4" max="4" width="11.109375" customWidth="1"/>
  </cols>
  <sheetData>
    <row r="1" spans="1:5" x14ac:dyDescent="0.3">
      <c r="A1" s="10" t="s">
        <v>88</v>
      </c>
      <c r="D1" s="10" t="s">
        <v>4</v>
      </c>
    </row>
    <row r="2" spans="1:5" x14ac:dyDescent="0.3">
      <c r="A2" t="s">
        <v>89</v>
      </c>
      <c r="D2">
        <v>75</v>
      </c>
    </row>
    <row r="3" spans="1:5" x14ac:dyDescent="0.3">
      <c r="A3" t="s">
        <v>90</v>
      </c>
    </row>
    <row r="6" spans="1:5" x14ac:dyDescent="0.3">
      <c r="A6" s="10" t="s">
        <v>91</v>
      </c>
    </row>
    <row r="7" spans="1:5" x14ac:dyDescent="0.3">
      <c r="A7" t="s">
        <v>92</v>
      </c>
      <c r="D7">
        <v>15</v>
      </c>
    </row>
    <row r="8" spans="1:5" x14ac:dyDescent="0.3">
      <c r="A8" t="s">
        <v>93</v>
      </c>
    </row>
    <row r="9" spans="1:5" x14ac:dyDescent="0.3">
      <c r="A9" t="s">
        <v>94</v>
      </c>
    </row>
    <row r="11" spans="1:5" x14ac:dyDescent="0.3">
      <c r="D11" t="s">
        <v>63</v>
      </c>
      <c r="E11" t="s">
        <v>100</v>
      </c>
    </row>
    <row r="12" spans="1:5" x14ac:dyDescent="0.3">
      <c r="A12" s="10" t="s">
        <v>95</v>
      </c>
      <c r="D12">
        <v>1968</v>
      </c>
      <c r="E12">
        <v>1</v>
      </c>
    </row>
    <row r="13" spans="1:5" x14ac:dyDescent="0.3">
      <c r="A13" t="s">
        <v>96</v>
      </c>
      <c r="D13">
        <v>2010</v>
      </c>
      <c r="E13">
        <v>2</v>
      </c>
    </row>
    <row r="14" spans="1:5" x14ac:dyDescent="0.3">
      <c r="A14" t="s">
        <v>93</v>
      </c>
      <c r="D14">
        <v>2017</v>
      </c>
      <c r="E14">
        <v>1</v>
      </c>
    </row>
    <row r="15" spans="1:5" x14ac:dyDescent="0.3">
      <c r="A15" t="s">
        <v>97</v>
      </c>
      <c r="D15">
        <v>2021</v>
      </c>
      <c r="E15">
        <v>4</v>
      </c>
    </row>
    <row r="16" spans="1:5" x14ac:dyDescent="0.3">
      <c r="A16" t="s">
        <v>98</v>
      </c>
      <c r="D16">
        <v>2022</v>
      </c>
      <c r="E16">
        <v>3</v>
      </c>
    </row>
    <row r="17" spans="1:5" x14ac:dyDescent="0.3">
      <c r="A17" t="s">
        <v>99</v>
      </c>
      <c r="D17">
        <v>2023</v>
      </c>
      <c r="E17">
        <v>1</v>
      </c>
    </row>
    <row r="18" spans="1:5" x14ac:dyDescent="0.3">
      <c r="D18">
        <v>2024</v>
      </c>
      <c r="E18">
        <v>2</v>
      </c>
    </row>
    <row r="19" spans="1:5" x14ac:dyDescent="0.3">
      <c r="D19">
        <v>2025</v>
      </c>
      <c r="E19">
        <v>1</v>
      </c>
    </row>
    <row r="22" spans="1:5" x14ac:dyDescent="0.3">
      <c r="A22" s="10" t="s">
        <v>101</v>
      </c>
      <c r="D22" s="10" t="s">
        <v>68</v>
      </c>
      <c r="E22" s="15" t="s">
        <v>100</v>
      </c>
    </row>
    <row r="23" spans="1:5" x14ac:dyDescent="0.3">
      <c r="A23" t="s">
        <v>102</v>
      </c>
      <c r="D23" t="s">
        <v>34</v>
      </c>
      <c r="E23">
        <v>3</v>
      </c>
    </row>
    <row r="24" spans="1:5" x14ac:dyDescent="0.3">
      <c r="A24" t="s">
        <v>93</v>
      </c>
      <c r="D24" t="s">
        <v>43</v>
      </c>
      <c r="E24">
        <v>1</v>
      </c>
    </row>
    <row r="25" spans="1:5" x14ac:dyDescent="0.3">
      <c r="A25" t="s">
        <v>97</v>
      </c>
      <c r="D25" t="s">
        <v>40</v>
      </c>
      <c r="E25">
        <v>1</v>
      </c>
    </row>
    <row r="26" spans="1:5" x14ac:dyDescent="0.3">
      <c r="A26" t="s">
        <v>103</v>
      </c>
      <c r="D26" t="s">
        <v>25</v>
      </c>
      <c r="E26">
        <v>1</v>
      </c>
    </row>
    <row r="27" spans="1:5" x14ac:dyDescent="0.3">
      <c r="A27" t="s">
        <v>104</v>
      </c>
      <c r="D27" t="s">
        <v>39</v>
      </c>
      <c r="E27">
        <v>1</v>
      </c>
    </row>
    <row r="28" spans="1:5" x14ac:dyDescent="0.3">
      <c r="A28" t="s">
        <v>105</v>
      </c>
    </row>
    <row r="31" spans="1:5" x14ac:dyDescent="0.3">
      <c r="A31" s="10" t="s">
        <v>106</v>
      </c>
    </row>
    <row r="32" spans="1:5" x14ac:dyDescent="0.3">
      <c r="A32" t="s">
        <v>107</v>
      </c>
      <c r="D32">
        <v>0.8</v>
      </c>
    </row>
    <row r="33" spans="1:1" x14ac:dyDescent="0.3">
      <c r="A3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 </vt:lpstr>
      <vt:lpstr>Malawai Team cleaned data</vt:lpstr>
      <vt:lpstr>Opponent Summary</vt:lpstr>
      <vt:lpstr>Pivot table</vt:lpstr>
      <vt:lpstr>Project Summary</vt:lpstr>
      <vt:lpstr>Sql 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Amritpal Kaur</cp:lastModifiedBy>
  <dcterms:created xsi:type="dcterms:W3CDTF">2025-05-18T10:11:29Z</dcterms:created>
  <dcterms:modified xsi:type="dcterms:W3CDTF">2025-06-09T15:33:56Z</dcterms:modified>
</cp:coreProperties>
</file>