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ERICS-AIR-2\ehaas\Documents\FHIR\US-Core-R4\source\source_spreadsheets\"/>
    </mc:Choice>
  </mc:AlternateContent>
  <xr:revisionPtr revIDLastSave="0" documentId="13_ncr:1_{0C0358AB-3141-4B32-BE04-49B24D029ECB}" xr6:coauthVersionLast="44" xr6:coauthVersionMax="44" xr10:uidLastSave="{00000000-0000-0000-0000-000000000000}"/>
  <bookViews>
    <workbookView xWindow="-19320" yWindow="-465" windowWidth="19440" windowHeight="15000"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<sst xmlns="http://schemas.openxmlformats.org/spreadsheetml/2006/main" count="1971" uniqueCount="525">
  <si>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</si>
  <si>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</si>
  <si>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</si>
  <si>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</si>
  <si>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</si>
  <si>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</si>
  <si>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</si>
  <si>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</si>
  <si>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</si>
  <si>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</si>
  <si>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</si>
  <si>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</si>
  <si>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</si>
  <si>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</si>
  <si>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</si>
  <si>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</si>
  <si>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</si>
  <si>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</si>
  <si>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</si>
  <si>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</si>
  <si>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</si>
  <si>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</si>
  <si>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</si>
  <si>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</si>
  <si>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</si>
  <si>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</si>
  <si>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</si>
  <si>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</si>
  <si>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</si>
  <si>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</si>
  <si>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</si>
  <si>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</si>
  <si>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</si>
  <si>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</si>
  <si>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</si>
  <si>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</si>
  <si>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</si>
  <si>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</si>
  <si>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</si>
  <si>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</si>
  <si>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</si>
  <si>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</si>
  <si>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</si>
  <si>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</si>
  <si>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</si>
  <si>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</si>
  <si>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</si>
  <si>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</si>
  <si>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</si>
  <si>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</si>
  <si>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</si>
  <si>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</si>
  <si>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</si>
  <si>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</si>
  <si>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</si>
  <si>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</si>
  <si>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</si>
  <si>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</si>
  <si>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</si>
  <si>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</si>
  <si>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</si>
  <si>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</si>
  <si>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</si>
  <si>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</si>
  <si>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</si>
  <si>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</si>
  <si>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</si>
  <si>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</si>
  <si>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</si>
  <si>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</si>
  <si>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</si>
  <si>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</si>
  <si>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</si>
  <si>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</si>
  <si>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</si>
  <si>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</si>
  <si>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</si>
  <si>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</si>
  <si>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</si>
  <si>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</si>
  <si>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</si>
  <si>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</si>
  <si>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</si>
  <si>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</si>
  <si>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</si>
  <si>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</si>
  <si>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</si>
  <si>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</si>
  <si>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</si>
  <si>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</si>
  <si>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</si>
  <si>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</si>
  <si>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</si>
  <si>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</si>
  <si>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</si>
  <si>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</si>
  <si>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</si>
  <si>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</si>
  <si>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</si>
  <si>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</si>
  <si>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</si>
  <si>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</si>
  <si>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</si>
  <si>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</si>
  <si>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</si>
  <si>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</si>
  <si>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</si>
  <si>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</si>
  <si>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</si>
  <si>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</si>
  <si>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</si>
  <si>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</si>
  <si>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</si>
  <si>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</si>
  <si>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</si>
  <si>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</si>
  <si>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</si>
  <si>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</si>
  <si>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</si>
  <si>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</si>
  <si>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</si>
  <si>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</si>
  <si>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</si>
  <si>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</si>
  <si>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</si>
  <si>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</si>
  <si>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</si>
  <si>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</si>
  <si>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</si>
  <si>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</si>
  <si>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</si>
  <si>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</si>
  <si>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</si>
  <si>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</si>
  <si>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</si>
  <si>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</si>
  <si>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</si>
  <si>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</si>
  <si>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</si>
  <si>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</si>
  <si>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</si>
  <si>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</si>
  <si>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</si>
  <si>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</si>
  <si>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</si>
  <si>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</si>
  <si>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</si>
  <si>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</si>
  <si>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</si>
  <si>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</si>
  <si>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</si>
  <si>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</si>
  <si>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</si>
  <si>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</si>
  <si>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</si>
  <si>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</si>
  <si>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</si>
  <si>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</si>
  <si>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</si>
  <si>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</si>
  <si>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</si>
  <si>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</si>
  <si>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</si>
  <si>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</si>
  <si>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</si>
  <si>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</si>
  <si>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</si>
  <si>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</si>
  <si>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</si>
  <si>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</si>
  <si>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</si>
  <si>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</si>
  <si>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</si>
  <si>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</si>
  <si>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</si>
  <si>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</si>
  <si>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</si>
  <si>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</si>
  <si>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</si>
  <si>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</si>
  <si>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</si>
  <si>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</si>
  <si>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</si>
  <si>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</si>
  <si>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</si>
  <si>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</si>
  <si>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</si>
  <si>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</si>
  <si>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</si>
  <si>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</si>
  <si>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</si>
  <si>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</si>
  <si>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</si>
  <si>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</si>
  <si>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</si>
  <si>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</si>
  <si>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</si>
  <si>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</si>
  <si>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</si>
  <si>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</si>
  <si>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</si>
  <si>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</si>
  <si>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</si>
  <si>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</si>
  <si>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</si>
  <si>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</si>
  <si>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</si>
  <si>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</si>
  <si>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</si>
  <si>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</si>
  <si>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</si>
  <si>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</si>
  <si>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</si>
  <si>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</si>
  <si>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</si>
  <si>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</si>
  <si>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</si>
  <si>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</si>
  <si>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</si>
  <si>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</si>
  <si>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</si>
  <si>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</si>
  <si>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</si>
  <si>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</si>
  <si>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</si>
  <si>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</si>
  <si>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</si>
  <si>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</si>
  <si>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</si>
  <si>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</si>
  <si>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</si>
  <si>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</si>
  <si>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</si>
  <si>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</si>
  <si>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</si>
  <si>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</si>
  <si>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</si>
  <si>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</si>
  <si>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</si>
  <si>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</si>
  <si>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</si>
  <si>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</si>
  <si>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</si>
  <si>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</si>
  <si>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</si>
  <si>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</si>
  <si>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</si>
  <si>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</si>
  <si>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</si>
  <si>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</si>
  <si>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</si>
  <si>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</si>
  <si>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</si>
  <si>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</si>
  <si>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</si>
  <si>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</si>
  <si>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</si>
  <si>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</si>
  <si>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</si>
  <si>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</si>
  <si>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</si>
  <si>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</si>
  <si>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</si>
  <si>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</si>
  <si>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</si>
  <si>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</si>
  <si>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</si>
  <si>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</si>
  <si>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</si>
  <si>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</si>
  <si>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</si>
  <si>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</si>
  <si>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</si>
  <si>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</si>
  <si>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</si>
  <si>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</si>
  <si>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</si>
  <si>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</si>
  <si>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</si>
  <si>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</si>
  <si>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</si>
  <si>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</si>
  <si>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</si>
  <si>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</si>
  <si>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</si>
  <si>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</si>
  <si>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</si>
  <si>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</si>
  <si>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</si>
  <si>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</si>
  <si>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</si>
  <si>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</si>
  <si>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</si>
  <si>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</si>
  <si>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</si>
  <si>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</si>
  <si>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</si>
  <si>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</si>
  <si>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</si>
  <si>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</si>
  <si>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</si>
  <si>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</si>
  <si>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</si>
  <si>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</si>
  <si>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</si>
  <si>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</si>
  <si>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</si>
  <si>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</si>
  <si>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</si>
  <si>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</si>
  <si>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</si>
  <si>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</si>
  <si>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</si>
  <si>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</si>
  <si>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</si>
  <si>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</si>
  <si>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</si>
  <si>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</si>
  <si>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</si>
  <si>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</si>
  <si>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</si>
  <si>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</si>
  <si>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</si>
  <si>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</si>
  <si>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</si>
  <si>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</si>
  <si>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</si>
  <si>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</si>
  <si>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</si>
  <si>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</si>
  <si>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</si>
  <si>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</si>
  <si>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</si>
  <si>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</si>
  <si>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</si>
  <si>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</si>
  <si>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</si>
  <si>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</si>
  <si>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</si>
  <si>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</si>
  <si>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</si>
  <si>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</si>
  <si>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</si>
  <si>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</si>
  <si>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</si>
  <si>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</si>
  <si>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</si>
  <si>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</si>
  <si>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</si>
  <si>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</si>
  <si>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</si>
  <si>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</si>
  <si>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</si>
  <si>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</si>
  <si>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</si>
  <si>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</si>
  <si>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</si>
  <si>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</si>
  <si>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</si>
  <si>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</si>
  <si>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</si>
  <si>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</si>
  <si>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</si>
  <si>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</si>
  <si>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</si>
  <si>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</si>
  <si>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</si>
  <si>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</si>
  <si>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</si>
  <si>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</si>
  <si>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</si>
  <si>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</si>
  <si>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</si>
  <si>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</si>
  <si>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</si>
  <si>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</si>
  <si>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</si>
  <si>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</si>
  <si>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</si>
  <si>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</si>
  <si>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</si>
  <si>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</si>
  <si>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</si>
  <si>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</si>
  <si>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</si>
  <si>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</si>
  <si>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</si>
  <si>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</si>
  <si>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</si>
  <si>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</si>
  <si>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</si>
  <si>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</si>
  <si>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</si>
  <si>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</si>
  <si>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</si>
  <si>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</si>
  <si>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</si>
  <si>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</si>
  <si>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</si>
  <si>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</si>
  <si>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</si>
  <si>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</si>
  <si>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</si>
  <si>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</si>
  <si>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</si>
  <si>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</si>
  <si>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</si>
  <si>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</si>
  <si>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</si>
  <si>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</si>
  <si>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</si>
  <si>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</si>
  <si>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</si>
  <si>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</si>
  <si>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</si>
  <si>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</si>
  <si>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</si>
  <si>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</si>
  <si>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</si>
  <si>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</si>
  <si>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</si>
  <si>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</si>
  <si>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</si>
  <si>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</si>
  <si>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</si>
  <si>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</si>
  <si>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</si>
  <si>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</si>
  <si>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</si>
  <si>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</si>
  <si>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</si>
  <si>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</si>
  <si>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</si>
  <si>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</si>
  <si>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</si>
  <si>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</si>
  <si>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</si>
  <si>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</si>
  <si>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</si>
  <si>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</si>
  <si>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</si>
  <si>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</si>
  <si>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</si>
  <si>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</si>
  <si>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</si>
  <si>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</si>
  <si>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</si>
  <si>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</si>
  <si>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</si>
  <si>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</si>
  <si>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</si>
  <si>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</si>
  <si>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</si>
  <si>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</si>
  <si>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</si>
  <si>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</si>
  <si>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</si>
  <si>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</si>
  <si>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</si>
  <si>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</si>
  <si>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</si>
  <si>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</si>
  <si>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</si>
  <si>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</si>
  <si>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</si>
  <si>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</si>
  <si>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</si>
  <si>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</si>
  <si>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</si>
  <si>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</si>
  <si>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</si>
  <si>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</si>
  <si>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</si>
  <si>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</si>
  <si>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</si>
  <si>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</si>
  <si>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</si>
  <si>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</si>
  <si>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</si>
  <si>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</si>
  <si>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</si>
  <si>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</si>
  <si>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</si>
  <si>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</si>
  <si>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</si>
  <si>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</si>
  <si>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</si>
  <si>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</si>
  <si>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</si>
  <si>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</si>
  <si>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</si>
  <si>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</si>
  <si>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</si>
  <si>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</si>
  <si>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</si>
  <si>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</si>
  <si>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</si>
  <si>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</si>
  <si>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</si>
  <si>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</si>
  <si>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</si>
  <si>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</si>
  <si>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</si>
  <si>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</si>
  <si>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</si>
  <si>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</si>
  <si>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</si>
  <si>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</si>
  <si>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</si>
  <si>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</si>
  <si>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</si>
  <si>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</si>
  <si>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</si>
  <si>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</si>
  <si>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</si>
  <si>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</si>
  <si>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</si>
  <si>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GET [base]/MedicationRequest?patient=1137192&amp;intent=order,plan&amp;authoredon=ge2019~GET [base]/MedicationRequest?patient=1137192&amp;intent=order,plan&amp;authoredon=ge2019&amp;_include=MedicationRequest:medication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</si>
  <si>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</si>
  <si>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</si>
  <si>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</si>
  <si>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</si>
  <si>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http://hl7.org/fhir/us/core/ImplementationGuide/hl7.fhir.us.core|3.0.1</t>
  </si>
  <si>
    <t>3.1.1</t>
  </si>
  <si>
    <t>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</si>
</sst>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tabSelected="1" workbookViewId="0">
      <selection activeCell="B3" sqref="B3"/>
    </sheetView>
  </sheetViews>
  <sheetFormatPr defaultColWidth="8.85546875" defaultRowHeight="15"/>
  <cols>
    <col min="1" max="1" width="24.7109375" style="1" customWidth="1"/>
    <col min="2" max="2" width="95.42578125" style="1" bestFit="1" customWidth="1"/>
  </cols>
  <sheetData>
    <row r="1" spans="1:2">
      <c r="A1" t="s">
        <v>0</v>
      </c>
      <c r="B1" t="s">
        <v>1</v>
      </c>
    </row>
    <row r="2" spans="1:2">
      <c r="A2" t="s">
        <v>2</v>
      </c>
      <c r="B2" t="s">
        <v>443</v>
      </c>
    </row>
    <row r="3" spans="1:2" s="1" customFormat="1">
      <c r="A3" s="1" t="s">
        <v>74</v>
      </c>
      <c r="B3" s="1" t="s">
        <v>523</v>
      </c>
    </row>
    <row r="4" spans="1:2" s="1" customFormat="1">
      <c r="A4" s="1" t="s">
        <v>512</v>
      </c>
      <c r="B4" s="1" t="s">
        <v>524</v>
      </c>
    </row>
    <row r="5" spans="1:2" ht="105" customHeight="1">
      <c r="A5" t="s">
        <v>3</v>
      </c>
      <c r="B5" s="2" t="s">
        <v>441</v>
      </c>
    </row>
    <row r="6" spans="1:2">
      <c r="A6" t="s">
        <v>4</v>
      </c>
      <c r="B6" s="11" t="s">
        <v>522</v>
      </c>
    </row>
    <row r="7" spans="1:2">
      <c r="A7" t="s">
        <v>5</v>
      </c>
      <c r="B7" t="s">
        <v>6</v>
      </c>
    </row>
    <row r="8" spans="1:2" ht="351.75" customHeight="1">
      <c r="A8" t="s">
        <v>7</v>
      </c>
      <c r="B8" s="2" t="s">
        <v>508</v>
      </c>
    </row>
    <row r="9" spans="1:2" ht="103.5" customHeight="1">
      <c r="A9" t="s">
        <v>8</v>
      </c>
      <c r="B9" s="3" t="s">
        <v>460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defaultColWidth="8.85546875" defaultRowHeight="15"/>
  <sheetData>
    <row r="1" spans="1: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28" sqref="A28"/>
    </sheetView>
  </sheetViews>
  <sheetFormatPr defaultColWidth="8.85546875" defaultRowHeight="15"/>
  <cols>
    <col min="1" max="1" width="94" style="1" bestFit="1" customWidth="1"/>
    <col min="2" max="2" width="60.42578125" style="1" bestFit="1" customWidth="1"/>
    <col min="3" max="3" width="20.140625" style="1" customWidth="1"/>
    <col min="4" max="4" width="16.140625" style="1" customWidth="1"/>
  </cols>
  <sheetData>
    <row r="1" spans="1:6">
      <c r="A1" t="s">
        <v>9</v>
      </c>
      <c r="B1" t="s">
        <v>10</v>
      </c>
      <c r="C1" t="s">
        <v>11</v>
      </c>
      <c r="D1" t="s">
        <v>12</v>
      </c>
    </row>
    <row r="2" spans="1:6">
      <c r="A2" t="s">
        <v>372</v>
      </c>
      <c r="B2" t="s">
        <v>373</v>
      </c>
      <c r="C2" t="s">
        <v>13</v>
      </c>
      <c r="D2" t="s">
        <v>267</v>
      </c>
      <c r="F2" s="1"/>
    </row>
    <row r="3" spans="1:6">
      <c r="A3" t="s">
        <v>374</v>
      </c>
      <c r="B3" t="s">
        <v>375</v>
      </c>
      <c r="C3" t="s">
        <v>13</v>
      </c>
      <c r="D3" t="s">
        <v>197</v>
      </c>
      <c r="F3" s="1"/>
    </row>
    <row r="4" spans="1:6">
      <c r="A4" s="1" t="s">
        <v>486</v>
      </c>
      <c r="B4" s="1" t="s">
        <v>502</v>
      </c>
      <c r="C4" s="1" t="s">
        <v>13</v>
      </c>
      <c r="D4" s="1" t="s">
        <v>271</v>
      </c>
      <c r="F4" s="1"/>
    </row>
    <row r="5" spans="1:6">
      <c r="A5" s="1" t="s">
        <v>376</v>
      </c>
      <c r="B5" s="1" t="s">
        <v>377</v>
      </c>
      <c r="C5" s="1" t="s">
        <v>13</v>
      </c>
      <c r="D5" s="1" t="s">
        <v>293</v>
      </c>
      <c r="F5" s="1"/>
    </row>
    <row r="6" spans="1:6">
      <c r="A6" s="1" t="s">
        <v>83</v>
      </c>
      <c r="B6" s="1" t="s">
        <v>404</v>
      </c>
      <c r="C6" s="1" t="s">
        <v>13</v>
      </c>
      <c r="D6" s="1" t="s">
        <v>24</v>
      </c>
      <c r="F6" s="1"/>
    </row>
    <row r="7" spans="1:6">
      <c r="A7" s="1" t="s">
        <v>378</v>
      </c>
      <c r="B7" s="1" t="s">
        <v>379</v>
      </c>
      <c r="C7" s="1" t="s">
        <v>13</v>
      </c>
      <c r="D7" s="1" t="s">
        <v>172</v>
      </c>
      <c r="F7" s="1"/>
    </row>
    <row r="8" spans="1:6">
      <c r="A8" s="1" t="s">
        <v>302</v>
      </c>
      <c r="B8" s="1" t="s">
        <v>380</v>
      </c>
      <c r="C8" s="1" t="s">
        <v>13</v>
      </c>
      <c r="D8" s="1" t="s">
        <v>196</v>
      </c>
      <c r="F8" s="1"/>
    </row>
    <row r="9" spans="1:6">
      <c r="A9" s="1" t="s">
        <v>381</v>
      </c>
      <c r="B9" s="1" t="s">
        <v>382</v>
      </c>
      <c r="C9" s="1" t="s">
        <v>13</v>
      </c>
      <c r="D9" s="1" t="s">
        <v>191</v>
      </c>
      <c r="F9" s="1"/>
    </row>
    <row r="10" spans="1:6">
      <c r="A10" s="1" t="s">
        <v>383</v>
      </c>
      <c r="B10" s="1" t="s">
        <v>384</v>
      </c>
      <c r="C10" s="1" t="s">
        <v>13</v>
      </c>
      <c r="D10" s="1" t="s">
        <v>194</v>
      </c>
      <c r="F10" s="1"/>
    </row>
    <row r="11" spans="1:6">
      <c r="A11" s="1" t="s">
        <v>385</v>
      </c>
      <c r="B11" s="1" t="s">
        <v>386</v>
      </c>
      <c r="C11" s="1" t="s">
        <v>13</v>
      </c>
      <c r="D11" s="1" t="s">
        <v>148</v>
      </c>
      <c r="F11" s="1"/>
    </row>
    <row r="12" spans="1:6">
      <c r="A12" s="1" t="s">
        <v>387</v>
      </c>
      <c r="B12" s="1" t="s">
        <v>405</v>
      </c>
      <c r="C12" s="1" t="s">
        <v>13</v>
      </c>
      <c r="D12" s="1" t="s">
        <v>25</v>
      </c>
      <c r="F12" s="1"/>
    </row>
    <row r="13" spans="1:6">
      <c r="A13" s="1" t="s">
        <v>388</v>
      </c>
      <c r="B13" s="1" t="s">
        <v>389</v>
      </c>
      <c r="C13" s="1" t="s">
        <v>13</v>
      </c>
      <c r="D13" s="1" t="s">
        <v>286</v>
      </c>
      <c r="F13" s="1"/>
    </row>
    <row r="14" spans="1:6">
      <c r="A14" s="11" t="s">
        <v>464</v>
      </c>
      <c r="B14" s="1" t="s">
        <v>466</v>
      </c>
      <c r="C14" s="1" t="s">
        <v>13</v>
      </c>
      <c r="D14" s="1" t="s">
        <v>196</v>
      </c>
      <c r="F14" s="1"/>
    </row>
    <row r="15" spans="1:6">
      <c r="A15" s="1" t="s">
        <v>390</v>
      </c>
      <c r="B15" s="1" t="s">
        <v>391</v>
      </c>
      <c r="C15" s="1" t="s">
        <v>13</v>
      </c>
      <c r="D15" s="1" t="s">
        <v>195</v>
      </c>
      <c r="F15" s="1"/>
    </row>
    <row r="16" spans="1:6">
      <c r="A16" s="1" t="s">
        <v>392</v>
      </c>
      <c r="B16" s="1" t="s">
        <v>393</v>
      </c>
      <c r="C16" s="1" t="s">
        <v>13</v>
      </c>
      <c r="D16" s="1" t="s">
        <v>394</v>
      </c>
      <c r="F16" s="1"/>
    </row>
    <row r="17" spans="1:6">
      <c r="A17" s="1" t="s">
        <v>462</v>
      </c>
      <c r="B17" s="1" t="s">
        <v>461</v>
      </c>
      <c r="C17" s="1" t="s">
        <v>13</v>
      </c>
      <c r="D17" s="1" t="s">
        <v>196</v>
      </c>
      <c r="F17" s="1"/>
    </row>
    <row r="18" spans="1:6">
      <c r="A18" s="1" t="s">
        <v>203</v>
      </c>
      <c r="B18" s="1" t="s">
        <v>395</v>
      </c>
      <c r="C18" s="1" t="s">
        <v>13</v>
      </c>
      <c r="D18" s="1" t="s">
        <v>192</v>
      </c>
      <c r="F18" s="1"/>
    </row>
    <row r="19" spans="1:6">
      <c r="A19" s="1" t="s">
        <v>396</v>
      </c>
      <c r="B19" s="1" t="s">
        <v>397</v>
      </c>
      <c r="C19" s="1" t="s">
        <v>13</v>
      </c>
      <c r="D19" s="1" t="s">
        <v>296</v>
      </c>
      <c r="F19" s="1"/>
    </row>
    <row r="20" spans="1:6">
      <c r="A20" s="1" t="s">
        <v>255</v>
      </c>
      <c r="B20" s="1" t="s">
        <v>398</v>
      </c>
      <c r="C20" s="1" t="s">
        <v>13</v>
      </c>
      <c r="D20" s="1" t="s">
        <v>253</v>
      </c>
      <c r="F20" s="1"/>
    </row>
    <row r="21" spans="1:6">
      <c r="A21" s="1" t="s">
        <v>399</v>
      </c>
      <c r="B21" s="1" t="s">
        <v>400</v>
      </c>
      <c r="C21" s="1" t="s">
        <v>13</v>
      </c>
      <c r="D21" s="1" t="s">
        <v>193</v>
      </c>
      <c r="F21" s="1"/>
    </row>
    <row r="22" spans="1:6">
      <c r="A22" s="1" t="s">
        <v>401</v>
      </c>
      <c r="B22" s="1" t="s">
        <v>402</v>
      </c>
      <c r="C22" s="1" t="s">
        <v>13</v>
      </c>
      <c r="D22" s="1" t="s">
        <v>272</v>
      </c>
      <c r="F22" s="1"/>
    </row>
    <row r="23" spans="1:6">
      <c r="A23" s="11" t="s">
        <v>463</v>
      </c>
      <c r="B23" s="1" t="s">
        <v>465</v>
      </c>
      <c r="C23" s="1" t="s">
        <v>13</v>
      </c>
      <c r="D23" s="1" t="s">
        <v>196</v>
      </c>
      <c r="F23" s="1"/>
    </row>
    <row r="24" spans="1:6" s="1" customFormat="1">
      <c r="A24" s="11" t="s">
        <v>500</v>
      </c>
      <c r="B24" s="1" t="s">
        <v>499</v>
      </c>
      <c r="C24" s="1" t="s">
        <v>13</v>
      </c>
      <c r="D24" s="1" t="s">
        <v>196</v>
      </c>
    </row>
    <row r="25" spans="1:6">
      <c r="A25" s="1" t="s">
        <v>202</v>
      </c>
      <c r="B25" s="1" t="s">
        <v>403</v>
      </c>
      <c r="C25" s="1" t="s">
        <v>13</v>
      </c>
      <c r="D25" s="1" t="s">
        <v>192</v>
      </c>
      <c r="F25" s="1"/>
    </row>
    <row r="26" spans="1:6">
      <c r="A26" s="1" t="s">
        <v>81</v>
      </c>
      <c r="B26" s="1" t="s">
        <v>406</v>
      </c>
      <c r="C26" s="1" t="s">
        <v>13</v>
      </c>
      <c r="D26" s="1" t="s">
        <v>23</v>
      </c>
      <c r="F26" s="1"/>
    </row>
    <row r="27" spans="1:6" ht="15.75" thickBot="1">
      <c r="A27" s="1" t="s">
        <v>496</v>
      </c>
      <c r="B27" s="1" t="s">
        <v>497</v>
      </c>
      <c r="C27" s="1" t="s">
        <v>13</v>
      </c>
      <c r="D27" s="1" t="s">
        <v>494</v>
      </c>
    </row>
    <row r="28" spans="1:6" ht="15.75" thickBot="1">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V2" activePane="bottomRight" state="frozen"/>
      <selection pane="topRight" activeCell="B1" sqref="B1"/>
      <selection pane="bottomLeft" activeCell="A2" sqref="A2"/>
      <selection pane="bottomRight" activeCell="V22" sqref="V22"/>
    </sheetView>
  </sheetViews>
  <sheetFormatPr defaultColWidth="8.85546875" defaultRowHeight="25.5" customHeight="1"/>
  <cols>
    <col min="1" max="1" width="36.42578125" style="1" customWidth="1"/>
    <col min="2" max="2" width="25.28515625" style="1" customWidth="1"/>
    <col min="3" max="3" width="49.7109375" style="2" customWidth="1"/>
    <col min="4" max="4" width="11.28515625" style="1" customWidth="1"/>
    <col min="5" max="5" width="9" style="1" customWidth="1"/>
    <col min="6" max="12" width="17.42578125" style="1" customWidth="1"/>
    <col min="13" max="13" width="20.42578125" style="1" customWidth="1"/>
    <col min="14" max="17" width="17.42578125" style="1" customWidth="1"/>
    <col min="18" max="19" width="20.42578125" style="1" customWidth="1"/>
    <col min="20" max="23" width="38.85546875" style="1" bestFit="1" customWidth="1"/>
    <col min="24" max="24" width="27.140625" style="1" bestFit="1" customWidth="1"/>
  </cols>
  <sheetData>
    <row r="1" spans="1:24" ht="25.5" customHeight="1" thickBot="1">
      <c r="A1" t="s">
        <v>14</v>
      </c>
      <c r="B1" t="s">
        <v>15</v>
      </c>
      <c r="C1" s="2" t="s">
        <v>7</v>
      </c>
      <c r="D1" t="s">
        <v>16</v>
      </c>
      <c r="E1" s="1" t="s">
        <v>444</v>
      </c>
      <c r="F1" t="s">
        <v>17</v>
      </c>
      <c r="G1" s="1" t="s">
        <v>445</v>
      </c>
      <c r="H1" t="s">
        <v>18</v>
      </c>
      <c r="I1" s="1" t="s">
        <v>446</v>
      </c>
      <c r="J1" s="1" t="s">
        <v>434</v>
      </c>
      <c r="K1" s="1" t="s">
        <v>447</v>
      </c>
      <c r="L1" s="1" t="s">
        <v>435</v>
      </c>
      <c r="M1" s="1" t="s">
        <v>448</v>
      </c>
      <c r="N1" s="1" t="s">
        <v>439</v>
      </c>
      <c r="O1" s="1" t="s">
        <v>449</v>
      </c>
      <c r="P1" s="1" t="s">
        <v>440</v>
      </c>
      <c r="Q1" s="1" t="s">
        <v>450</v>
      </c>
      <c r="R1" t="s">
        <v>19</v>
      </c>
      <c r="S1" s="1" t="s">
        <v>451</v>
      </c>
      <c r="T1" s="4" t="s">
        <v>348</v>
      </c>
      <c r="U1" s="4" t="s">
        <v>349</v>
      </c>
      <c r="V1" s="4" t="s">
        <v>436</v>
      </c>
      <c r="W1" s="4" t="s">
        <v>437</v>
      </c>
      <c r="X1" t="s">
        <v>20</v>
      </c>
    </row>
    <row r="2" spans="1:24" ht="25.5" customHeight="1" thickTop="1">
      <c r="A2" s="1" t="s">
        <v>23</v>
      </c>
      <c r="B2" t="s">
        <v>13</v>
      </c>
      <c r="C2" s="3"/>
      <c r="D2"/>
      <c r="F2"/>
      <c r="R2" t="s">
        <v>21</v>
      </c>
      <c r="S2" s="1" t="s">
        <v>78</v>
      </c>
      <c r="V2" s="18" t="s">
        <v>509</v>
      </c>
      <c r="W2" s="18"/>
      <c r="X2" t="s">
        <v>22</v>
      </c>
    </row>
    <row r="3" spans="1:24" ht="25.5" customHeight="1">
      <c r="A3" s="1" t="s">
        <v>253</v>
      </c>
      <c r="B3" s="1" t="s">
        <v>13</v>
      </c>
      <c r="R3" s="1" t="s">
        <v>21</v>
      </c>
      <c r="S3" s="1" t="s">
        <v>78</v>
      </c>
      <c r="V3" s="18" t="s">
        <v>509</v>
      </c>
      <c r="W3" s="18"/>
    </row>
    <row r="4" spans="1:24" ht="25.5" customHeight="1">
      <c r="A4" s="1" t="s">
        <v>267</v>
      </c>
      <c r="B4" s="1" t="s">
        <v>13</v>
      </c>
      <c r="R4" s="1" t="s">
        <v>21</v>
      </c>
      <c r="S4" s="1" t="s">
        <v>78</v>
      </c>
      <c r="V4" s="18" t="s">
        <v>509</v>
      </c>
      <c r="W4" s="18"/>
    </row>
    <row r="5" spans="1:24" ht="25.5" customHeight="1">
      <c r="A5" s="1" t="s">
        <v>148</v>
      </c>
      <c r="B5" s="1" t="s">
        <v>13</v>
      </c>
      <c r="R5" s="1" t="s">
        <v>21</v>
      </c>
      <c r="S5" s="1" t="s">
        <v>78</v>
      </c>
      <c r="V5" s="18" t="s">
        <v>509</v>
      </c>
      <c r="W5" s="18"/>
      <c r="X5" t="s">
        <v>26</v>
      </c>
    </row>
    <row r="6" spans="1:24" ht="25.5" customHeight="1">
      <c r="A6" s="1" t="s">
        <v>271</v>
      </c>
      <c r="B6" s="1" t="s">
        <v>13</v>
      </c>
      <c r="R6" s="1" t="s">
        <v>21</v>
      </c>
      <c r="S6" s="1" t="s">
        <v>78</v>
      </c>
      <c r="V6" s="18" t="s">
        <v>509</v>
      </c>
      <c r="W6" s="18"/>
    </row>
    <row r="7" spans="1:24" ht="25.5" customHeight="1">
      <c r="A7" s="1" t="s">
        <v>192</v>
      </c>
      <c r="B7" s="1" t="s">
        <v>13</v>
      </c>
      <c r="R7" s="1" t="s">
        <v>21</v>
      </c>
      <c r="S7" s="1" t="s">
        <v>78</v>
      </c>
      <c r="V7" s="18" t="s">
        <v>509</v>
      </c>
      <c r="W7" s="18"/>
    </row>
    <row r="8" spans="1:24" ht="25.5" customHeight="1">
      <c r="A8" s="1" t="s">
        <v>191</v>
      </c>
      <c r="B8" s="1" t="s">
        <v>13</v>
      </c>
      <c r="C8" s="2" t="s">
        <v>459</v>
      </c>
      <c r="R8" s="1" t="s">
        <v>21</v>
      </c>
      <c r="S8" s="1" t="s">
        <v>78</v>
      </c>
      <c r="V8" s="18" t="s">
        <v>509</v>
      </c>
      <c r="W8" s="18"/>
    </row>
    <row r="9" spans="1:24" ht="25.5" customHeight="1">
      <c r="A9" s="1" t="s">
        <v>25</v>
      </c>
      <c r="B9" s="1" t="s">
        <v>13</v>
      </c>
      <c r="R9" s="1" t="s">
        <v>21</v>
      </c>
      <c r="S9" s="1" t="s">
        <v>78</v>
      </c>
      <c r="V9" s="18" t="s">
        <v>509</v>
      </c>
      <c r="W9" s="18"/>
    </row>
    <row r="10" spans="1:24" ht="25.5" customHeight="1">
      <c r="A10" s="1" t="s">
        <v>193</v>
      </c>
      <c r="B10" s="1" t="s">
        <v>13</v>
      </c>
      <c r="R10" s="1" t="s">
        <v>21</v>
      </c>
      <c r="S10" s="1" t="s">
        <v>78</v>
      </c>
      <c r="V10" s="18" t="s">
        <v>509</v>
      </c>
      <c r="W10" s="18"/>
    </row>
    <row r="11" spans="1:24" ht="25.5" customHeight="1">
      <c r="A11" s="1" t="s">
        <v>172</v>
      </c>
      <c r="B11" s="1" t="s">
        <v>13</v>
      </c>
      <c r="R11" s="1" t="s">
        <v>21</v>
      </c>
      <c r="S11" s="1" t="s">
        <v>78</v>
      </c>
      <c r="V11" s="18" t="s">
        <v>509</v>
      </c>
      <c r="W11" s="18"/>
    </row>
    <row r="12" spans="1:24" ht="25.5" customHeight="1">
      <c r="A12" s="1" t="s">
        <v>272</v>
      </c>
      <c r="B12" s="1" t="s">
        <v>13</v>
      </c>
      <c r="R12" s="1" t="s">
        <v>21</v>
      </c>
      <c r="S12" s="1" t="s">
        <v>78</v>
      </c>
      <c r="V12" s="18"/>
      <c r="W12" s="18"/>
    </row>
    <row r="13" spans="1:24" ht="25.5" customHeight="1">
      <c r="A13" s="1" t="s">
        <v>394</v>
      </c>
      <c r="B13" s="1" t="s">
        <v>13</v>
      </c>
      <c r="C13" s="2" t="s">
        <v>442</v>
      </c>
      <c r="R13" s="1" t="s">
        <v>21</v>
      </c>
      <c r="S13" s="1" t="s">
        <v>78</v>
      </c>
      <c r="V13" s="18"/>
      <c r="W13" s="18"/>
    </row>
    <row r="14" spans="1:24" ht="25.5" customHeight="1">
      <c r="A14" s="1" t="s">
        <v>194</v>
      </c>
      <c r="B14" s="1" t="s">
        <v>13</v>
      </c>
      <c r="C14" s="2" t="s">
        <v>493</v>
      </c>
      <c r="R14" s="1" t="s">
        <v>21</v>
      </c>
      <c r="S14" s="1" t="s">
        <v>78</v>
      </c>
      <c r="U14" s="7" t="s">
        <v>224</v>
      </c>
      <c r="V14" s="18" t="s">
        <v>509</v>
      </c>
      <c r="W14" s="18"/>
    </row>
    <row r="15" spans="1:24" ht="25.5" customHeight="1">
      <c r="A15" s="1" t="s">
        <v>492</v>
      </c>
      <c r="B15" s="1" t="s">
        <v>13</v>
      </c>
      <c r="C15" s="2" t="s">
        <v>478</v>
      </c>
      <c r="R15" s="1" t="s">
        <v>21</v>
      </c>
      <c r="S15" s="1" t="s">
        <v>78</v>
      </c>
      <c r="U15" s="7" t="s">
        <v>438</v>
      </c>
      <c r="V15" s="18" t="s">
        <v>509</v>
      </c>
      <c r="W15" s="18"/>
    </row>
    <row r="16" spans="1:24" ht="25.5" customHeight="1">
      <c r="A16" s="1" t="s">
        <v>196</v>
      </c>
      <c r="B16" s="1" t="s">
        <v>13</v>
      </c>
      <c r="R16" s="1" t="s">
        <v>21</v>
      </c>
      <c r="S16" s="1" t="s">
        <v>78</v>
      </c>
      <c r="V16" s="18" t="s">
        <v>509</v>
      </c>
      <c r="W16" s="18"/>
    </row>
    <row r="17" spans="1:23" ht="25.5" customHeight="1">
      <c r="A17" s="1" t="s">
        <v>286</v>
      </c>
      <c r="B17" s="1" t="s">
        <v>13</v>
      </c>
      <c r="R17" s="1" t="s">
        <v>21</v>
      </c>
      <c r="S17" s="1" t="s">
        <v>78</v>
      </c>
      <c r="V17" s="18"/>
      <c r="W17" s="18"/>
    </row>
    <row r="18" spans="1:23" ht="25.5" customHeight="1">
      <c r="A18" s="1" t="s">
        <v>24</v>
      </c>
      <c r="B18" s="1" t="s">
        <v>13</v>
      </c>
      <c r="R18" s="1" t="s">
        <v>21</v>
      </c>
      <c r="S18" s="1" t="s">
        <v>78</v>
      </c>
      <c r="V18" s="18" t="s">
        <v>509</v>
      </c>
      <c r="W18" s="18"/>
    </row>
    <row r="19" spans="1:23" ht="25.5" customHeight="1">
      <c r="A19" s="1" t="s">
        <v>293</v>
      </c>
      <c r="B19" s="1" t="s">
        <v>13</v>
      </c>
      <c r="R19" s="1" t="s">
        <v>21</v>
      </c>
      <c r="S19" s="1" t="s">
        <v>78</v>
      </c>
      <c r="V19" s="18"/>
      <c r="W19" s="18"/>
    </row>
    <row r="20" spans="1:23" ht="25.5" customHeight="1">
      <c r="A20" s="1" t="s">
        <v>296</v>
      </c>
      <c r="B20" s="1" t="s">
        <v>13</v>
      </c>
      <c r="R20" s="1" t="s">
        <v>21</v>
      </c>
      <c r="S20" s="1" t="s">
        <v>78</v>
      </c>
      <c r="U20" s="1" t="s">
        <v>300</v>
      </c>
      <c r="V20" s="18"/>
      <c r="W20" s="18"/>
    </row>
    <row r="21" spans="1:23" ht="25.5" customHeight="1">
      <c r="A21" s="1" t="s">
        <v>195</v>
      </c>
      <c r="B21" s="1" t="s">
        <v>13</v>
      </c>
      <c r="R21" s="1" t="s">
        <v>21</v>
      </c>
      <c r="S21" s="1" t="s">
        <v>78</v>
      </c>
      <c r="V21" s="18" t="s">
        <v>509</v>
      </c>
      <c r="W21" s="18"/>
    </row>
    <row r="22" spans="1:23" ht="25.5" customHeight="1">
      <c r="A22" t="s">
        <v>494</v>
      </c>
      <c r="B22" s="1" t="s">
        <v>13</v>
      </c>
      <c r="C22" s="2" t="s">
        <v>495</v>
      </c>
      <c r="R22" s="1" t="s">
        <v>21</v>
      </c>
      <c r="S22" s="1" t="s">
        <v>78</v>
      </c>
    </row>
    <row r="23" spans="1:23" ht="25.5" customHeight="1">
      <c r="A23" t="s">
        <v>505</v>
      </c>
      <c r="B23" s="1" t="s">
        <v>78</v>
      </c>
    </row>
    <row r="24" spans="1:23" ht="25.5" customHeight="1">
      <c r="A24"/>
    </row>
    <row r="25" spans="1:23" ht="25.5" customHeight="1">
      <c r="A25"/>
    </row>
    <row r="56" spans="20:23" ht="25.5" customHeight="1">
      <c r="T56" s="7"/>
      <c r="V56" s="7"/>
      <c r="W56" s="7"/>
    </row>
    <row r="59" spans="20:23" ht="25.5" customHeight="1">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2" sqref="E2"/>
    </sheetView>
  </sheetViews>
  <sheetFormatPr defaultColWidth="8.85546875" defaultRowHeight="15"/>
  <cols>
    <col min="2" max="2" width="13" customWidth="1"/>
    <col min="3" max="3" width="23.7109375" customWidth="1"/>
    <col min="4" max="4" width="9.85546875" customWidth="1"/>
    <col min="5" max="5" width="89" customWidth="1"/>
  </cols>
  <sheetData>
    <row r="1" spans="1:5" ht="15.75" thickBot="1">
      <c r="A1" t="s">
        <v>27</v>
      </c>
      <c r="B1" t="s">
        <v>28</v>
      </c>
      <c r="C1" t="s">
        <v>14</v>
      </c>
      <c r="D1" t="s">
        <v>29</v>
      </c>
      <c r="E1" t="s">
        <v>7</v>
      </c>
    </row>
    <row r="2" spans="1:5" ht="135.75" thickBot="1">
      <c r="A2" s="15" t="s">
        <v>407</v>
      </c>
      <c r="B2" t="s">
        <v>428</v>
      </c>
      <c r="C2" s="16" t="s">
        <v>191</v>
      </c>
      <c r="D2" t="s">
        <v>13</v>
      </c>
      <c r="E2" s="2" t="s">
        <v>467</v>
      </c>
    </row>
    <row r="3" spans="1:5" ht="60">
      <c r="A3" t="s">
        <v>503</v>
      </c>
      <c r="B3" t="s">
        <v>504</v>
      </c>
      <c r="C3" t="s">
        <v>505</v>
      </c>
      <c r="D3" t="s">
        <v>78</v>
      </c>
      <c r="E3" s="2" t="s">
        <v>506</v>
      </c>
    </row>
    <row r="4" spans="1:5">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I2" activePane="bottomRight" state="frozen"/>
      <selection pane="topRight" activeCell="B1" sqref="B1"/>
      <selection pane="bottomLeft" activeCell="A2" sqref="A2"/>
      <selection pane="bottomRight" activeCell="N2" sqref="N2"/>
    </sheetView>
  </sheetViews>
  <sheetFormatPr defaultColWidth="8.85546875" defaultRowHeight="15"/>
  <cols>
    <col min="1" max="1" width="10.7109375" style="1" customWidth="1"/>
    <col min="2" max="2" width="18.85546875" style="1" customWidth="1"/>
    <col min="3" max="3" width="15" style="1" customWidth="1"/>
    <col min="6" max="6" width="16.42578125" customWidth="1"/>
    <col min="7" max="7" width="58.28515625" style="2" customWidth="1"/>
    <col min="8" max="8" width="28.140625" customWidth="1"/>
    <col min="17" max="17" width="31.28515625" customWidth="1"/>
    <col min="18" max="18" width="31.28515625" style="1" customWidth="1"/>
    <col min="24" max="24" width="20.140625" style="1" customWidth="1"/>
  </cols>
  <sheetData>
    <row r="1" spans="1:25">
      <c r="A1" t="s">
        <v>30</v>
      </c>
      <c r="B1" s="1" t="s">
        <v>408</v>
      </c>
      <c r="C1" s="1" t="s">
        <v>409</v>
      </c>
      <c r="D1" s="1" t="s">
        <v>410</v>
      </c>
      <c r="E1" s="1" t="s">
        <v>411</v>
      </c>
      <c r="F1" s="1" t="s">
        <v>412</v>
      </c>
      <c r="G1" s="2" t="s">
        <v>476</v>
      </c>
      <c r="H1" s="1" t="s">
        <v>413</v>
      </c>
      <c r="I1" s="1" t="s">
        <v>414</v>
      </c>
      <c r="J1" s="1" t="s">
        <v>415</v>
      </c>
      <c r="K1" s="1" t="s">
        <v>416</v>
      </c>
      <c r="L1" s="1" t="s">
        <v>417</v>
      </c>
      <c r="M1" s="1" t="s">
        <v>418</v>
      </c>
      <c r="N1" s="1" t="s">
        <v>419</v>
      </c>
      <c r="O1" s="1" t="s">
        <v>420</v>
      </c>
      <c r="P1" s="1" t="s">
        <v>421</v>
      </c>
      <c r="Q1" s="1" t="s">
        <v>422</v>
      </c>
      <c r="R1" s="1" t="s">
        <v>510</v>
      </c>
      <c r="S1" s="1" t="s">
        <v>423</v>
      </c>
      <c r="T1" s="1" t="s">
        <v>424</v>
      </c>
      <c r="U1" s="1" t="s">
        <v>425</v>
      </c>
      <c r="V1" s="1" t="s">
        <v>426</v>
      </c>
      <c r="W1" t="s">
        <v>427</v>
      </c>
      <c r="X1" s="1" t="s">
        <v>498</v>
      </c>
      <c r="Y1" s="1" t="s">
        <v>507</v>
      </c>
    </row>
    <row r="2" spans="1:25" ht="75">
      <c r="A2" t="s">
        <v>31</v>
      </c>
      <c r="B2" t="s">
        <v>34</v>
      </c>
      <c r="C2" s="1" t="s">
        <v>34</v>
      </c>
      <c r="D2" t="s">
        <v>34</v>
      </c>
      <c r="E2" t="s">
        <v>34</v>
      </c>
      <c r="F2" t="s">
        <v>34</v>
      </c>
      <c r="G2" s="2" t="s">
        <v>477</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defaultColWidth="8.85546875" defaultRowHeight="15"/>
  <cols>
    <col min="3" max="3" width="51.140625" customWidth="1"/>
  </cols>
  <sheetData>
    <row r="1" spans="1:3">
      <c r="A1" s="1" t="s">
        <v>30</v>
      </c>
      <c r="B1" s="1" t="s">
        <v>29</v>
      </c>
      <c r="C1" s="2" t="s">
        <v>487</v>
      </c>
    </row>
    <row r="2" spans="1:3" ht="59.25" customHeight="1">
      <c r="A2" s="1" t="s">
        <v>488</v>
      </c>
      <c r="B2" s="1" t="s">
        <v>34</v>
      </c>
      <c r="C2" s="2"/>
    </row>
    <row r="3" spans="1:3">
      <c r="A3" s="1" t="s">
        <v>489</v>
      </c>
      <c r="B3" s="1" t="s">
        <v>34</v>
      </c>
      <c r="C3" s="2"/>
    </row>
    <row r="4" spans="1:3">
      <c r="A4" s="1" t="s">
        <v>490</v>
      </c>
      <c r="B4" s="1" t="s">
        <v>34</v>
      </c>
      <c r="C4" s="2"/>
    </row>
    <row r="5" spans="1:3">
      <c r="A5" s="1" t="s">
        <v>491</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120" zoomScaleNormal="120" workbookViewId="0">
      <pane xSplit="6" ySplit="1" topLeftCell="M50" activePane="bottomRight" state="frozen"/>
      <selection pane="topRight" activeCell="F1" sqref="F1"/>
      <selection pane="bottomLeft" activeCell="A2" sqref="A2"/>
      <selection pane="bottomRight" activeCell="M56" sqref="M56"/>
    </sheetView>
  </sheetViews>
  <sheetFormatPr defaultColWidth="8.85546875" defaultRowHeight="18.95" customHeight="1"/>
  <cols>
    <col min="1" max="1" width="8.85546875" style="1"/>
    <col min="2" max="2" width="21.42578125" style="1" customWidth="1"/>
    <col min="3" max="3" width="33.42578125" style="1" customWidth="1"/>
    <col min="4" max="4" width="13.7109375" style="1" customWidth="1"/>
    <col min="5" max="5" width="9" style="1" customWidth="1"/>
    <col min="6" max="6" width="73.85546875" style="1" customWidth="1"/>
    <col min="8" max="8" width="14.28515625" customWidth="1"/>
    <col min="10" max="10" width="36.140625" style="1" bestFit="1" customWidth="1"/>
    <col min="11" max="11" width="17.7109375" style="1" customWidth="1"/>
    <col min="12" max="12" width="22.42578125" style="1" customWidth="1"/>
    <col min="13" max="13" width="12.7109375" style="1" customWidth="1"/>
    <col min="14" max="14" width="10.28515625" style="1" customWidth="1"/>
    <col min="15" max="15" width="16.28515625" style="1" customWidth="1"/>
    <col min="16" max="16" width="18" style="1" bestFit="1" customWidth="1"/>
    <col min="17" max="17" width="19" style="1" bestFit="1" customWidth="1"/>
    <col min="18" max="18" width="21.140625" style="1" bestFit="1" customWidth="1"/>
    <col min="19" max="20" width="49.7109375" style="1" customWidth="1"/>
    <col min="21" max="22" width="38.85546875" style="1" bestFit="1" customWidth="1"/>
    <col min="23" max="23" width="16" style="1" customWidth="1"/>
    <col min="24" max="24" width="50.85546875" style="1" customWidth="1"/>
    <col min="25" max="25" width="68.7109375" style="1" bestFit="1" customWidth="1"/>
    <col min="26" max="26" width="90.7109375" style="1" customWidth="1"/>
    <col min="27" max="27" width="83.42578125" style="2" bestFit="1" customWidth="1"/>
    <col min="28" max="28" width="38.140625" customWidth="1"/>
  </cols>
  <sheetData>
    <row r="1" spans="1:28" ht="18.95" customHeight="1" thickBot="1">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8.95" customHeight="1" thickTop="1">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8.95" customHeight="1">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8.95" customHeight="1">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8.95" customHeight="1">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8.95" customHeight="1">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8.95" customHeight="1">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8.95" customHeight="1">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8.95" customHeight="1">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8.95" customHeight="1">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8.95" customHeight="1">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8.95" customHeight="1">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8.95" customHeight="1">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8.95" customHeight="1">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365</v>
      </c>
      <c r="AA14" s="2" t="s">
        <v>183</v>
      </c>
      <c r="AB14" s="1" t="str">
        <f t="shared" si="6"/>
        <v>SearchParameter-us-core-encounter-id.html</v>
      </c>
    </row>
    <row r="15" spans="1:28" s="1" customFormat="1" ht="18.95" customHeight="1">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8.95" customHeight="1">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8.95" customHeight="1">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8.95" customHeight="1">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8.95" customHeight="1">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8.95" customHeight="1">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8.95" customHeight="1">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366</v>
      </c>
      <c r="AB21" s="1" t="str">
        <f>"SearchParameter-us-core-"&amp;LOWER((B21)&amp;"-"&amp;SUBSTITUTE(C21,"_","")&amp;".html")</f>
        <v>SearchParameter-us-core-patient-id.html</v>
      </c>
    </row>
    <row r="22" spans="1:28" ht="18.95" customHeight="1">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8.95" customHeight="1">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8.95" customHeight="1">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8.95" customHeight="1">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8.95" customHeight="1">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8.95" customHeight="1">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8.95" customHeight="1">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8.95" customHeight="1">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8.95" customHeight="1">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8.95" customHeight="1">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8.95" customHeight="1">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8.95" customHeight="1">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8.95" customHeight="1">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8.95" customHeight="1">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8.95" customHeight="1">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8.95" customHeight="1">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8.95" customHeight="1">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8.95" customHeight="1">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8.95" customHeight="1">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367</v>
      </c>
      <c r="AA40" s="2" t="s">
        <v>315</v>
      </c>
      <c r="AB40" s="1" t="str">
        <f t="shared" ref="AB40" si="10">"SearchParameter-us-core-"&amp;LOWER((B40)&amp;"-"&amp;C40&amp;".html")</f>
        <v>SearchParameter-us-core-documentreference-_id.html</v>
      </c>
    </row>
    <row r="41" spans="1:28" s="1" customFormat="1" ht="18.95" customHeight="1">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8.95" customHeight="1">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8.95" customHeight="1">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8.95" customHeight="1">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8.95" customHeight="1">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8.95" customHeight="1">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8.95" customHeight="1">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8.95" customHeight="1">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8.95" customHeight="1">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8.95" customHeight="1">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8.95" customHeight="1">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8.95" customHeight="1">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8.95" customHeight="1">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8.95" customHeight="1">
      <c r="A54" s="1">
        <v>52</v>
      </c>
      <c r="B54" s="1" t="s">
        <v>193</v>
      </c>
      <c r="C54" s="1" t="s">
        <v>454</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8.95" customHeight="1">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8.95" customHeight="1">
      <c r="A56" s="1">
        <v>53</v>
      </c>
      <c r="B56" s="1" t="s">
        <v>194</v>
      </c>
      <c r="C56" s="1" t="s">
        <v>479</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L56" s="1" t="s">
        <v>13</v>
      </c>
      <c r="M56" s="1" t="s">
        <v>62</v>
      </c>
      <c r="X56" s="1" t="s">
        <v>104</v>
      </c>
      <c r="Y56" s="5"/>
      <c r="Z56" s="5"/>
      <c r="AA56" s="12"/>
      <c r="AB56" s="1" t="str">
        <f t="shared" ref="AB56" si="20">"SearchParameter-us-core-"&amp;LOWER((B56)&amp;"-"&amp;C56&amp;".html")</f>
        <v>SearchParameter-us-core-medicationrequest-intent.html</v>
      </c>
    </row>
    <row r="57" spans="1:28" s="1" customFormat="1" ht="18.95" customHeight="1">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8.95" customHeight="1">
      <c r="A58" s="1">
        <v>54</v>
      </c>
      <c r="B58" s="1" t="s">
        <v>194</v>
      </c>
      <c r="C58" s="1" t="s">
        <v>485</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8.95" customHeight="1">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8.95" customHeight="1">
      <c r="A60" s="1">
        <v>56</v>
      </c>
      <c r="B60" s="1" t="s">
        <v>492</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8.95" customHeight="1">
      <c r="A61" s="1">
        <v>57</v>
      </c>
      <c r="B61" s="1" t="s">
        <v>492</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368</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8.95" customHeight="1">
      <c r="A62" s="1">
        <v>58</v>
      </c>
      <c r="B62" s="1" t="s">
        <v>492</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8.95" customHeight="1">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8.95" customHeight="1">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8.95" customHeight="1">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8.95" customHeight="1">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8.95" customHeight="1">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8.95" customHeight="1">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8.95" customHeight="1">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8.95" customHeight="1">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8.95" customHeight="1">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8.95" customHeight="1">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8.95" customHeight="1">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8.95" customHeight="1">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8.95" customHeight="1">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8.95" customHeight="1">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8.95" customHeight="1">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8.95" customHeight="1">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8.95" customHeight="1">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8.95" customHeight="1">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8.95" customHeight="1">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8.95" customHeight="1">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8.95" customHeight="1">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8.95" customHeight="1">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8.95" customHeight="1">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8.95" customHeight="1">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8.95" customHeight="1">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8.95" customHeight="1">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8.95" customHeight="1">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8.95" customHeight="1">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8.95" customHeight="1">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8.95" customHeight="1">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371</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8.95" customHeight="1">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370</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8.95" customHeight="1">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369</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zoomScale="130" zoomScaleNormal="130" workbookViewId="0">
      <selection activeCell="C7" sqref="C7"/>
    </sheetView>
  </sheetViews>
  <sheetFormatPr defaultColWidth="8.85546875" defaultRowHeight="15"/>
  <cols>
    <col min="1" max="1" width="8.85546875" style="1"/>
    <col min="2" max="2" width="21.140625" style="1" customWidth="1"/>
    <col min="3" max="3" width="96.42578125" style="1" customWidth="1"/>
    <col min="4" max="4" width="56" style="1" customWidth="1"/>
    <col min="5" max="5" width="12.85546875" style="1" bestFit="1" customWidth="1"/>
    <col min="6" max="6" width="21.42578125" style="1" customWidth="1"/>
    <col min="7" max="7" width="18.85546875" style="1" customWidth="1"/>
    <col min="8" max="8" width="88.85546875" style="1" customWidth="1"/>
    <col min="9" max="9" width="82.7109375" style="1" customWidth="1"/>
    <col min="10" max="10" width="83.42578125" style="1" bestFit="1" customWidth="1"/>
  </cols>
  <sheetData>
    <row r="1" spans="1:10" ht="18" customHeight="1" thickBot="1">
      <c r="A1" s="1" t="s">
        <v>153</v>
      </c>
      <c r="B1" s="4" t="s">
        <v>41</v>
      </c>
      <c r="C1" s="4" t="s">
        <v>43</v>
      </c>
      <c r="D1" s="4" t="s">
        <v>106</v>
      </c>
      <c r="E1" s="4" t="s">
        <v>107</v>
      </c>
      <c r="F1" s="4" t="s">
        <v>108</v>
      </c>
      <c r="G1" s="4" t="s">
        <v>331</v>
      </c>
      <c r="H1" s="4" t="s">
        <v>3</v>
      </c>
      <c r="I1" s="4" t="s">
        <v>59</v>
      </c>
      <c r="J1" s="4" t="s">
        <v>60</v>
      </c>
    </row>
    <row r="2" spans="1:10" ht="15.75" thickTop="1">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c r="A34" s="1">
        <v>37</v>
      </c>
      <c r="B34" s="1" t="s">
        <v>148</v>
      </c>
      <c r="C34" s="1" t="str">
        <f t="shared" si="0"/>
        <v>http://hl7.org/fhir/us/core/StructureDefinition/us-core-condition</v>
      </c>
      <c r="D34" s="1" t="s">
        <v>155</v>
      </c>
      <c r="E34" s="1" t="s">
        <v>78</v>
      </c>
      <c r="F34" s="1" t="s">
        <v>116</v>
      </c>
      <c r="H34" s="5" t="s">
        <v>160</v>
      </c>
      <c r="I34" s="5" t="s">
        <v>511</v>
      </c>
      <c r="J34" s="5" t="s">
        <v>156</v>
      </c>
    </row>
    <row r="35" spans="1:10" s="1" customFormat="1">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c r="A37" s="1">
        <v>42</v>
      </c>
      <c r="B37" s="1" t="s">
        <v>23</v>
      </c>
      <c r="C37" s="1" t="str">
        <f t="shared" si="0"/>
        <v>http://hl7.org/fhir/us/core/StructureDefinition/us-core-allergyintolerance</v>
      </c>
      <c r="D37" s="1" t="s">
        <v>154</v>
      </c>
      <c r="E37" s="1" t="s">
        <v>78</v>
      </c>
      <c r="F37" s="1" t="s">
        <v>116</v>
      </c>
      <c r="H37" s="5" t="s">
        <v>173</v>
      </c>
      <c r="I37" s="5" t="s">
        <v>356</v>
      </c>
      <c r="J37" s="5" t="s">
        <v>501</v>
      </c>
    </row>
    <row r="38" spans="1:10" s="1" customFormat="1">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5.75">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5.75">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5.75">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c r="A51" s="1">
        <v>64</v>
      </c>
      <c r="B51" s="1" t="s">
        <v>193</v>
      </c>
      <c r="C51" s="1" t="str">
        <f t="shared" si="2"/>
        <v>http://hl7.org/fhir/us/core/StructureDefinition/us-core-goal</v>
      </c>
      <c r="D51" s="1" t="s">
        <v>455</v>
      </c>
      <c r="E51" s="1" t="s">
        <v>78</v>
      </c>
      <c r="F51" s="1" t="s">
        <v>159</v>
      </c>
      <c r="H51" s="5" t="s">
        <v>223</v>
      </c>
      <c r="I51" s="5" t="s">
        <v>456</v>
      </c>
      <c r="J51" s="5" t="str">
        <f>"Fetches a bundle of all "&amp;B51&amp;" resources for the specified "&amp;SUBSTITUTE(D51,","," and ")</f>
        <v>Fetches a bundle of all Goal resources for the specified patient and target-date</v>
      </c>
    </row>
    <row r="52" spans="1:10" s="1" customFormat="1">
      <c r="A52" s="1">
        <v>67</v>
      </c>
      <c r="B52" s="1" t="s">
        <v>194</v>
      </c>
      <c r="C52" s="1" t="str">
        <f t="shared" si="2"/>
        <v>http://hl7.org/fhir/us/core/StructureDefinition/us-core-medicationrequest</v>
      </c>
      <c r="D52" s="1" t="s">
        <v>480</v>
      </c>
      <c r="E52" s="1" t="s">
        <v>13</v>
      </c>
      <c r="F52" s="1" t="s">
        <v>116</v>
      </c>
      <c r="G52" s="1" t="s">
        <v>513</v>
      </c>
      <c r="H52" s="5" t="s">
        <v>484</v>
      </c>
      <c r="I52" s="5" t="s">
        <v>514</v>
      </c>
      <c r="J52" s="5" t="s">
        <v>518</v>
      </c>
    </row>
    <row r="53" spans="1:10" s="1" customFormat="1">
      <c r="A53" s="1">
        <v>68</v>
      </c>
      <c r="B53" s="1" t="s">
        <v>194</v>
      </c>
      <c r="C53" s="1" t="str">
        <f t="shared" si="2"/>
        <v>http://hl7.org/fhir/us/core/StructureDefinition/us-core-medicationrequest</v>
      </c>
      <c r="D53" s="1" t="s">
        <v>481</v>
      </c>
      <c r="E53" s="1" t="s">
        <v>13</v>
      </c>
      <c r="F53" s="1" t="s">
        <v>116</v>
      </c>
      <c r="G53" s="1" t="s">
        <v>513</v>
      </c>
      <c r="H53" s="5" t="s">
        <v>199</v>
      </c>
      <c r="I53" s="5" t="s">
        <v>515</v>
      </c>
      <c r="J53" s="5" t="s">
        <v>519</v>
      </c>
    </row>
    <row r="54" spans="1:10" s="1" customFormat="1">
      <c r="A54" s="1">
        <v>69</v>
      </c>
      <c r="B54" s="1" t="s">
        <v>194</v>
      </c>
      <c r="C54" s="1" t="str">
        <f t="shared" si="2"/>
        <v>http://hl7.org/fhir/us/core/StructureDefinition/us-core-medicationrequest</v>
      </c>
      <c r="D54" s="1" t="s">
        <v>483</v>
      </c>
      <c r="E54" s="1" t="s">
        <v>78</v>
      </c>
      <c r="F54" s="1" t="s">
        <v>116</v>
      </c>
      <c r="G54" s="1" t="s">
        <v>513</v>
      </c>
      <c r="H54" s="5" t="s">
        <v>199</v>
      </c>
      <c r="I54" s="5" t="s">
        <v>516</v>
      </c>
      <c r="J54" s="5" t="s">
        <v>520</v>
      </c>
    </row>
    <row r="55" spans="1:10" s="1" customFormat="1">
      <c r="A55" s="1">
        <v>70</v>
      </c>
      <c r="B55" s="1" t="s">
        <v>194</v>
      </c>
      <c r="C55" s="1" t="str">
        <f t="shared" si="2"/>
        <v>http://hl7.org/fhir/us/core/StructureDefinition/us-core-medicationrequest</v>
      </c>
      <c r="D55" s="1" t="s">
        <v>482</v>
      </c>
      <c r="E55" s="1" t="s">
        <v>78</v>
      </c>
      <c r="F55" s="1" t="s">
        <v>234</v>
      </c>
      <c r="G55" s="1" t="s">
        <v>513</v>
      </c>
      <c r="H55" s="5" t="s">
        <v>249</v>
      </c>
      <c r="I55" s="5" t="s">
        <v>517</v>
      </c>
      <c r="J55" s="5" t="s">
        <v>521</v>
      </c>
    </row>
    <row r="56" spans="1:10" s="1" customFormat="1">
      <c r="A56" s="1">
        <v>73</v>
      </c>
      <c r="B56" s="1" t="s">
        <v>492</v>
      </c>
      <c r="C56" s="1" t="str">
        <f t="shared" si="2"/>
        <v>http://hl7.org/fhir/us/core/StructureDefinition/us-core-!medicationstatement</v>
      </c>
      <c r="D56" s="1" t="s">
        <v>126</v>
      </c>
      <c r="E56" s="1" t="s">
        <v>78</v>
      </c>
      <c r="F56" s="1" t="s">
        <v>116</v>
      </c>
      <c r="H56" s="5" t="s">
        <v>201</v>
      </c>
      <c r="I56" s="5" t="s">
        <v>452</v>
      </c>
      <c r="J56" s="5" t="str">
        <f>"Fetches a bundle of all "&amp;B56&amp;" resources for the specified "&amp;SUBSTITUTE(D56,","," and ")</f>
        <v>Fetches a bundle of all !MedicationStatement resources for the specified patient and status</v>
      </c>
    </row>
    <row r="57" spans="1:10" s="1" customFormat="1">
      <c r="A57" s="1">
        <v>74</v>
      </c>
      <c r="B57" s="1" t="s">
        <v>492</v>
      </c>
      <c r="C57" s="1" t="str">
        <f t="shared" si="2"/>
        <v>http://hl7.org/fhir/us/core/StructureDefinition/us-core-!medicationstatement</v>
      </c>
      <c r="D57" s="1" t="s">
        <v>251</v>
      </c>
      <c r="E57" s="1" t="s">
        <v>78</v>
      </c>
      <c r="F57" s="1" t="s">
        <v>159</v>
      </c>
      <c r="H57" s="5" t="s">
        <v>250</v>
      </c>
      <c r="I57" s="5" t="s">
        <v>453</v>
      </c>
      <c r="J57" s="5" t="s">
        <v>252</v>
      </c>
    </row>
    <row r="58" spans="1:10" s="1" customFormat="1">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c r="A61" s="1">
        <v>80</v>
      </c>
      <c r="B61" s="1" t="s">
        <v>196</v>
      </c>
      <c r="C61" s="1" t="s">
        <v>462</v>
      </c>
      <c r="D61" s="1" t="s">
        <v>256</v>
      </c>
      <c r="E61" s="1" t="s">
        <v>78</v>
      </c>
      <c r="F61" s="1" t="s">
        <v>116</v>
      </c>
      <c r="G61" s="1" t="s">
        <v>468</v>
      </c>
      <c r="H61" s="5" t="s">
        <v>307</v>
      </c>
      <c r="I61" s="5" t="s">
        <v>469</v>
      </c>
      <c r="J61" s="5" t="s">
        <v>352</v>
      </c>
    </row>
    <row r="62" spans="1:10" s="1" customFormat="1">
      <c r="A62" s="1">
        <v>81</v>
      </c>
      <c r="B62" s="1" t="s">
        <v>196</v>
      </c>
      <c r="C62" s="1" t="s">
        <v>462</v>
      </c>
      <c r="D62" s="1" t="s">
        <v>155</v>
      </c>
      <c r="E62" s="1" t="s">
        <v>13</v>
      </c>
      <c r="F62" s="1" t="s">
        <v>116</v>
      </c>
      <c r="G62" s="1" t="s">
        <v>468</v>
      </c>
      <c r="H62" s="5" t="s">
        <v>238</v>
      </c>
      <c r="I62" s="5" t="s">
        <v>470</v>
      </c>
      <c r="J62" s="5" t="str">
        <f>"Fetches a bundle of all "&amp;B62&amp;" resources for the specified patient and a category code = `laboratory`"</f>
        <v>Fetches a bundle of all Observation resources for the specified patient and a category code = `laboratory`</v>
      </c>
    </row>
    <row r="63" spans="1:10" s="1" customFormat="1">
      <c r="A63" s="1">
        <v>82</v>
      </c>
      <c r="B63" s="1" t="s">
        <v>196</v>
      </c>
      <c r="C63" s="1" t="s">
        <v>462</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c r="A64" s="1">
        <v>83</v>
      </c>
      <c r="B64" s="1" t="s">
        <v>196</v>
      </c>
      <c r="C64" s="11" t="s">
        <v>462</v>
      </c>
      <c r="D64" s="1" t="s">
        <v>208</v>
      </c>
      <c r="E64" s="1" t="s">
        <v>13</v>
      </c>
      <c r="F64" s="1" t="s">
        <v>234</v>
      </c>
      <c r="G64" s="1" t="s">
        <v>468</v>
      </c>
      <c r="H64" s="5" t="s">
        <v>243</v>
      </c>
      <c r="I64" s="5" t="s">
        <v>471</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c r="A65" s="1">
        <v>84</v>
      </c>
      <c r="B65" s="1" t="s">
        <v>196</v>
      </c>
      <c r="C65" s="11" t="s">
        <v>462</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c r="A66" s="1">
        <v>85</v>
      </c>
      <c r="B66" s="1" t="s">
        <v>351</v>
      </c>
      <c r="C66" s="1" t="s">
        <v>462</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c r="A68" s="1">
        <v>89</v>
      </c>
      <c r="B68" s="1" t="s">
        <v>253</v>
      </c>
      <c r="C68" s="11" t="s">
        <v>255</v>
      </c>
      <c r="D68" s="1" t="s">
        <v>208</v>
      </c>
      <c r="E68" s="1" t="s">
        <v>78</v>
      </c>
      <c r="F68" s="1" t="s">
        <v>234</v>
      </c>
      <c r="G68" s="1" t="s">
        <v>358</v>
      </c>
      <c r="H68" s="5" t="s">
        <v>260</v>
      </c>
      <c r="I68" s="5" t="s">
        <v>457</v>
      </c>
      <c r="J68" s="5" t="s">
        <v>264</v>
      </c>
    </row>
    <row r="69" spans="1:16" s="1" customFormat="1">
      <c r="A69" s="1">
        <v>90</v>
      </c>
      <c r="B69" s="1" t="s">
        <v>253</v>
      </c>
      <c r="C69" s="11" t="s">
        <v>255</v>
      </c>
      <c r="D69" s="1" t="s">
        <v>256</v>
      </c>
      <c r="E69" s="1" t="s">
        <v>78</v>
      </c>
      <c r="F69" s="1" t="s">
        <v>116</v>
      </c>
      <c r="G69" s="1" t="s">
        <v>358</v>
      </c>
      <c r="H69" s="5" t="s">
        <v>258</v>
      </c>
      <c r="I69" s="5" t="s">
        <v>263</v>
      </c>
      <c r="J69" s="5" t="s">
        <v>265</v>
      </c>
    </row>
    <row r="70" spans="1:16" s="1" customFormat="1">
      <c r="A70" s="1">
        <v>91</v>
      </c>
      <c r="B70" s="1" t="s">
        <v>253</v>
      </c>
      <c r="C70" s="11" t="s">
        <v>255</v>
      </c>
      <c r="D70" s="1" t="s">
        <v>257</v>
      </c>
      <c r="E70" s="1" t="s">
        <v>78</v>
      </c>
      <c r="F70" s="1" t="s">
        <v>234</v>
      </c>
      <c r="G70" s="1" t="s">
        <v>358</v>
      </c>
      <c r="H70" s="5" t="s">
        <v>259</v>
      </c>
      <c r="I70" s="5" t="s">
        <v>458</v>
      </c>
      <c r="J70" s="5" t="s">
        <v>266</v>
      </c>
    </row>
    <row r="71" spans="1:16" s="1" customFormat="1">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5.75">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c r="A73" s="1">
        <v>100</v>
      </c>
      <c r="B73" s="1" t="s">
        <v>196</v>
      </c>
      <c r="C73" s="1" t="s">
        <v>350</v>
      </c>
      <c r="D73" s="1" t="s">
        <v>256</v>
      </c>
      <c r="E73" s="1" t="s">
        <v>78</v>
      </c>
      <c r="F73" s="1" t="s">
        <v>116</v>
      </c>
      <c r="G73" s="1" t="s">
        <v>472</v>
      </c>
      <c r="H73" s="5" t="s">
        <v>306</v>
      </c>
      <c r="I73" s="5" t="s">
        <v>473</v>
      </c>
      <c r="J73" s="5" t="str">
        <f>"Fetches a bundle of all "&amp;B73&amp;" resources for the specified "&amp;SUBSTITUTE(D73,","," and ")</f>
        <v>Fetches a bundle of all Observation resources for the specified patient and category and status</v>
      </c>
    </row>
    <row r="74" spans="1:16" s="1" customFormat="1">
      <c r="A74" s="1">
        <v>101</v>
      </c>
      <c r="B74" s="1" t="s">
        <v>196</v>
      </c>
      <c r="C74" s="1" t="s">
        <v>350</v>
      </c>
      <c r="D74" s="1" t="s">
        <v>155</v>
      </c>
      <c r="E74" s="1" t="s">
        <v>13</v>
      </c>
      <c r="F74" s="1" t="s">
        <v>116</v>
      </c>
      <c r="G74" s="1" t="s">
        <v>472</v>
      </c>
      <c r="H74" s="5" t="s">
        <v>305</v>
      </c>
      <c r="I74" s="5" t="s">
        <v>474</v>
      </c>
      <c r="J74" s="5" t="str">
        <f>"Fetches a bundle of all "&amp;B74&amp;" resources for the specified patient and a category code = `vital-signs`"</f>
        <v>Fetches a bundle of all Observation resources for the specified patient and a category code = `vital-signs`</v>
      </c>
    </row>
    <row r="75" spans="1:16" s="1" customFormat="1">
      <c r="A75" s="1">
        <v>102</v>
      </c>
      <c r="B75" s="1" t="s">
        <v>196</v>
      </c>
      <c r="C75" s="1" t="s">
        <v>350</v>
      </c>
      <c r="D75" s="1" t="s">
        <v>157</v>
      </c>
      <c r="E75" s="1" t="s">
        <v>13</v>
      </c>
      <c r="F75" s="1" t="s">
        <v>116</v>
      </c>
      <c r="G75" s="1" t="s">
        <v>472</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c r="A76" s="1">
        <v>103</v>
      </c>
      <c r="B76" s="1" t="s">
        <v>196</v>
      </c>
      <c r="C76" s="1" t="s">
        <v>350</v>
      </c>
      <c r="D76" s="1" t="s">
        <v>208</v>
      </c>
      <c r="E76" s="1" t="s">
        <v>13</v>
      </c>
      <c r="F76" s="1" t="s">
        <v>234</v>
      </c>
      <c r="G76" s="1" t="s">
        <v>472</v>
      </c>
      <c r="H76" s="5" t="s">
        <v>311</v>
      </c>
      <c r="I76" s="5" t="s">
        <v>475</v>
      </c>
      <c r="J76" s="5" t="str">
        <f>"Fetches a bundle of all "&amp;B76&amp;" resources for the specified patient and date and a category code = `vital-signs`"</f>
        <v>Fetches a bundle of all Observation resources for the specified patient and date and a category code = `vital-signs`</v>
      </c>
    </row>
    <row r="77" spans="1:16">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c r="A82" s="1">
        <v>111</v>
      </c>
      <c r="B82" s="1" t="s">
        <v>191</v>
      </c>
      <c r="C82" s="1" t="str">
        <f t="shared" si="3"/>
        <v>http://hl7.org/fhir/us/core/StructureDefinition/us-core-documentreference</v>
      </c>
      <c r="D82" s="1" t="s">
        <v>128</v>
      </c>
      <c r="E82" s="1" t="s">
        <v>13</v>
      </c>
      <c r="F82" s="1" t="s">
        <v>116</v>
      </c>
      <c r="H82" s="5" t="s">
        <v>329</v>
      </c>
      <c r="I82" s="5" t="s">
        <v>431</v>
      </c>
      <c r="J82" s="5" t="s">
        <v>326</v>
      </c>
    </row>
    <row r="83" spans="1:10" s="1" customFormat="1" ht="20.25" customHeight="1">
      <c r="A83" s="1">
        <v>112</v>
      </c>
      <c r="B83" s="1" t="s">
        <v>191</v>
      </c>
      <c r="C83" s="1" t="str">
        <f t="shared" si="3"/>
        <v>http://hl7.org/fhir/us/core/StructureDefinition/us-core-documentreference</v>
      </c>
      <c r="D83" s="1" t="s">
        <v>328</v>
      </c>
      <c r="E83" s="1" t="s">
        <v>78</v>
      </c>
      <c r="F83" s="1" t="s">
        <v>234</v>
      </c>
      <c r="H83" s="5" t="s">
        <v>330</v>
      </c>
      <c r="I83" s="5" t="s">
        <v>430</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c r="A84" s="1">
        <v>115</v>
      </c>
      <c r="B84" s="1" t="s">
        <v>271</v>
      </c>
      <c r="C84" s="1" t="s">
        <v>486</v>
      </c>
      <c r="D84" s="1" t="s">
        <v>128</v>
      </c>
      <c r="E84" s="1" t="s">
        <v>78</v>
      </c>
      <c r="F84" s="1" t="s">
        <v>116</v>
      </c>
      <c r="H84" s="5" t="s">
        <v>429</v>
      </c>
      <c r="I84" s="5" t="s">
        <v>432</v>
      </c>
      <c r="J84" s="5" t="s">
        <v>433</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2020-06-28T23:50:45Z</dcterms:modified>
</cp:coreProperties>
</file>