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FA5A178-03A8-9D45-BA6E-8FA2A8E474B7}" xr6:coauthVersionLast="47" xr6:coauthVersionMax="47" xr10:uidLastSave="{00000000-0000-0000-0000-000000000000}"/>
  <bookViews>
    <workbookView xWindow="28540" yWindow="500" windowWidth="59140" windowHeight="1888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<sst xmlns="http://schemas.openxmlformats.org/spreadsheetml/2006/main" count="2741" uniqueCount="725">
  <si>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</si>
  <si>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</si>
  <si>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</si>
  <si>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</si>
  <si>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</si>
  <si>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</si>
  <si>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</si>
  <si>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</si>
  <si>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</si>
  <si>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</si>
  <si>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</si>
  <si>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</si>
  <si>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</si>
  <si>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</si>
  <si>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</si>
  <si>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</si>
  <si>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</si>
  <si>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</si>
  <si>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</si>
  <si>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</si>
  <si>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</si>
  <si>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</si>
  <si>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</si>
  <si>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</si>
  <si>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</si>
  <si>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</si>
  <si>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</si>
  <si>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</si>
  <si>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</si>
  <si>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</si>
  <si>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</si>
  <si>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</si>
  <si>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</si>
  <si>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</si>
  <si>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</si>
  <si>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</si>
  <si>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</si>
  <si>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</si>
  <si>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</si>
  <si>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</si>
  <si>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</si>
  <si>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</si>
  <si>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</si>
  <si>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</si>
  <si>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</si>
  <si>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</si>
  <si>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</si>
  <si>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</si>
  <si>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</si>
  <si>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</si>
  <si>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</si>
  <si>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</si>
  <si>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</si>
  <si>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</si>
  <si>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</si>
  <si>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</si>
  <si>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</si>
  <si>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</si>
  <si>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</si>
  <si>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</si>
  <si>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</si>
  <si>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</si>
  <si>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</si>
  <si>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</si>
  <si>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</si>
  <si>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</si>
  <si>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</si>
  <si>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</si>
  <si>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</si>
  <si>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</si>
  <si>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</si>
  <si>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</si>
  <si>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</si>
  <si>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</si>
  <si>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</si>
  <si>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</si>
  <si>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</si>
  <si>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</si>
  <si>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</si>
  <si>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</si>
  <si>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</si>
  <si>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</si>
  <si>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</si>
  <si>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</si>
  <si>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</si>
  <si>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</si>
  <si>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</si>
  <si>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</si>
  <si>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</si>
  <si>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</si>
  <si>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</si>
  <si>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</si>
  <si>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</si>
  <si>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</si>
  <si>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</si>
  <si>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</si>
  <si>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</si>
  <si>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</si>
  <si>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</si>
  <si>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</si>
  <si>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</si>
  <si>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</si>
  <si>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</si>
  <si>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</si>
  <si>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</si>
  <si>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</si>
  <si>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</si>
  <si>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</si>
  <si>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</si>
  <si>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</si>
  <si>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</si>
  <si>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</si>
  <si>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</si>
  <si>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</si>
  <si>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</si>
  <si>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</si>
  <si>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</si>
  <si>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</si>
  <si>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</si>
  <si>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</si>
  <si>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</si>
  <si>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</si>
  <si>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</si>
  <si>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</si>
  <si>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</si>
  <si>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</si>
  <si>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</si>
  <si>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</si>
  <si>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</si>
  <si>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</si>
  <si>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</si>
  <si>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</si>
  <si>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</si>
  <si>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</si>
  <si>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</si>
  <si>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</si>
  <si>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</si>
  <si>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</si>
  <si>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</si>
  <si>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</si>
  <si>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</si>
  <si>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</si>
  <si>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</si>
  <si>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</si>
  <si>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</si>
  <si>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</si>
  <si>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</si>
  <si>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</si>
  <si>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</si>
  <si>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</si>
  <si>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</si>
  <si>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</si>
  <si>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</si>
  <si>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</si>
  <si>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</si>
  <si>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</si>
  <si>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</si>
  <si>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</si>
  <si>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</si>
  <si>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</si>
  <si>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</si>
  <si>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</si>
  <si>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</si>
  <si>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</si>
  <si>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</si>
  <si>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</si>
  <si>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</si>
  <si>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</si>
  <si>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</si>
  <si>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</si>
  <si>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</si>
  <si>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</si>
  <si>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</si>
  <si>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</si>
  <si>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</si>
  <si>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</si>
  <si>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</si>
  <si>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</si>
  <si>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</si>
  <si>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</si>
  <si>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</si>
  <si>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</si>
  <si>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</si>
  <si>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</si>
  <si>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</si>
  <si>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</si>
  <si>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</si>
  <si>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</si>
  <si>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</si>
  <si>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</si>
  <si>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</si>
  <si>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</si>
  <si>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</si>
  <si>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</si>
  <si>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</si>
  <si>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</si>
  <si>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</si>
  <si>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</si>
  <si>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</si>
  <si>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</si>
  <si>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</si>
  <si>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</si>
  <si>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</si>
  <si>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</si>
  <si>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</si>
  <si>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</si>
  <si>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</si>
  <si>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</si>
  <si>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</si>
  <si>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</si>
  <si>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</si>
  <si>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</si>
  <si>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</si>
  <si>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</si>
  <si>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</si>
  <si>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</si>
  <si>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</si>
  <si>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</si>
  <si>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</si>
  <si>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</si>
  <si>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</si>
  <si>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</si>
  <si>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</si>
  <si>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</si>
  <si>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</si>
  <si>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</si>
  <si>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</si>
  <si>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</si>
  <si>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</si>
  <si>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</si>
  <si>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</si>
  <si>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</si>
  <si>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</si>
  <si>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</si>
  <si>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</si>
  <si>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</si>
  <si>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</si>
  <si>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</si>
  <si>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</si>
  <si>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</si>
  <si>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</si>
  <si>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</si>
  <si>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</si>
  <si>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</si>
  <si>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</si>
  <si>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</si>
  <si>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</si>
  <si>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</si>
  <si>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</si>
  <si>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</si>
  <si>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</si>
  <si>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</si>
  <si>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</si>
  <si>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</si>
  <si>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</si>
  <si>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</si>
  <si>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</si>
  <si>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</si>
  <si>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</si>
  <si>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</si>
  <si>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</si>
  <si>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</si>
  <si>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</si>
  <si>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</si>
  <si>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</si>
  <si>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</si>
  <si>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</si>
  <si>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</si>
  <si>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</si>
  <si>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</si>
  <si>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</si>
  <si>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</si>
  <si>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</si>
  <si>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</si>
  <si>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</si>
  <si>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</si>
  <si>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</si>
  <si>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</si>
  <si>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</si>
  <si>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</si>
  <si>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</si>
  <si>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</si>
  <si>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</si>
  <si>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</si>
  <si>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</si>
  <si>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</si>
  <si>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</si>
  <si>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</si>
  <si>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</si>
  <si>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</si>
  <si>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</si>
  <si>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</si>
  <si>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</si>
  <si>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</si>
  <si>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</si>
  <si>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</si>
  <si>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</si>
  <si>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</si>
  <si>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</si>
  <si>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</si>
  <si>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</si>
  <si>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</si>
  <si>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</si>
  <si>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</si>
  <si>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</si>
  <si>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</si>
  <si>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</si>
  <si>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</si>
  <si>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</si>
  <si>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</si>
  <si>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</si>
  <si>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</si>
  <si>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</si>
  <si>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</si>
  <si>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</si>
  <si>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</si>
  <si>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</si>
  <si>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</si>
  <si>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</si>
  <si>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</si>
  <si>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</si>
  <si>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</si>
  <si>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</si>
  <si>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</si>
  <si>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</si>
  <si>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</si>
  <si>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</si>
  <si>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</si>
  <si>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</si>
  <si>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</si>
  <si>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</si>
  <si>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</si>
  <si>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</si>
  <si>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</si>
  <si>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</si>
  <si>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</si>
  <si>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</si>
  <si>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</si>
  <si>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</si>
  <si>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</si>
  <si>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</si>
  <si>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</si>
  <si>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</si>
  <si>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</si>
  <si>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</si>
  <si>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</si>
  <si>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</si>
  <si>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</si>
  <si>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</si>
  <si>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</si>
  <si>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</si>
  <si>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</si>
  <si>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</si>
  <si>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</si>
  <si>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</si>
  <si>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</si>
  <si>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</si>
  <si>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</si>
  <si>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</si>
  <si>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</si>
  <si>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</si>
  <si>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</si>
  <si>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</si>
  <si>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</si>
  <si>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</si>
  <si>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</si>
  <si>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</si>
  <si>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</si>
  <si>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</si>
  <si>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</si>
  <si>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</si>
  <si>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</si>
  <si>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</si>
  <si>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</si>
  <si>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</si>
  <si>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</si>
  <si>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</si>
  <si>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</si>
  <si>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</si>
  <si>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</si>
  <si>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</si>
  <si>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</si>
  <si>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</si>
  <si>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</si>
  <si>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</si>
  <si>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</si>
  <si>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</si>
  <si>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</si>
  <si>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</si>
  <si>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</si>
  <si>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</si>
  <si>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</si>
  <si>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</si>
  <si>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</si>
  <si>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</si>
  <si>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</si>
  <si>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</si>
  <si>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</si>
  <si>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</si>
  <si>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</si>
  <si>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</si>
  <si>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</si>
  <si>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</si>
  <si>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</si>
  <si>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</si>
  <si>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</si>
  <si>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</si>
  <si>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</si>
  <si>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</si>
  <si>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</si>
  <si>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</si>
  <si>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</si>
  <si>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</si>
  <si>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</si>
  <si>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</si>
  <si>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</si>
  <si>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</si>
  <si>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</si>
  <si>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</si>
  <si>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</si>
  <si>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</si>
  <si>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</si>
  <si>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</si>
  <si>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</si>
  <si>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</si>
  <si>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</si>
  <si>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</si>
  <si>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</si>
  <si>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</si>
  <si>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</si>
  <si>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</si>
  <si>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</si>
  <si>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</si>
  <si>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</si>
  <si>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</si>
  <si>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</si>
  <si>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</si>
  <si>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</si>
  <si>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</si>
  <si>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</si>
  <si>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</si>
  <si>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</si>
  <si>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</si>
  <si>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</si>
  <si>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</si>
  <si>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</si>
  <si>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</si>
  <si>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</si>
  <si>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</si>
  <si>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</si>
  <si>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</si>
  <si>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</si>
  <si>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</si>
  <si>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</si>
  <si>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</si>
  <si>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</si>
  <si>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</si>
  <si>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</si>
  <si>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</si>
  <si>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</si>
  <si>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</si>
  <si>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</si>
  <si>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</si>
  <si>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</si>
  <si>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</si>
  <si>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</si>
  <si>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</si>
  <si>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</si>
  <si>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</si>
  <si>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</si>
  <si>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</si>
  <si>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</si>
  <si>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</si>
  <si>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</si>
  <si>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</si>
  <si>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</si>
  <si>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</si>
  <si>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</si>
  <si>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</si>
  <si>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</si>
  <si>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</si>
  <si>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</si>
  <si>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</si>
  <si>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</si>
  <si>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</si>
  <si>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</si>
  <si>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</si>
  <si>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</si>
  <si>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</si>
  <si>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</si>
  <si>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</si>
  <si>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</si>
  <si>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</si>
  <si>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</si>
  <si>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</si>
  <si>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</si>
  <si>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</si>
  <si>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</si>
  <si>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</si>
  <si>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</si>
  <si>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</si>
  <si>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</si>
  <si>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</si>
  <si>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</si>
  <si>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</si>
  <si>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</si>
  <si>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</si>
  <si>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</si>
  <si>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</si>
  <si>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</si>
  <si>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</si>
  <si>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</si>
  <si>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</si>
  <si>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</si>
  <si>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</si>
  <si>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</si>
  <si>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</si>
  <si>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</si>
  <si>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</si>
  <si>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</si>
  <si>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</si>
  <si>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</si>
  <si>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</si>
  <si>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</si>
  <si>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</si>
  <si>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</si>
  <si>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</si>
  <si>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</si>
  <si>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</si>
  <si>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</si>
  <si>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</si>
  <si>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</si>
  <si>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</si>
  <si>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</si>
  <si>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</si>
  <si>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</si>
  <si>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</si>
  <si>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</si>
  <si>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</si>
  <si>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</si>
  <si>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</si>
  <si>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</si>
  <si>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</si>
  <si>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</si>
  <si>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</si>
  <si>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</si>
  <si>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</si>
  <si>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</si>
  <si>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</si>
  <si>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</si>
  <si>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</si>
  <si>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</si>
  <si>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</si>
  <si>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</si>
  <si>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</si>
  <si>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</si>
  <si>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</si>
  <si>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</si>
  <si>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</si>
  <si>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</si>
  <si>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</si>
  <si>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</si>
  <si>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</si>
  <si>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</si>
  <si>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</si>
  <si>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</si>
  <si>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</si>
  <si>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</si>
  <si>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</si>
  <si>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</si>
  <si>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</si>
  <si>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</si>
  <si>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</si>
  <si>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</si>
  <si>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</si>
  <si>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</si>
  <si>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</si>
  <si>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</si>
  <si>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</si>
  <si>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</si>
  <si>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</si>
  <si>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</si>
  <si>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</si>
  <si>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</si>
  <si>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</si>
  <si>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</si>
  <si>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</si>
  <si>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</si>
  <si>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</si>
  <si>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</si>
  <si>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</si>
  <si>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</si>
  <si>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</si>
  <si>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</si>
  <si>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</si>
  <si>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</si>
  <si>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</si>
  <si>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</si>
  <si>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</si>
  <si>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</si>
  <si>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</si>
  <si>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</si>
  <si>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</si>
  <si>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</si>
  <si>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</si>
  <si>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</si>
  <si>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</si>
  <si>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</si>
  <si>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</si>
  <si>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</si>
  <si>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</si>
  <si>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</si>
  <si>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</si>
  <si>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</si>
  <si>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</si>
  <si>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</si>
  <si>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</si>
  <si>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</si>
  <si>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</si>
  <si>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</si>
  <si>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</si>
  <si>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</si>
  <si>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</si>
  <si>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</si>
  <si>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</si>
  <si>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</si>
  <si>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</si>
  <si>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</si>
  <si>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</si>
  <si>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</si>
  <si>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</si>
  <si>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</si>
  <si>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</si>
  <si>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</si>
  <si>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</si>
  <si>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</si>
  <si>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</si>
  <si>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</si>
  <si>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</si>
  <si>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</si>
  <si>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</si>
  <si>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</si>
  <si>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</si>
  <si>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</si>
  <si>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</si>
  <si>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</si>
  <si>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</si>
  <si>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</si>
  <si>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</si>
  <si>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</si>
  <si>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</si>
  <si>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</si>
  <si>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</si>
  <si>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</si>
  <si>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</si>
  <si>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</si>
  <si>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</si>
  <si>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</si>
  <si>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</si>
  <si>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</si>
  <si>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</si>
  <si>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</si>
  <si>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</si>
  <si>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</si>
  <si>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</si>
  <si>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</si>
  <si>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</si>
  <si>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</si>
  <si>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</si>
  <si>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</si>
  <si>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</si>
  <si>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</si>
  <si>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</si>
  <si>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</si>
  <si>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</si>
  <si>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</si>
  <si>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</si>
  <si>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</si>
  <si>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</si>
  <si>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</si>
  <si>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</si>
  <si>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</si>
  <si>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</si>
  <si>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</si>
  <si>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</si>
  <si>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</si>
  <si>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</si>
  <si>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</si>
  <si>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</si>
  <si>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</si>
  <si>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</si>
  <si>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</si>
  <si>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</si>
  <si>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</si>
  <si>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</si>
  <si>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</si>
  <si>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</si>
  <si>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</si>
  <si>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</si>
  <si>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</si>
  <si>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</si>
  <si>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</si>
  <si>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</si>
  <si>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</si>
  <si>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</si>
  <si>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</si>
  <si>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</si>
  <si>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</si>
  <si>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</si>
  <si>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</si>
  <si>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</si>
  <si>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</si>
  <si>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</si>
  <si>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</si>
  <si>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</si>
  <si>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</si>
  <si>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</si>
  <si>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</si>
  <si>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</si>
  <si>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</si>
  <si>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</si>
  <si>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</si>
  <si>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</si>
  <si>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</si>
  <si>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3 locations.
    * The client application **SHALL** support all three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</si>
</sst>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abSelected="1"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679</v>
      </c>
      <c r="C2" t="s">
        <v>55</v>
      </c>
      <c r="D2" t="s">
        <v>30</v>
      </c>
      <c r="E2" t="b">
        <v>0</v>
      </c>
      <c r="G2" t="str">
        <f>"http://hl7.org/fhir/us/core/StructureDefinition/us-core-"&amp;LOWER(B2)</f>
        <v>http://hl7.org/fhir/us/core/StructureDefinition/us-core-!!questionnaire</v>
      </c>
      <c r="H2" t="s">
        <v>56</v>
      </c>
      <c r="J2" t="s">
        <v>56</v>
      </c>
      <c r="K2" t="s">
        <v>57</v>
      </c>
      <c r="L2" t="s">
        <v>680</v>
      </c>
      <c r="M2" t="s">
        <v>56</v>
      </c>
      <c r="O2" t="s">
        <v>56</v>
      </c>
      <c r="Y2" s="25" t="str">
        <f>"support both read " &amp;B2&amp; " by `id` **AND** " &amp;B2&amp; " search"</f>
        <v>support both read !!Questionnaire by `id` **AND** !!Questionnaire search</v>
      </c>
      <c r="AB2" t="str">
        <f t="shared" ref="AB2:AB52" si="0">"SearchParameter-us-core-"&amp;LOWER((B2)&amp;"-"&amp;SUBSTITUTE(C2,"_","")&amp;".html")</f>
        <v>SearchParameter-us-core-!!questionnaire-id.html</v>
      </c>
    </row>
    <row r="3" spans="1:28" ht="19" customHeight="1" x14ac:dyDescent="0.2">
      <c r="A3">
        <v>2</v>
      </c>
      <c r="B3" t="s">
        <v>679</v>
      </c>
      <c r="C3" t="s">
        <v>70</v>
      </c>
      <c r="D3" t="s">
        <v>30</v>
      </c>
      <c r="E3" t="b">
        <v>0</v>
      </c>
      <c r="G3" t="str">
        <f>"http://hl7.org/fhir/us/core/StructureDefinition/us-core-"&amp;LOWER(B3)</f>
        <v>http://hl7.org/fhir/us/core/StructureDefinition/us-core-!!questionnaire</v>
      </c>
      <c r="H3" t="s">
        <v>58</v>
      </c>
      <c r="J3" t="s">
        <v>56</v>
      </c>
      <c r="K3" t="s">
        <v>71</v>
      </c>
      <c r="L3" t="str">
        <f>B3&amp;"."&amp;C3</f>
        <v>!!Questionnaire.context-type-value</v>
      </c>
      <c r="M3" t="s">
        <v>56</v>
      </c>
      <c r="O3" t="s">
        <v>56</v>
      </c>
      <c r="AB3" t="str">
        <f t="shared" si="0"/>
        <v>SearchParameter-us-core-!!questionnaire-context-type-value.html</v>
      </c>
    </row>
    <row r="4" spans="1:28" ht="19" customHeight="1" x14ac:dyDescent="0.2">
      <c r="A4">
        <v>3</v>
      </c>
      <c r="B4" t="s">
        <v>679</v>
      </c>
      <c r="C4" t="s">
        <v>67</v>
      </c>
      <c r="D4" t="s">
        <v>30</v>
      </c>
      <c r="E4" t="b">
        <v>0</v>
      </c>
      <c r="G4" t="str">
        <f>"http://hl7.org/fhir/us/core/StructureDefinition/us-core-"&amp;LOWER(B4)</f>
        <v>http://hl7.org/fhir/us/core/StructureDefinition/us-core-!!questionnaire</v>
      </c>
      <c r="H4" t="s">
        <v>56</v>
      </c>
      <c r="J4" t="s">
        <v>56</v>
      </c>
      <c r="K4" t="s">
        <v>63</v>
      </c>
      <c r="L4" t="str">
        <f>B4&amp;"."&amp;C4</f>
        <v>!!Questionnaire.publisher</v>
      </c>
      <c r="M4" t="s">
        <v>56</v>
      </c>
      <c r="O4" t="s">
        <v>56</v>
      </c>
      <c r="Q4" t="s">
        <v>68</v>
      </c>
      <c r="AB4" t="str">
        <f t="shared" si="0"/>
        <v>SearchParameter-us-core-!!questionnaire-publisher.html</v>
      </c>
    </row>
    <row r="5" spans="1:28" ht="19" customHeight="1" x14ac:dyDescent="0.2">
      <c r="A5">
        <v>4</v>
      </c>
      <c r="B5" t="s">
        <v>679</v>
      </c>
      <c r="C5" t="s">
        <v>61</v>
      </c>
      <c r="D5" t="s">
        <v>30</v>
      </c>
      <c r="E5" t="b">
        <v>0</v>
      </c>
      <c r="G5" t="str">
        <f>"http://hl7.org/fhir/us/core/StructureDefinition/us-core-"&amp;LOWER(B5)</f>
        <v>http://hl7.org/fhir/us/core/StructureDefinition/us-core-!!questionnaire</v>
      </c>
      <c r="H5" t="s">
        <v>56</v>
      </c>
      <c r="J5" t="s">
        <v>56</v>
      </c>
      <c r="K5" t="s">
        <v>57</v>
      </c>
      <c r="L5" t="str">
        <f>B5&amp;"."&amp;C5</f>
        <v>!!Questionnaire.status</v>
      </c>
      <c r="M5" t="s">
        <v>56</v>
      </c>
      <c r="O5" t="s">
        <v>56</v>
      </c>
      <c r="AB5" t="str">
        <f t="shared" si="0"/>
        <v>SearchParameter-us-core-!!questionnaire-status.html</v>
      </c>
    </row>
    <row r="6" spans="1:28" ht="19" customHeight="1" x14ac:dyDescent="0.2">
      <c r="A6">
        <v>5</v>
      </c>
      <c r="B6" t="s">
        <v>679</v>
      </c>
      <c r="C6" t="s">
        <v>62</v>
      </c>
      <c r="D6" t="s">
        <v>30</v>
      </c>
      <c r="E6" t="b">
        <v>0</v>
      </c>
      <c r="G6" t="str">
        <f>"http://hl7.org/fhir/us/core/StructureDefinition/us-core-"&amp;LOWER(B6)</f>
        <v>http://hl7.org/fhir/us/core/StructureDefinition/us-core-!!questionnaire</v>
      </c>
      <c r="H6" t="s">
        <v>56</v>
      </c>
      <c r="J6" t="s">
        <v>56</v>
      </c>
      <c r="K6" t="s">
        <v>63</v>
      </c>
      <c r="L6" t="str">
        <f>B6&amp;"."&amp;C6</f>
        <v>!!Questionnaire.title</v>
      </c>
      <c r="M6" t="s">
        <v>56</v>
      </c>
      <c r="O6" t="s">
        <v>56</v>
      </c>
      <c r="R6" t="s">
        <v>64</v>
      </c>
      <c r="S6" t="s">
        <v>65</v>
      </c>
      <c r="U6" t="s">
        <v>65</v>
      </c>
      <c r="V6" t="s">
        <v>64</v>
      </c>
      <c r="AB6" t="str">
        <f t="shared" si="0"/>
        <v>SearchParameter-us-core-!!questionnaire-title.html</v>
      </c>
    </row>
    <row r="7" spans="1:28" ht="19" customHeight="1" x14ac:dyDescent="0.2">
      <c r="A7">
        <v>6</v>
      </c>
      <c r="B7" t="s">
        <v>679</v>
      </c>
      <c r="C7" t="s">
        <v>59</v>
      </c>
      <c r="D7" t="s">
        <v>30</v>
      </c>
      <c r="E7" t="b">
        <v>0</v>
      </c>
      <c r="G7" t="str">
        <f>"http://hl7.org/fhir/us/core/StructureDefinition/us-core-"&amp;LOWER(B7)</f>
        <v>http://hl7.org/fhir/us/core/StructureDefinition/us-core-!!questionnaire</v>
      </c>
      <c r="H7" t="s">
        <v>56</v>
      </c>
      <c r="J7" t="s">
        <v>56</v>
      </c>
      <c r="K7" t="s">
        <v>60</v>
      </c>
      <c r="L7" t="str">
        <f>B7&amp;"."&amp;C7</f>
        <v>!!Questionnaire.url</v>
      </c>
      <c r="M7" t="s">
        <v>56</v>
      </c>
      <c r="O7" t="s">
        <v>56</v>
      </c>
      <c r="AB7" t="str">
        <f t="shared" si="0"/>
        <v>SearchParameter-us-core-!!questionnaire-url.html</v>
      </c>
    </row>
    <row r="8" spans="1:28" ht="19" customHeight="1" x14ac:dyDescent="0.2">
      <c r="A8">
        <v>7</v>
      </c>
      <c r="B8" t="s">
        <v>679</v>
      </c>
      <c r="C8" t="s">
        <v>66</v>
      </c>
      <c r="D8" t="s">
        <v>30</v>
      </c>
      <c r="E8" t="b">
        <v>0</v>
      </c>
      <c r="G8" t="str">
        <f>"http://hl7.org/fhir/us/core/StructureDefinition/us-core-"&amp;LOWER(B8)</f>
        <v>http://hl7.org/fhir/us/core/StructureDefinition/us-core-!!questionnaire</v>
      </c>
      <c r="H8" t="s">
        <v>56</v>
      </c>
      <c r="J8" t="s">
        <v>56</v>
      </c>
      <c r="K8" t="s">
        <v>57</v>
      </c>
      <c r="L8" t="str">
        <f>B8&amp;"."&amp;C8</f>
        <v>!!Questionnaire.version</v>
      </c>
      <c r="M8" t="s">
        <v>56</v>
      </c>
      <c r="O8" t="s">
        <v>56</v>
      </c>
      <c r="AB8" t="str">
        <f t="shared" si="0"/>
        <v>SearchParameter-us-core-!!questionnaire-version.html</v>
      </c>
    </row>
    <row r="9" spans="1:28" ht="19" customHeight="1" x14ac:dyDescent="0.2">
      <c r="A9">
        <v>8</v>
      </c>
      <c r="B9" t="s">
        <v>300</v>
      </c>
      <c r="C9" t="s">
        <v>26</v>
      </c>
      <c r="D9" t="s">
        <v>30</v>
      </c>
      <c r="E9" t="b">
        <v>0</v>
      </c>
      <c r="F9" s="1" t="s">
        <v>484</v>
      </c>
      <c r="G9" t="str">
        <f>"http://hl7.org/fhir/us/core/StructureDefinition/us-core-"&amp;LOWER(B9)</f>
        <v>http://hl7.org/fhir/us/core/StructureDefinition/us-core-!careplan</v>
      </c>
      <c r="H9" t="s">
        <v>56</v>
      </c>
      <c r="J9" t="s">
        <v>56</v>
      </c>
      <c r="K9" t="s">
        <v>57</v>
      </c>
      <c r="L9" t="str">
        <f>B9&amp;"."&amp;C9</f>
        <v>!CarePlan.code</v>
      </c>
      <c r="M9" t="s">
        <v>56</v>
      </c>
      <c r="O9" t="s">
        <v>56</v>
      </c>
      <c r="Y9" s="4"/>
      <c r="Z9" s="4"/>
      <c r="AA9" s="9"/>
      <c r="AB9" t="str">
        <f t="shared" si="0"/>
        <v>SearchParameter-us-core-!careplan-code.html</v>
      </c>
    </row>
    <row r="10" spans="1:28" ht="19" customHeight="1" x14ac:dyDescent="0.2">
      <c r="A10">
        <v>9</v>
      </c>
      <c r="B10" t="s">
        <v>188</v>
      </c>
      <c r="C10" t="s">
        <v>138</v>
      </c>
      <c r="D10" t="s">
        <v>30</v>
      </c>
      <c r="E10" t="b">
        <v>0</v>
      </c>
      <c r="G10" t="str">
        <f>"http://hl7.org/fhir/us/core/StructureDefinition/us-core-"&amp;LOWER(B10)</f>
        <v>http://hl7.org/fhir/us/core/StructureDefinition/us-core-!example category search</v>
      </c>
      <c r="H10" t="s">
        <v>56</v>
      </c>
      <c r="J10" t="s">
        <v>56</v>
      </c>
      <c r="K10" t="s">
        <v>57</v>
      </c>
      <c r="L10" t="str">
        <f>B10&amp;"."&amp;C10</f>
        <v>!EXAMPLE CATEGORY SEARCH.category</v>
      </c>
      <c r="M10" t="s">
        <v>56</v>
      </c>
      <c r="O10" t="s">
        <v>56</v>
      </c>
      <c r="Y10" s="4"/>
      <c r="Z10" s="4"/>
      <c r="AA10" s="9"/>
      <c r="AB10" t="str">
        <f t="shared" si="0"/>
        <v>SearchParameter-us-core-!example category search-category.html</v>
      </c>
    </row>
    <row r="11" spans="1:28" ht="19" customHeight="1" x14ac:dyDescent="0.2">
      <c r="A11">
        <v>10</v>
      </c>
      <c r="B11" t="s">
        <v>189</v>
      </c>
      <c r="C11" t="s">
        <v>26</v>
      </c>
      <c r="D11" t="s">
        <v>30</v>
      </c>
      <c r="E11" t="b">
        <v>0</v>
      </c>
      <c r="G11" t="str">
        <f>"http://hl7.org/fhir/us/core/StructureDefinition/us-core-"&amp;LOWER(B11)</f>
        <v>http://hl7.org/fhir/us/core/StructureDefinition/us-core-!example code search</v>
      </c>
      <c r="H11" t="s">
        <v>56</v>
      </c>
      <c r="J11" t="s">
        <v>56</v>
      </c>
      <c r="K11" t="s">
        <v>57</v>
      </c>
      <c r="L11" t="str">
        <f>B11&amp;"."&amp;C11</f>
        <v>!EXAMPLE CODE SEARCH.code</v>
      </c>
      <c r="M11" t="s">
        <v>56</v>
      </c>
      <c r="O11" t="s">
        <v>56</v>
      </c>
      <c r="Y11" s="4"/>
      <c r="Z11" s="4"/>
      <c r="AA11" s="9"/>
      <c r="AB11" t="str">
        <f t="shared" si="0"/>
        <v>SearchParameter-us-core-!example code search-code.html</v>
      </c>
    </row>
    <row r="12" spans="1:28" ht="19" customHeight="1" x14ac:dyDescent="0.2">
      <c r="A12">
        <v>11</v>
      </c>
      <c r="B12" t="s">
        <v>190</v>
      </c>
      <c r="C12" t="s">
        <v>77</v>
      </c>
      <c r="D12" t="s">
        <v>30</v>
      </c>
      <c r="E12" t="b">
        <v>0</v>
      </c>
      <c r="G12" t="str">
        <f>"http://hl7.org/fhir/us/core/StructureDefinition/us-core-"&amp;LOWER(B12)</f>
        <v>http://hl7.org/fhir/us/core/StructureDefinition/us-core-!example date search</v>
      </c>
      <c r="H12" t="s">
        <v>56</v>
      </c>
      <c r="J12" t="s">
        <v>56</v>
      </c>
      <c r="K12" t="s">
        <v>77</v>
      </c>
      <c r="L12" t="str">
        <f>B12&amp;"."&amp;C12</f>
        <v>!EXAMPLE DATE SEARCH.date</v>
      </c>
      <c r="M12" t="s">
        <v>56</v>
      </c>
      <c r="O12" t="s">
        <v>56</v>
      </c>
      <c r="P12" t="s">
        <v>69</v>
      </c>
      <c r="S12" t="s">
        <v>91</v>
      </c>
      <c r="AA12" s="9"/>
      <c r="AB12" t="str">
        <f t="shared" si="0"/>
        <v>SearchParameter-us-core-!example date search-date.html</v>
      </c>
    </row>
    <row r="13" spans="1:28" ht="19" customHeight="1" x14ac:dyDescent="0.2">
      <c r="A13">
        <v>12</v>
      </c>
      <c r="B13" t="s">
        <v>164</v>
      </c>
      <c r="C13" t="s">
        <v>88</v>
      </c>
      <c r="D13" t="s">
        <v>30</v>
      </c>
      <c r="E13" t="b">
        <v>0</v>
      </c>
      <c r="F13" s="1" t="s">
        <v>481</v>
      </c>
      <c r="G13" t="str">
        <f>"http://hl7.org/fhir/us/core/StructureDefinition/us-core-"&amp;LOWER(B13)</f>
        <v>http://hl7.org/fhir/us/core/StructureDefinition/us-core-!example patient search</v>
      </c>
      <c r="H13" t="s">
        <v>56</v>
      </c>
      <c r="J13" t="s">
        <v>56</v>
      </c>
      <c r="K13" t="s">
        <v>89</v>
      </c>
      <c r="L13" t="str">
        <f>B13&amp;"."&amp;C13</f>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0"/>
        <v>SearchParameter-us-core-!example patient search-patient.html</v>
      </c>
    </row>
    <row r="14" spans="1:28" ht="19" customHeight="1" x14ac:dyDescent="0.2">
      <c r="A14">
        <v>13</v>
      </c>
      <c r="B14" t="s">
        <v>230</v>
      </c>
      <c r="C14" t="s">
        <v>61</v>
      </c>
      <c r="D14" t="s">
        <v>30</v>
      </c>
      <c r="E14" t="b">
        <v>0</v>
      </c>
      <c r="G14" t="str">
        <f>"http://hl7.org/fhir/us/core/StructureDefinition/us-core-"&amp;LOWER(B14)</f>
        <v>http://hl7.org/fhir/us/core/StructureDefinition/us-core-!example status search</v>
      </c>
      <c r="H14" t="s">
        <v>56</v>
      </c>
      <c r="J14" t="s">
        <v>56</v>
      </c>
      <c r="K14" t="s">
        <v>57</v>
      </c>
      <c r="L14" t="str">
        <f>B14&amp;"."&amp;C14</f>
        <v>!EXAMPLE STATUS SEARCH.status</v>
      </c>
      <c r="M14" t="s">
        <v>56</v>
      </c>
      <c r="O14" t="s">
        <v>56</v>
      </c>
      <c r="Y14" s="4"/>
      <c r="Z14" s="4"/>
      <c r="AA14" s="9"/>
      <c r="AB14" t="str">
        <f t="shared" si="0"/>
        <v>SearchParameter-us-core-!example status search-status.html</v>
      </c>
    </row>
    <row r="15" spans="1:28" ht="19" customHeight="1" x14ac:dyDescent="0.2">
      <c r="A15">
        <v>14</v>
      </c>
      <c r="B15" t="s">
        <v>650</v>
      </c>
      <c r="C15" t="s">
        <v>651</v>
      </c>
      <c r="D15" t="s">
        <v>30</v>
      </c>
      <c r="E15" t="b">
        <v>0</v>
      </c>
      <c r="F15" s="1" t="s">
        <v>482</v>
      </c>
      <c r="G15" t="str">
        <f>"http://hl7.org/fhir/us/core/StructureDefinition/us-core-"&amp;LOWER(B15)</f>
        <v>http://hl7.org/fhir/us/core/StructureDefinition/us-core-!medicationdispense</v>
      </c>
      <c r="H15" t="s">
        <v>56</v>
      </c>
      <c r="J15" t="s">
        <v>56</v>
      </c>
      <c r="K15" t="s">
        <v>77</v>
      </c>
      <c r="L15" t="str">
        <f>B15&amp;"."&amp;C15</f>
        <v>!MedicationDispense.whenHandedOver</v>
      </c>
      <c r="M15" t="s">
        <v>56</v>
      </c>
      <c r="O15" t="s">
        <v>56</v>
      </c>
      <c r="P15" t="s">
        <v>69</v>
      </c>
      <c r="S15" t="s">
        <v>91</v>
      </c>
      <c r="AA15" s="9"/>
      <c r="AB15" t="str">
        <f t="shared" si="0"/>
        <v>SearchParameter-us-core-!medicationdispense-whenhandedover.html</v>
      </c>
    </row>
    <row r="16" spans="1:28" ht="19" customHeight="1" x14ac:dyDescent="0.2">
      <c r="A16">
        <v>15</v>
      </c>
      <c r="B16" t="s">
        <v>417</v>
      </c>
      <c r="C16" t="s">
        <v>223</v>
      </c>
      <c r="D16" t="s">
        <v>30</v>
      </c>
      <c r="E16" t="b">
        <v>0</v>
      </c>
      <c r="F16" s="1" t="s">
        <v>482</v>
      </c>
      <c r="G16" t="str">
        <f>"http://hl7.org/fhir/us/core/StructureDefinition/us-core-"&amp;LOWER(B16)</f>
        <v>http://hl7.org/fhir/us/core/StructureDefinition/us-core-!medicationstatement</v>
      </c>
      <c r="H16" t="s">
        <v>56</v>
      </c>
      <c r="J16" t="s">
        <v>56</v>
      </c>
      <c r="K16" t="s">
        <v>77</v>
      </c>
      <c r="L16" t="str">
        <f>B16&amp;"."&amp;C16</f>
        <v>!MedicationStatement.effective</v>
      </c>
      <c r="M16" t="s">
        <v>56</v>
      </c>
      <c r="O16" t="s">
        <v>56</v>
      </c>
      <c r="P16" s="11" t="s">
        <v>69</v>
      </c>
      <c r="S16" t="s">
        <v>91</v>
      </c>
      <c r="AA16" s="9"/>
      <c r="AB16" t="str">
        <f t="shared" si="0"/>
        <v>SearchParameter-us-core-!medicationstatement-effective.html</v>
      </c>
    </row>
    <row r="17" spans="1:28" ht="19" customHeight="1" x14ac:dyDescent="0.2">
      <c r="A17">
        <v>16</v>
      </c>
      <c r="B17" t="s">
        <v>417</v>
      </c>
      <c r="C17" t="s">
        <v>88</v>
      </c>
      <c r="D17" t="s">
        <v>12</v>
      </c>
      <c r="E17" t="b">
        <v>1</v>
      </c>
      <c r="F17" s="1" t="s">
        <v>481</v>
      </c>
      <c r="G17" t="str">
        <f>"http://hl7.org/fhir/us/core/StructureDefinition/us-core-"&amp;LOWER(B17)</f>
        <v>http://hl7.org/fhir/us/core/StructureDefinition/us-core-!medicationstatement</v>
      </c>
      <c r="H17" t="s">
        <v>56</v>
      </c>
      <c r="J17" t="s">
        <v>56</v>
      </c>
      <c r="K17" t="s">
        <v>89</v>
      </c>
      <c r="L17" t="str">
        <f>B17&amp;"."&amp;C17</f>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0"/>
        <v>SearchParameter-us-core-!medicationstatement-patient.html</v>
      </c>
    </row>
    <row r="18" spans="1:28" ht="19" customHeight="1" x14ac:dyDescent="0.2">
      <c r="A18">
        <v>17</v>
      </c>
      <c r="B18" t="s">
        <v>417</v>
      </c>
      <c r="C18" t="s">
        <v>61</v>
      </c>
      <c r="D18" t="s">
        <v>30</v>
      </c>
      <c r="E18" t="b">
        <v>0</v>
      </c>
      <c r="F18" s="1" t="s">
        <v>484</v>
      </c>
      <c r="G18" t="str">
        <f>"http://hl7.org/fhir/us/core/StructureDefinition/us-core-"&amp;LOWER(B18)</f>
        <v>http://hl7.org/fhir/us/core/StructureDefinition/us-core-!medicationstatement</v>
      </c>
      <c r="H18" t="s">
        <v>56</v>
      </c>
      <c r="J18" t="s">
        <v>56</v>
      </c>
      <c r="K18" t="s">
        <v>57</v>
      </c>
      <c r="L18" t="str">
        <f>B18&amp;"."&amp;C18</f>
        <v>!MedicationStatement.status</v>
      </c>
      <c r="M18" t="s">
        <v>56</v>
      </c>
      <c r="N18" t="s">
        <v>12</v>
      </c>
      <c r="O18" t="s">
        <v>56</v>
      </c>
      <c r="Y18" s="4"/>
      <c r="Z18" s="4"/>
      <c r="AA18" s="9"/>
      <c r="AB18" t="str">
        <f t="shared" si="0"/>
        <v>SearchParameter-us-core-!medicationstatement-status.html</v>
      </c>
    </row>
    <row r="19" spans="1:28" ht="19" customHeight="1" x14ac:dyDescent="0.2">
      <c r="A19">
        <v>18</v>
      </c>
      <c r="B19" t="s">
        <v>261</v>
      </c>
      <c r="C19" t="s">
        <v>246</v>
      </c>
      <c r="D19" t="s">
        <v>69</v>
      </c>
      <c r="E19" t="b">
        <v>1</v>
      </c>
      <c r="G19" t="str">
        <f>"http://hl7.org/fhir/us/core/StructureDefinition/us-core-"&amp;LOWER(B19)</f>
        <v>http://hl7.org/fhir/us/core/StructureDefinition/us-core-!organization</v>
      </c>
      <c r="H19" t="s">
        <v>56</v>
      </c>
      <c r="J19" t="s">
        <v>56</v>
      </c>
      <c r="K19" t="s">
        <v>63</v>
      </c>
      <c r="L19" t="str">
        <f>B19&amp;"."&amp;C19</f>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0"/>
        <v>SearchParameter-us-core-!organization-address-city.html</v>
      </c>
    </row>
    <row r="20" spans="1:28" ht="19" customHeight="1" x14ac:dyDescent="0.2">
      <c r="A20">
        <v>19</v>
      </c>
      <c r="B20" t="s">
        <v>261</v>
      </c>
      <c r="C20" t="s">
        <v>248</v>
      </c>
      <c r="D20" t="s">
        <v>69</v>
      </c>
      <c r="E20" t="b">
        <v>1</v>
      </c>
      <c r="G20" t="str">
        <f>"http://hl7.org/fhir/us/core/StructureDefinition/us-core-"&amp;LOWER(B20)</f>
        <v>http://hl7.org/fhir/us/core/StructureDefinition/us-core-!organization</v>
      </c>
      <c r="H20" t="s">
        <v>56</v>
      </c>
      <c r="J20" t="s">
        <v>56</v>
      </c>
      <c r="K20" t="s">
        <v>63</v>
      </c>
      <c r="L20" t="str">
        <f>B20&amp;"."&amp;C20</f>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0"/>
        <v>SearchParameter-us-core-!organization-address-postalcode.html</v>
      </c>
    </row>
    <row r="21" spans="1:28" ht="19" customHeight="1" x14ac:dyDescent="0.2">
      <c r="A21">
        <v>20</v>
      </c>
      <c r="B21" t="s">
        <v>261</v>
      </c>
      <c r="C21" t="s">
        <v>247</v>
      </c>
      <c r="D21" t="s">
        <v>69</v>
      </c>
      <c r="E21" t="b">
        <v>1</v>
      </c>
      <c r="G21" t="str">
        <f>"http://hl7.org/fhir/us/core/StructureDefinition/us-core-"&amp;LOWER(B21)</f>
        <v>http://hl7.org/fhir/us/core/StructureDefinition/us-core-!organization</v>
      </c>
      <c r="H21" t="s">
        <v>56</v>
      </c>
      <c r="J21" t="s">
        <v>56</v>
      </c>
      <c r="K21" t="s">
        <v>63</v>
      </c>
      <c r="L21" t="str">
        <f>B21&amp;"."&amp;C21</f>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0"/>
        <v>SearchParameter-us-core-!organization-adress-state.html</v>
      </c>
    </row>
    <row r="22" spans="1:28" ht="19" customHeight="1" x14ac:dyDescent="0.2">
      <c r="A22">
        <v>21</v>
      </c>
      <c r="B22" t="s">
        <v>83</v>
      </c>
      <c r="C22" s="5" t="s">
        <v>84</v>
      </c>
      <c r="D22" t="s">
        <v>30</v>
      </c>
      <c r="E22" t="b">
        <v>0</v>
      </c>
      <c r="G22" t="str">
        <f>"http://hl7.org/fhir/us/core/StructureDefinition/us-core-"&amp;LOWER(B22)</f>
        <v>http://hl7.org/fhir/us/core/StructureDefinition/us-core-!patient</v>
      </c>
      <c r="H22" t="s">
        <v>56</v>
      </c>
      <c r="J22" t="s">
        <v>56</v>
      </c>
      <c r="K22" t="s">
        <v>63</v>
      </c>
      <c r="L22" t="str">
        <f>B22&amp;"."&amp;C22</f>
        <v>!Patient.address</v>
      </c>
      <c r="M22" t="s">
        <v>56</v>
      </c>
      <c r="O22" t="s">
        <v>56</v>
      </c>
      <c r="Y22" t="s">
        <v>206</v>
      </c>
      <c r="Z22" s="4" t="s">
        <v>85</v>
      </c>
      <c r="AA22" s="9"/>
      <c r="AB22" t="str">
        <f t="shared" si="0"/>
        <v>SearchParameter-us-core-!patient-address.html</v>
      </c>
    </row>
    <row r="23" spans="1:28" ht="19" customHeight="1" x14ac:dyDescent="0.2">
      <c r="A23">
        <v>22</v>
      </c>
      <c r="B23" t="s">
        <v>83</v>
      </c>
      <c r="C23" t="s">
        <v>86</v>
      </c>
      <c r="D23" t="s">
        <v>30</v>
      </c>
      <c r="E23" t="b">
        <v>0</v>
      </c>
      <c r="G23" t="str">
        <f>"http://hl7.org/fhir/us/core/StructureDefinition/us-core-"&amp;LOWER(B23)</f>
        <v>http://hl7.org/fhir/us/core/StructureDefinition/us-core-!patient</v>
      </c>
      <c r="H23" t="s">
        <v>56</v>
      </c>
      <c r="J23" t="s">
        <v>56</v>
      </c>
      <c r="K23" t="s">
        <v>63</v>
      </c>
      <c r="L23" t="str">
        <f>B23&amp;"."&amp;C23</f>
        <v>!Patient.telecom</v>
      </c>
      <c r="M23" t="s">
        <v>56</v>
      </c>
      <c r="O23" t="s">
        <v>56</v>
      </c>
      <c r="Y23" t="s">
        <v>207</v>
      </c>
      <c r="Z23" t="s">
        <v>87</v>
      </c>
      <c r="AA23" s="9"/>
      <c r="AB23" t="str">
        <f t="shared" si="0"/>
        <v>SearchParameter-us-core-!patient-telecom.html</v>
      </c>
    </row>
    <row r="24" spans="1:28" ht="19" customHeight="1" x14ac:dyDescent="0.2">
      <c r="A24">
        <v>23</v>
      </c>
      <c r="B24" t="s">
        <v>83</v>
      </c>
      <c r="C24" t="s">
        <v>658</v>
      </c>
      <c r="D24" t="s">
        <v>30</v>
      </c>
      <c r="E24" t="b">
        <v>0</v>
      </c>
      <c r="G24" t="str">
        <f>"http://hl7.org/fhir/us/core/StructureDefinition/us-core-"&amp;LOWER(B24)</f>
        <v>http://hl7.org/fhir/us/core/StructureDefinition/us-core-!patient</v>
      </c>
      <c r="H24" t="s">
        <v>58</v>
      </c>
      <c r="J24" t="s">
        <v>56</v>
      </c>
      <c r="K24" t="s">
        <v>57</v>
      </c>
      <c r="L24" t="s">
        <v>659</v>
      </c>
      <c r="M24" t="s">
        <v>56</v>
      </c>
      <c r="O24" t="s">
        <v>56</v>
      </c>
      <c r="Y24" s="4" t="s">
        <v>660</v>
      </c>
      <c r="Z24" t="s">
        <v>661</v>
      </c>
      <c r="AA24" s="9" t="str">
        <f>"Fetches a bundle of all "&amp;B24&amp;" resources matching the name"</f>
        <v>Fetches a bundle of all !Patient resources matching the name</v>
      </c>
      <c r="AB24" t="str">
        <f t="shared" si="0"/>
        <v>SearchParameter-us-core-!patient-tribal-affiliation.html</v>
      </c>
    </row>
    <row r="25" spans="1:28" ht="19" customHeight="1" x14ac:dyDescent="0.2">
      <c r="A25">
        <v>24</v>
      </c>
      <c r="B25" t="s">
        <v>703</v>
      </c>
      <c r="C25" t="s">
        <v>599</v>
      </c>
      <c r="D25" t="s">
        <v>30</v>
      </c>
      <c r="E25" t="b">
        <v>0</v>
      </c>
      <c r="F25" s="1" t="s">
        <v>484</v>
      </c>
      <c r="G25" t="str">
        <f>"http://hl7.org/fhir/us/core/StructureDefinition/us-core-"&amp;LOWER(B25)</f>
        <v>http://hl7.org/fhir/us/core/StructureDefinition/us-core-!questionnaireresponse</v>
      </c>
      <c r="H25" t="s">
        <v>56</v>
      </c>
      <c r="J25" t="s">
        <v>56</v>
      </c>
      <c r="K25" t="s">
        <v>57</v>
      </c>
      <c r="L25" t="s">
        <v>683</v>
      </c>
      <c r="M25" t="s">
        <v>56</v>
      </c>
      <c r="O25" t="s">
        <v>56</v>
      </c>
      <c r="Y25" s="19" t="s">
        <v>684</v>
      </c>
      <c r="AB25" t="str">
        <f t="shared" si="0"/>
        <v>SearchParameter-us-core-!questionnaireresponse-tag.html</v>
      </c>
    </row>
    <row r="26" spans="1:28" ht="19" customHeight="1" x14ac:dyDescent="0.2">
      <c r="A26">
        <v>25</v>
      </c>
      <c r="B26" t="s">
        <v>20</v>
      </c>
      <c r="C26" t="s">
        <v>137</v>
      </c>
      <c r="D26" t="s">
        <v>30</v>
      </c>
      <c r="E26" t="b">
        <v>0</v>
      </c>
      <c r="F26" s="1" t="s">
        <v>484</v>
      </c>
      <c r="G26" t="str">
        <f>"http://hl7.org/fhir/us/core/StructureDefinition/us-core-"&amp;LOWER(B26)</f>
        <v>http://hl7.org/fhir/us/core/StructureDefinition/us-core-allergyintolerance</v>
      </c>
      <c r="H26" t="s">
        <v>56</v>
      </c>
      <c r="J26" t="s">
        <v>56</v>
      </c>
      <c r="K26" t="s">
        <v>57</v>
      </c>
      <c r="L26" t="str">
        <f>B26&amp;"."&amp;C26</f>
        <v>AllergyIntolerance.clinical-status</v>
      </c>
      <c r="M26" t="s">
        <v>56</v>
      </c>
      <c r="O26" t="s">
        <v>56</v>
      </c>
      <c r="Z26" s="4"/>
      <c r="AA26" s="9"/>
      <c r="AB26" t="str">
        <f t="shared" si="0"/>
        <v>SearchParameter-us-core-allergyintolerance-clinical-status.html</v>
      </c>
    </row>
    <row r="27" spans="1:28" ht="19" customHeight="1" x14ac:dyDescent="0.2">
      <c r="A27">
        <v>26</v>
      </c>
      <c r="B27" t="s">
        <v>20</v>
      </c>
      <c r="C27" t="s">
        <v>88</v>
      </c>
      <c r="D27" t="s">
        <v>12</v>
      </c>
      <c r="E27" t="b">
        <v>1</v>
      </c>
      <c r="F27" s="1" t="s">
        <v>481</v>
      </c>
      <c r="G27" t="str">
        <f>"http://hl7.org/fhir/us/core/StructureDefinition/us-core-"&amp;LOWER(B27)</f>
        <v>http://hl7.org/fhir/us/core/StructureDefinition/us-core-allergyintolerance</v>
      </c>
      <c r="H27" t="s">
        <v>56</v>
      </c>
      <c r="J27" t="s">
        <v>56</v>
      </c>
      <c r="K27" t="s">
        <v>89</v>
      </c>
      <c r="L27" t="str">
        <f>B27&amp;"."&amp;C27</f>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0"/>
        <v>SearchParameter-us-core-allergyintolerance-patient.html</v>
      </c>
    </row>
    <row r="28" spans="1:28" ht="19" customHeight="1" x14ac:dyDescent="0.2">
      <c r="A28">
        <v>27</v>
      </c>
      <c r="B28" t="s">
        <v>229</v>
      </c>
      <c r="C28" t="s">
        <v>138</v>
      </c>
      <c r="D28" t="s">
        <v>30</v>
      </c>
      <c r="E28" t="b">
        <v>0</v>
      </c>
      <c r="F28" s="1" t="s">
        <v>484</v>
      </c>
      <c r="G28" t="str">
        <f>"http://hl7.org/fhir/us/core/StructureDefinition/us-core-"&amp;LOWER(B28)</f>
        <v>http://hl7.org/fhir/us/core/StructureDefinition/us-core-careplan</v>
      </c>
      <c r="H28" t="s">
        <v>56</v>
      </c>
      <c r="J28" t="s">
        <v>56</v>
      </c>
      <c r="K28" t="s">
        <v>57</v>
      </c>
      <c r="L28" t="str">
        <f>B28&amp;"."&amp;C28</f>
        <v>CarePlan.category</v>
      </c>
      <c r="M28" t="s">
        <v>56</v>
      </c>
      <c r="O28" t="s">
        <v>56</v>
      </c>
      <c r="Y28" s="4"/>
      <c r="Z28" s="4"/>
      <c r="AA28" s="9"/>
      <c r="AB28" t="str">
        <f t="shared" si="0"/>
        <v>SearchParameter-us-core-careplan-category.html</v>
      </c>
    </row>
    <row r="29" spans="1:28" ht="19" customHeight="1" x14ac:dyDescent="0.2">
      <c r="A29">
        <v>28</v>
      </c>
      <c r="B29" t="s">
        <v>229</v>
      </c>
      <c r="C29" t="s">
        <v>77</v>
      </c>
      <c r="D29" t="s">
        <v>30</v>
      </c>
      <c r="E29" t="b">
        <v>0</v>
      </c>
      <c r="F29" s="1" t="s">
        <v>482</v>
      </c>
      <c r="G29" t="str">
        <f>"http://hl7.org/fhir/us/core/StructureDefinition/us-core-"&amp;LOWER(B29)</f>
        <v>http://hl7.org/fhir/us/core/StructureDefinition/us-core-careplan</v>
      </c>
      <c r="H29" t="s">
        <v>56</v>
      </c>
      <c r="J29" t="s">
        <v>56</v>
      </c>
      <c r="K29" t="s">
        <v>77</v>
      </c>
      <c r="L29" t="str">
        <f>B29&amp;"."&amp;C29</f>
        <v>CarePlan.date</v>
      </c>
      <c r="M29" t="s">
        <v>56</v>
      </c>
      <c r="O29" t="s">
        <v>56</v>
      </c>
      <c r="P29" t="s">
        <v>69</v>
      </c>
      <c r="S29" t="s">
        <v>91</v>
      </c>
      <c r="AA29" s="9"/>
      <c r="AB29" t="str">
        <f t="shared" si="0"/>
        <v>SearchParameter-us-core-careplan-date.html</v>
      </c>
    </row>
    <row r="30" spans="1:28" ht="19" customHeight="1" x14ac:dyDescent="0.2">
      <c r="A30">
        <v>29</v>
      </c>
      <c r="B30" t="s">
        <v>229</v>
      </c>
      <c r="C30" t="s">
        <v>88</v>
      </c>
      <c r="D30" t="s">
        <v>30</v>
      </c>
      <c r="E30" t="b">
        <v>0</v>
      </c>
      <c r="F30" s="1" t="s">
        <v>481</v>
      </c>
      <c r="G30" t="str">
        <f>"http://hl7.org/fhir/us/core/StructureDefinition/us-core-"&amp;LOWER(B30)</f>
        <v>http://hl7.org/fhir/us/core/StructureDefinition/us-core-careplan</v>
      </c>
      <c r="H30" t="s">
        <v>56</v>
      </c>
      <c r="J30" t="s">
        <v>56</v>
      </c>
      <c r="K30" t="s">
        <v>89</v>
      </c>
      <c r="L30" t="str">
        <f>B30&amp;"."&amp;C30</f>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0"/>
        <v>SearchParameter-us-core-careplan-patient.html</v>
      </c>
    </row>
    <row r="31" spans="1:28" ht="19" customHeight="1" x14ac:dyDescent="0.2">
      <c r="A31">
        <v>30</v>
      </c>
      <c r="B31" t="s">
        <v>229</v>
      </c>
      <c r="C31" t="s">
        <v>61</v>
      </c>
      <c r="D31" t="s">
        <v>30</v>
      </c>
      <c r="E31" t="b">
        <v>0</v>
      </c>
      <c r="F31" s="1" t="s">
        <v>484</v>
      </c>
      <c r="G31" t="str">
        <f>"http://hl7.org/fhir/us/core/StructureDefinition/us-core-"&amp;LOWER(B31)</f>
        <v>http://hl7.org/fhir/us/core/StructureDefinition/us-core-careplan</v>
      </c>
      <c r="H31" t="s">
        <v>56</v>
      </c>
      <c r="J31" t="s">
        <v>56</v>
      </c>
      <c r="K31" t="s">
        <v>57</v>
      </c>
      <c r="L31" t="str">
        <f>B31&amp;"."&amp;C31</f>
        <v>CarePlan.status</v>
      </c>
      <c r="M31" t="s">
        <v>56</v>
      </c>
      <c r="N31" t="s">
        <v>12</v>
      </c>
      <c r="O31" t="s">
        <v>56</v>
      </c>
      <c r="Y31" s="4"/>
      <c r="Z31" s="4"/>
      <c r="AA31" s="9"/>
      <c r="AB31" t="str">
        <f t="shared" si="0"/>
        <v>SearchParameter-us-core-careplan-status.html</v>
      </c>
    </row>
    <row r="32" spans="1:28" ht="19" customHeight="1" x14ac:dyDescent="0.2">
      <c r="A32">
        <v>31</v>
      </c>
      <c r="B32" t="s">
        <v>243</v>
      </c>
      <c r="C32" t="s">
        <v>88</v>
      </c>
      <c r="D32" t="s">
        <v>30</v>
      </c>
      <c r="E32" t="b">
        <v>0</v>
      </c>
      <c r="F32" s="1" t="s">
        <v>481</v>
      </c>
      <c r="G32" t="str">
        <f>"http://hl7.org/fhir/us/core/StructureDefinition/us-core-"&amp;LOWER(B32)</f>
        <v>http://hl7.org/fhir/us/core/StructureDefinition/us-core-careteam</v>
      </c>
      <c r="H32" t="s">
        <v>56</v>
      </c>
      <c r="J32" t="s">
        <v>56</v>
      </c>
      <c r="K32" t="s">
        <v>89</v>
      </c>
      <c r="L32" t="str">
        <f>B32&amp;"."&amp;C32</f>
        <v>CareTeam.patient</v>
      </c>
      <c r="M32" t="s">
        <v>56</v>
      </c>
      <c r="O32" t="s">
        <v>56</v>
      </c>
      <c r="X32" t="s">
        <v>547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0"/>
        <v>SearchParameter-us-core-careteam-patient.html</v>
      </c>
    </row>
    <row r="33" spans="1:28" ht="19" customHeight="1" x14ac:dyDescent="0.2">
      <c r="A33">
        <v>32</v>
      </c>
      <c r="B33" t="s">
        <v>243</v>
      </c>
      <c r="C33" t="s">
        <v>540</v>
      </c>
      <c r="D33" t="s">
        <v>69</v>
      </c>
      <c r="E33" t="b">
        <v>0</v>
      </c>
      <c r="F33" s="1" t="s">
        <v>484</v>
      </c>
      <c r="G33" t="str">
        <f>"http://hl7.org/fhir/us/core/StructureDefinition/us-core-"&amp;LOWER(B33)</f>
        <v>http://hl7.org/fhir/us/core/StructureDefinition/us-core-careteam</v>
      </c>
      <c r="H33" t="s">
        <v>58</v>
      </c>
      <c r="J33" t="s">
        <v>56</v>
      </c>
      <c r="K33" t="s">
        <v>57</v>
      </c>
      <c r="L33" t="str">
        <f>B33&amp;"."&amp;C33</f>
        <v>CareTeam.role</v>
      </c>
      <c r="M33" t="s">
        <v>56</v>
      </c>
      <c r="N33" t="s">
        <v>69</v>
      </c>
      <c r="O33" t="s">
        <v>56</v>
      </c>
      <c r="Y33" s="4" t="s">
        <v>541</v>
      </c>
      <c r="Z33" s="4" t="str">
        <f>"GET [base]/"&amp;B33&amp;"?"&amp;C33&amp;"=http://snomed.info/sct\|17561000"</f>
        <v>GET [base]/CareTeam?role=http://snomed.info/sct\|17561000</v>
      </c>
      <c r="AA33" s="9"/>
      <c r="AB33" t="str">
        <f t="shared" si="0"/>
        <v>SearchParameter-us-core-careteam-role.html</v>
      </c>
    </row>
    <row r="34" spans="1:28" ht="19" customHeight="1" x14ac:dyDescent="0.2">
      <c r="A34">
        <v>33</v>
      </c>
      <c r="B34" t="s">
        <v>243</v>
      </c>
      <c r="C34" t="s">
        <v>61</v>
      </c>
      <c r="D34" t="s">
        <v>30</v>
      </c>
      <c r="E34" t="b">
        <v>0</v>
      </c>
      <c r="F34" s="1" t="s">
        <v>484</v>
      </c>
      <c r="G34" t="str">
        <f>"http://hl7.org/fhir/us/core/StructureDefinition/us-core-"&amp;LOWER(B34)</f>
        <v>http://hl7.org/fhir/us/core/StructureDefinition/us-core-careteam</v>
      </c>
      <c r="H34" t="s">
        <v>56</v>
      </c>
      <c r="J34" t="s">
        <v>56</v>
      </c>
      <c r="K34" t="s">
        <v>57</v>
      </c>
      <c r="L34" t="str">
        <f>B34&amp;"."&amp;C34</f>
        <v>CareTeam.status</v>
      </c>
      <c r="M34" t="s">
        <v>56</v>
      </c>
      <c r="N34" t="s">
        <v>69</v>
      </c>
      <c r="O34" t="s">
        <v>56</v>
      </c>
      <c r="Y34" s="4"/>
      <c r="Z34" s="4"/>
      <c r="AA34" s="9"/>
      <c r="AB34" t="str">
        <f t="shared" si="0"/>
        <v>SearchParameter-us-core-careteam-status.html</v>
      </c>
    </row>
    <row r="35" spans="1:28" ht="19" customHeight="1" x14ac:dyDescent="0.2">
      <c r="A35">
        <v>34</v>
      </c>
      <c r="B35" t="s">
        <v>136</v>
      </c>
      <c r="C35" t="s">
        <v>522</v>
      </c>
      <c r="D35" t="s">
        <v>30</v>
      </c>
      <c r="E35" t="b">
        <v>0</v>
      </c>
      <c r="F35" s="1" t="s">
        <v>482</v>
      </c>
      <c r="G35" t="str">
        <f>"http://hl7.org/fhir/us/core/StructureDefinition/us-core-"&amp;LOWER(B35)</f>
        <v>http://hl7.org/fhir/us/core/StructureDefinition/us-core-condition</v>
      </c>
      <c r="H35" t="s">
        <v>56</v>
      </c>
      <c r="J35" t="s">
        <v>56</v>
      </c>
      <c r="K35" t="s">
        <v>77</v>
      </c>
      <c r="L35" t="str">
        <f>B35&amp;"."&amp;C35</f>
        <v>Condition.abatement-date</v>
      </c>
      <c r="M35" t="s">
        <v>56</v>
      </c>
      <c r="O35" t="s">
        <v>56</v>
      </c>
      <c r="P35" t="s">
        <v>69</v>
      </c>
      <c r="S35" t="s">
        <v>91</v>
      </c>
      <c r="AA35" s="9"/>
      <c r="AB35" t="str">
        <f t="shared" si="0"/>
        <v>SearchParameter-us-core-condition-abatement-date.html</v>
      </c>
    </row>
    <row r="36" spans="1:28" ht="19" customHeight="1" x14ac:dyDescent="0.2">
      <c r="A36">
        <v>35</v>
      </c>
      <c r="B36" t="s">
        <v>136</v>
      </c>
      <c r="C36" t="s">
        <v>520</v>
      </c>
      <c r="D36" t="s">
        <v>30</v>
      </c>
      <c r="E36" t="b">
        <v>0</v>
      </c>
      <c r="F36" s="1" t="s">
        <v>482</v>
      </c>
      <c r="G36" t="str">
        <f>"http://hl7.org/fhir/us/core/StructureDefinition/us-core-"&amp;LOWER(B36)</f>
        <v>http://hl7.org/fhir/us/core/StructureDefinition/us-core-condition</v>
      </c>
      <c r="H36" t="s">
        <v>58</v>
      </c>
      <c r="J36" t="s">
        <v>56</v>
      </c>
      <c r="K36" t="s">
        <v>77</v>
      </c>
      <c r="L36" t="str">
        <f>B36&amp;"."&amp;C36</f>
        <v>Condition.asserted-date</v>
      </c>
      <c r="M36" t="s">
        <v>56</v>
      </c>
      <c r="O36" t="s">
        <v>56</v>
      </c>
      <c r="P36" t="s">
        <v>69</v>
      </c>
      <c r="S36" t="s">
        <v>91</v>
      </c>
      <c r="AA36" s="9"/>
      <c r="AB36" t="str">
        <f t="shared" si="0"/>
        <v>SearchParameter-us-core-condition-asserted-date.html</v>
      </c>
    </row>
    <row r="37" spans="1:28" ht="19" customHeight="1" x14ac:dyDescent="0.2">
      <c r="A37">
        <v>36</v>
      </c>
      <c r="B37" t="s">
        <v>136</v>
      </c>
      <c r="C37" t="s">
        <v>138</v>
      </c>
      <c r="D37" t="s">
        <v>30</v>
      </c>
      <c r="E37" t="b">
        <v>0</v>
      </c>
      <c r="F37" s="1" t="s">
        <v>484</v>
      </c>
      <c r="G37" t="str">
        <f>"http://hl7.org/fhir/us/core/StructureDefinition/us-core-"&amp;LOWER(B37)</f>
        <v>http://hl7.org/fhir/us/core/StructureDefinition/us-core-condition</v>
      </c>
      <c r="H37" t="s">
        <v>56</v>
      </c>
      <c r="J37" t="s">
        <v>56</v>
      </c>
      <c r="K37" t="s">
        <v>57</v>
      </c>
      <c r="L37" t="str">
        <f>B37&amp;"."&amp;C37</f>
        <v>Condition.category</v>
      </c>
      <c r="M37" t="s">
        <v>56</v>
      </c>
      <c r="O37" t="s">
        <v>56</v>
      </c>
      <c r="Y37" s="4"/>
      <c r="Z37" s="4"/>
      <c r="AA37" s="9"/>
      <c r="AB37" t="str">
        <f t="shared" si="0"/>
        <v>SearchParameter-us-core-condition-category.html</v>
      </c>
    </row>
    <row r="38" spans="1:28" ht="19" customHeight="1" x14ac:dyDescent="0.2">
      <c r="A38">
        <v>37</v>
      </c>
      <c r="B38" t="s">
        <v>136</v>
      </c>
      <c r="C38" t="s">
        <v>137</v>
      </c>
      <c r="D38" t="s">
        <v>30</v>
      </c>
      <c r="E38" t="b">
        <v>0</v>
      </c>
      <c r="F38" s="1" t="s">
        <v>484</v>
      </c>
      <c r="G38" t="str">
        <f>"http://hl7.org/fhir/us/core/StructureDefinition/us-core-"&amp;LOWER(B38)</f>
        <v>http://hl7.org/fhir/us/core/StructureDefinition/us-core-condition</v>
      </c>
      <c r="H38" t="s">
        <v>56</v>
      </c>
      <c r="J38" t="s">
        <v>56</v>
      </c>
      <c r="K38" t="s">
        <v>57</v>
      </c>
      <c r="L38" t="str">
        <f>B38&amp;"."&amp;C38</f>
        <v>Condition.clinical-status</v>
      </c>
      <c r="M38" t="s">
        <v>56</v>
      </c>
      <c r="O38" t="s">
        <v>56</v>
      </c>
      <c r="AA38" s="9"/>
      <c r="AB38" t="str">
        <f t="shared" si="0"/>
        <v>SearchParameter-us-core-condition-clinical-status.html</v>
      </c>
    </row>
    <row r="39" spans="1:28" ht="19" customHeight="1" x14ac:dyDescent="0.2">
      <c r="A39">
        <v>38</v>
      </c>
      <c r="B39" t="s">
        <v>136</v>
      </c>
      <c r="C39" t="s">
        <v>26</v>
      </c>
      <c r="D39" t="s">
        <v>30</v>
      </c>
      <c r="E39" t="b">
        <v>0</v>
      </c>
      <c r="F39" s="1" t="s">
        <v>484</v>
      </c>
      <c r="G39" t="str">
        <f>"http://hl7.org/fhir/us/core/StructureDefinition/us-core-"&amp;LOWER(B39)</f>
        <v>http://hl7.org/fhir/us/core/StructureDefinition/us-core-condition</v>
      </c>
      <c r="H39" t="s">
        <v>56</v>
      </c>
      <c r="J39" t="s">
        <v>56</v>
      </c>
      <c r="K39" t="s">
        <v>57</v>
      </c>
      <c r="L39" t="str">
        <f>B39&amp;"."&amp;C39</f>
        <v>Condition.code</v>
      </c>
      <c r="M39" t="s">
        <v>56</v>
      </c>
      <c r="O39" t="s">
        <v>56</v>
      </c>
      <c r="Y39" s="4"/>
      <c r="Z39" s="4"/>
      <c r="AA39" s="9"/>
      <c r="AB39" t="str">
        <f t="shared" si="0"/>
        <v>SearchParameter-us-core-condition-code.html</v>
      </c>
    </row>
    <row r="40" spans="1:28" ht="19" customHeight="1" x14ac:dyDescent="0.2">
      <c r="A40">
        <v>39</v>
      </c>
      <c r="B40" t="s">
        <v>136</v>
      </c>
      <c r="C40" t="s">
        <v>410</v>
      </c>
      <c r="D40" t="s">
        <v>30</v>
      </c>
      <c r="E40" t="b">
        <v>0</v>
      </c>
      <c r="F40" s="1" t="s">
        <v>481</v>
      </c>
      <c r="G40" t="str">
        <f>"http://hl7.org/fhir/us/core/StructureDefinition/us-core-"&amp;LOWER(B40)</f>
        <v>http://hl7.org/fhir/us/core/StructureDefinition/us-core-condition</v>
      </c>
      <c r="H40" t="s">
        <v>56</v>
      </c>
      <c r="J40" t="s">
        <v>56</v>
      </c>
      <c r="K40" t="s">
        <v>89</v>
      </c>
      <c r="L40" t="str">
        <f>B40&amp;"."&amp;C40</f>
        <v>Condition.encounter</v>
      </c>
      <c r="M40" t="s">
        <v>56</v>
      </c>
      <c r="O40" t="s">
        <v>56</v>
      </c>
      <c r="Y40" t="s">
        <v>523</v>
      </c>
      <c r="Z40" s="4" t="str">
        <f>"GET [base]/"&amp;B40&amp;"?patient=1137192"</f>
        <v>GET [base]/Condition?patient=1137192</v>
      </c>
      <c r="AA40" s="9" t="str">
        <f>"Fetches a bundle of all "&amp;B40&amp; " resources for the specified patient"</f>
        <v>Fetches a bundle of all Condition resources for the specified patient</v>
      </c>
      <c r="AB40" t="str">
        <f t="shared" si="0"/>
        <v>SearchParameter-us-core-condition-encounter.html</v>
      </c>
    </row>
    <row r="41" spans="1:28" ht="19" customHeight="1" x14ac:dyDescent="0.2">
      <c r="A41">
        <v>40</v>
      </c>
      <c r="B41" t="s">
        <v>136</v>
      </c>
      <c r="C41" t="s">
        <v>152</v>
      </c>
      <c r="D41" t="s">
        <v>30</v>
      </c>
      <c r="E41" t="b">
        <v>0</v>
      </c>
      <c r="F41" s="1" t="s">
        <v>482</v>
      </c>
      <c r="G41" t="str">
        <f>"http://hl7.org/fhir/us/core/StructureDefinition/us-core-"&amp;LOWER(B41)</f>
        <v>http://hl7.org/fhir/us/core/StructureDefinition/us-core-condition</v>
      </c>
      <c r="H41" t="s">
        <v>56</v>
      </c>
      <c r="J41" t="s">
        <v>56</v>
      </c>
      <c r="K41" t="s">
        <v>77</v>
      </c>
      <c r="L41" t="str">
        <f>B41&amp;"."&amp;C41</f>
        <v>Condition.onset-date</v>
      </c>
      <c r="M41" t="s">
        <v>56</v>
      </c>
      <c r="O41" t="s">
        <v>56</v>
      </c>
      <c r="P41" t="s">
        <v>69</v>
      </c>
      <c r="S41" t="s">
        <v>91</v>
      </c>
      <c r="AA41" s="9"/>
      <c r="AB41" t="str">
        <f t="shared" si="0"/>
        <v>SearchParameter-us-core-condition-onset-date.html</v>
      </c>
    </row>
    <row r="42" spans="1:28" ht="19" customHeight="1" x14ac:dyDescent="0.2">
      <c r="A42">
        <v>41</v>
      </c>
      <c r="B42" t="s">
        <v>136</v>
      </c>
      <c r="C42" t="s">
        <v>88</v>
      </c>
      <c r="D42" t="s">
        <v>12</v>
      </c>
      <c r="E42" t="b">
        <v>1</v>
      </c>
      <c r="F42" s="1" t="s">
        <v>481</v>
      </c>
      <c r="G42" t="str">
        <f>"http://hl7.org/fhir/us/core/StructureDefinition/us-core-"&amp;LOWER(B42)</f>
        <v>http://hl7.org/fhir/us/core/StructureDefinition/us-core-condition</v>
      </c>
      <c r="H42" t="s">
        <v>56</v>
      </c>
      <c r="J42" t="s">
        <v>56</v>
      </c>
      <c r="K42" t="s">
        <v>89</v>
      </c>
      <c r="L42" t="str">
        <f>B42&amp;"."&amp;C42</f>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0"/>
        <v>SearchParameter-us-core-condition-patient.html</v>
      </c>
    </row>
    <row r="43" spans="1:28" ht="19" customHeight="1" x14ac:dyDescent="0.2">
      <c r="A43">
        <v>42</v>
      </c>
      <c r="B43" t="s">
        <v>136</v>
      </c>
      <c r="C43" t="s">
        <v>521</v>
      </c>
      <c r="D43" t="s">
        <v>30</v>
      </c>
      <c r="E43" t="b">
        <v>0</v>
      </c>
      <c r="F43" s="1" t="s">
        <v>482</v>
      </c>
      <c r="G43" t="str">
        <f>"http://hl7.org/fhir/us/core/StructureDefinition/us-core-"&amp;LOWER(B43)</f>
        <v>http://hl7.org/fhir/us/core/StructureDefinition/us-core-condition</v>
      </c>
      <c r="H43" t="s">
        <v>56</v>
      </c>
      <c r="J43" t="s">
        <v>56</v>
      </c>
      <c r="K43" t="s">
        <v>77</v>
      </c>
      <c r="L43" t="str">
        <f>B43&amp;"."&amp;C43</f>
        <v>Condition.recorded-date</v>
      </c>
      <c r="M43" t="s">
        <v>56</v>
      </c>
      <c r="O43" t="s">
        <v>56</v>
      </c>
      <c r="P43" t="s">
        <v>69</v>
      </c>
      <c r="S43" t="s">
        <v>91</v>
      </c>
      <c r="AA43" s="9"/>
      <c r="AB43" t="str">
        <f t="shared" si="0"/>
        <v>SearchParameter-us-core-condition-recorded-date.html</v>
      </c>
    </row>
    <row r="44" spans="1:28" ht="19" customHeight="1" x14ac:dyDescent="0.2">
      <c r="A44">
        <v>43</v>
      </c>
      <c r="B44" t="s">
        <v>628</v>
      </c>
      <c r="C44" t="s">
        <v>88</v>
      </c>
      <c r="D44" t="s">
        <v>12</v>
      </c>
      <c r="E44" t="b">
        <v>1</v>
      </c>
      <c r="F44" s="1" t="s">
        <v>481</v>
      </c>
      <c r="G44" t="str">
        <f>"http://hl7.org/fhir/us/core/StructureDefinition/us-core-"&amp;LOWER(B44)</f>
        <v>http://hl7.org/fhir/us/core/StructureDefinition/us-core-coverage</v>
      </c>
      <c r="H44" t="s">
        <v>56</v>
      </c>
      <c r="J44" t="s">
        <v>56</v>
      </c>
      <c r="K44" t="s">
        <v>89</v>
      </c>
      <c r="L44" t="str">
        <f>B44&amp;"."&amp;C44</f>
        <v>Coverage.patient</v>
      </c>
      <c r="M44" t="s">
        <v>56</v>
      </c>
      <c r="O44" t="s">
        <v>56</v>
      </c>
      <c r="Y44" t="s">
        <v>630</v>
      </c>
      <c r="Z44" s="4" t="str">
        <f>"GET [base]/"&amp;B44&amp;"?patient=1137192"</f>
        <v>GET [base]/Coverage?patient=1137192</v>
      </c>
      <c r="AA44" s="9" t="str">
        <f>"Fetches a bundle of all "&amp;B44&amp; " resources for the specified patient"</f>
        <v>Fetches a bundle of all Coverage resources for the specified patient</v>
      </c>
      <c r="AB44" t="str">
        <f t="shared" si="0"/>
        <v>SearchParameter-us-core-coverage-patient.html</v>
      </c>
    </row>
    <row r="45" spans="1:28" ht="19" customHeight="1" x14ac:dyDescent="0.2">
      <c r="A45">
        <v>44</v>
      </c>
      <c r="B45" t="s">
        <v>244</v>
      </c>
      <c r="C45" t="s">
        <v>88</v>
      </c>
      <c r="D45" t="s">
        <v>12</v>
      </c>
      <c r="E45" t="b">
        <v>1</v>
      </c>
      <c r="F45" s="1" t="s">
        <v>481</v>
      </c>
      <c r="G45" t="str">
        <f>"http://hl7.org/fhir/us/core/StructureDefinition/us-core-"&amp;LOWER(B45)</f>
        <v>http://hl7.org/fhir/us/core/StructureDefinition/us-core-device</v>
      </c>
      <c r="H45" t="s">
        <v>56</v>
      </c>
      <c r="J45" t="s">
        <v>56</v>
      </c>
      <c r="K45" t="s">
        <v>89</v>
      </c>
      <c r="L45" t="str">
        <f>B45&amp;"."&amp;C45</f>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0"/>
        <v>SearchParameter-us-core-device-patient.html</v>
      </c>
    </row>
    <row r="46" spans="1:28" ht="19" customHeight="1" x14ac:dyDescent="0.2">
      <c r="A46">
        <v>45</v>
      </c>
      <c r="B46" t="s">
        <v>244</v>
      </c>
      <c r="C46" t="s">
        <v>61</v>
      </c>
      <c r="D46" t="s">
        <v>30</v>
      </c>
      <c r="E46" t="b">
        <v>0</v>
      </c>
      <c r="F46" s="1" t="s">
        <v>484</v>
      </c>
      <c r="G46" t="str">
        <f>"http://hl7.org/fhir/us/core/StructureDefinition/us-core-"&amp;LOWER(B46)</f>
        <v>http://hl7.org/fhir/us/core/StructureDefinition/us-core-device</v>
      </c>
      <c r="H46" t="s">
        <v>56</v>
      </c>
      <c r="J46" t="s">
        <v>56</v>
      </c>
      <c r="K46" t="s">
        <v>57</v>
      </c>
      <c r="L46" t="str">
        <f>B46&amp;"."&amp;C46</f>
        <v>Device.status</v>
      </c>
      <c r="M46" t="s">
        <v>56</v>
      </c>
      <c r="N46" t="s">
        <v>12</v>
      </c>
      <c r="O46" t="s">
        <v>56</v>
      </c>
      <c r="Z46" s="4"/>
      <c r="AA46" s="9"/>
      <c r="AB46" t="str">
        <f t="shared" si="0"/>
        <v>SearchParameter-us-core-device-status.html</v>
      </c>
    </row>
    <row r="47" spans="1:28" ht="19" customHeight="1" x14ac:dyDescent="0.2">
      <c r="A47">
        <v>46</v>
      </c>
      <c r="B47" t="s">
        <v>244</v>
      </c>
      <c r="C47" t="s">
        <v>13</v>
      </c>
      <c r="D47" t="s">
        <v>30</v>
      </c>
      <c r="E47" t="b">
        <v>0</v>
      </c>
      <c r="F47" s="1" t="s">
        <v>484</v>
      </c>
      <c r="G47" t="str">
        <f>"http://hl7.org/fhir/us/core/StructureDefinition/us-core-"&amp;LOWER(B47)</f>
        <v>http://hl7.org/fhir/us/core/StructureDefinition/us-core-device</v>
      </c>
      <c r="H47" t="s">
        <v>56</v>
      </c>
      <c r="J47" t="s">
        <v>56</v>
      </c>
      <c r="K47" t="s">
        <v>57</v>
      </c>
      <c r="L47" t="str">
        <f>B47&amp;"."&amp;C47</f>
        <v>Device.type</v>
      </c>
      <c r="M47" t="s">
        <v>56</v>
      </c>
      <c r="O47" t="s">
        <v>56</v>
      </c>
      <c r="Z47" s="4"/>
      <c r="AA47" s="9"/>
      <c r="AB47" t="str">
        <f t="shared" si="0"/>
        <v>SearchParameter-us-core-device-type.html</v>
      </c>
    </row>
    <row r="48" spans="1:28" ht="19" customHeight="1" x14ac:dyDescent="0.2">
      <c r="A48">
        <v>47</v>
      </c>
      <c r="B48" t="s">
        <v>177</v>
      </c>
      <c r="C48" t="s">
        <v>138</v>
      </c>
      <c r="D48" t="s">
        <v>30</v>
      </c>
      <c r="E48" t="b">
        <v>0</v>
      </c>
      <c r="F48" s="1" t="s">
        <v>484</v>
      </c>
      <c r="G48" t="str">
        <f>"http://hl7.org/fhir/us/core/StructureDefinition/us-core-"&amp;LOWER(B48)</f>
        <v>http://hl7.org/fhir/us/core/StructureDefinition/us-core-diagnosticreport</v>
      </c>
      <c r="H48" t="s">
        <v>56</v>
      </c>
      <c r="J48" t="s">
        <v>56</v>
      </c>
      <c r="K48" t="s">
        <v>57</v>
      </c>
      <c r="L48" t="str">
        <f>B48&amp;"."&amp;C48</f>
        <v>DiagnosticReport.category</v>
      </c>
      <c r="M48" t="s">
        <v>56</v>
      </c>
      <c r="O48" t="s">
        <v>56</v>
      </c>
      <c r="Y48" s="4"/>
      <c r="Z48" s="4"/>
      <c r="AA48" s="9"/>
      <c r="AB48" t="str">
        <f t="shared" si="0"/>
        <v>SearchParameter-us-core-diagnosticreport-category.html</v>
      </c>
    </row>
    <row r="49" spans="1:28" ht="19" customHeight="1" x14ac:dyDescent="0.2">
      <c r="A49">
        <v>48</v>
      </c>
      <c r="B49" t="s">
        <v>177</v>
      </c>
      <c r="C49" t="s">
        <v>26</v>
      </c>
      <c r="D49" t="s">
        <v>30</v>
      </c>
      <c r="E49" t="b">
        <v>0</v>
      </c>
      <c r="F49" s="1" t="s">
        <v>484</v>
      </c>
      <c r="G49" t="str">
        <f>"http://hl7.org/fhir/us/core/StructureDefinition/us-core-"&amp;LOWER(B49)</f>
        <v>http://hl7.org/fhir/us/core/StructureDefinition/us-core-diagnosticreport</v>
      </c>
      <c r="H49" t="s">
        <v>56</v>
      </c>
      <c r="J49" t="s">
        <v>56</v>
      </c>
      <c r="K49" t="s">
        <v>57</v>
      </c>
      <c r="L49" t="str">
        <f>B49&amp;"."&amp;C49</f>
        <v>DiagnosticReport.code</v>
      </c>
      <c r="M49" t="s">
        <v>56</v>
      </c>
      <c r="N49" t="s">
        <v>69</v>
      </c>
      <c r="O49" t="s">
        <v>56</v>
      </c>
      <c r="Y49" s="4"/>
      <c r="Z49" s="4"/>
      <c r="AA49" s="9"/>
      <c r="AB49" t="str">
        <f t="shared" si="0"/>
        <v>SearchParameter-us-core-diagnosticreport-code.html</v>
      </c>
    </row>
    <row r="50" spans="1:28" ht="19" customHeight="1" x14ac:dyDescent="0.2">
      <c r="A50">
        <v>49</v>
      </c>
      <c r="B50" t="s">
        <v>177</v>
      </c>
      <c r="C50" t="s">
        <v>77</v>
      </c>
      <c r="D50" t="s">
        <v>30</v>
      </c>
      <c r="E50" t="b">
        <v>0</v>
      </c>
      <c r="F50" s="1" t="s">
        <v>482</v>
      </c>
      <c r="G50" t="str">
        <f>"http://hl7.org/fhir/us/core/StructureDefinition/us-core-"&amp;LOWER(B50)</f>
        <v>http://hl7.org/fhir/us/core/StructureDefinition/us-core-diagnosticreport</v>
      </c>
      <c r="H50" t="s">
        <v>56</v>
      </c>
      <c r="J50" t="s">
        <v>56</v>
      </c>
      <c r="K50" t="s">
        <v>77</v>
      </c>
      <c r="L50" t="str">
        <f>B50&amp;"."&amp;C50</f>
        <v>DiagnosticReport.date</v>
      </c>
      <c r="M50" t="s">
        <v>56</v>
      </c>
      <c r="O50" t="s">
        <v>56</v>
      </c>
      <c r="P50" s="11" t="s">
        <v>69</v>
      </c>
      <c r="S50" t="s">
        <v>91</v>
      </c>
      <c r="AA50" s="9"/>
      <c r="AB50" t="str">
        <f t="shared" si="0"/>
        <v>SearchParameter-us-core-diagnosticreport-date.html</v>
      </c>
    </row>
    <row r="51" spans="1:28" ht="19" customHeight="1" x14ac:dyDescent="0.2">
      <c r="A51">
        <v>50</v>
      </c>
      <c r="B51" t="s">
        <v>177</v>
      </c>
      <c r="C51" t="s">
        <v>88</v>
      </c>
      <c r="D51" t="s">
        <v>12</v>
      </c>
      <c r="E51" t="b">
        <v>1</v>
      </c>
      <c r="F51" s="1" t="s">
        <v>481</v>
      </c>
      <c r="G51" t="str">
        <f>"http://hl7.org/fhir/us/core/StructureDefinition/us-core-"&amp;LOWER(B51)</f>
        <v>http://hl7.org/fhir/us/core/StructureDefinition/us-core-diagnosticreport</v>
      </c>
      <c r="H51" t="s">
        <v>56</v>
      </c>
      <c r="J51" t="s">
        <v>56</v>
      </c>
      <c r="K51" t="s">
        <v>89</v>
      </c>
      <c r="L51" t="str">
        <f>B51&amp;"."&amp;C51</f>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0"/>
        <v>SearchParameter-us-core-diagnosticreport-patient.html</v>
      </c>
    </row>
    <row r="52" spans="1:28" ht="19" customHeight="1" x14ac:dyDescent="0.2">
      <c r="A52">
        <v>51</v>
      </c>
      <c r="B52" t="s">
        <v>177</v>
      </c>
      <c r="C52" t="s">
        <v>61</v>
      </c>
      <c r="D52" t="s">
        <v>30</v>
      </c>
      <c r="E52" t="b">
        <v>0</v>
      </c>
      <c r="F52" s="1" t="s">
        <v>484</v>
      </c>
      <c r="G52" t="str">
        <f>"http://hl7.org/fhir/us/core/StructureDefinition/us-core-"&amp;LOWER(B52)</f>
        <v>http://hl7.org/fhir/us/core/StructureDefinition/us-core-diagnosticreport</v>
      </c>
      <c r="H52" t="s">
        <v>56</v>
      </c>
      <c r="J52" t="s">
        <v>56</v>
      </c>
      <c r="K52" t="s">
        <v>57</v>
      </c>
      <c r="L52" t="str">
        <f>B52&amp;"."&amp;C52</f>
        <v>DiagnosticReport.status</v>
      </c>
      <c r="M52" t="s">
        <v>56</v>
      </c>
      <c r="N52" t="s">
        <v>12</v>
      </c>
      <c r="O52" t="s">
        <v>56</v>
      </c>
      <c r="Y52" s="4"/>
      <c r="Z52" s="4"/>
      <c r="AA52" s="9"/>
      <c r="AB52" t="str">
        <f t="shared" si="0"/>
        <v>SearchParameter-us-core-diagnosticreport-status.html</v>
      </c>
    </row>
    <row r="53" spans="1:28" ht="19" customHeight="1" x14ac:dyDescent="0.2">
      <c r="A53">
        <v>52</v>
      </c>
      <c r="B53" t="s">
        <v>176</v>
      </c>
      <c r="C53" t="s">
        <v>55</v>
      </c>
      <c r="D53" t="s">
        <v>12</v>
      </c>
      <c r="E53" t="b">
        <v>1</v>
      </c>
      <c r="G53" t="str">
        <f>"http://hl7.org/fhir/us/core/StructureDefinition/us-core-"&amp;LOWER(B53)</f>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484</v>
      </c>
      <c r="G54" t="str">
        <f>"http://hl7.org/fhir/us/core/StructureDefinition/us-core-"&amp;LOWER(B54)</f>
        <v>http://hl7.org/fhir/us/core/StructureDefinition/us-core-documentreference</v>
      </c>
      <c r="H54" t="s">
        <v>56</v>
      </c>
      <c r="J54" t="s">
        <v>56</v>
      </c>
      <c r="K54" t="s">
        <v>57</v>
      </c>
      <c r="L54" t="str">
        <f>B54&amp;"."&amp;C54</f>
        <v>DocumentReference.category</v>
      </c>
      <c r="M54" t="s">
        <v>56</v>
      </c>
      <c r="O54" t="s">
        <v>56</v>
      </c>
      <c r="Y54" s="4"/>
      <c r="Z54" s="4"/>
      <c r="AA54" s="9"/>
      <c r="AB54" t="str">
        <f t="shared" ref="AB54:AB117" si="1">"SearchParameter-us-core-"&amp;LOWER((B54)&amp;"-"&amp;SUBSTITUTE(C54,"_","")&amp;".html")</f>
        <v>SearchParameter-us-core-documentreference-category.html</v>
      </c>
    </row>
    <row r="55" spans="1:28" ht="19" customHeight="1" x14ac:dyDescent="0.2">
      <c r="A55">
        <v>54</v>
      </c>
      <c r="B55" t="s">
        <v>176</v>
      </c>
      <c r="C55" t="s">
        <v>77</v>
      </c>
      <c r="D55" t="s">
        <v>30</v>
      </c>
      <c r="E55" t="b">
        <v>0</v>
      </c>
      <c r="F55" s="1" t="s">
        <v>482</v>
      </c>
      <c r="G55" t="str">
        <f>"http://hl7.org/fhir/us/core/StructureDefinition/us-core-"&amp;LOWER(B55)</f>
        <v>http://hl7.org/fhir/us/core/StructureDefinition/us-core-documentreference</v>
      </c>
      <c r="H55" t="s">
        <v>56</v>
      </c>
      <c r="J55" t="s">
        <v>56</v>
      </c>
      <c r="K55" t="s">
        <v>77</v>
      </c>
      <c r="L55" t="str">
        <f>B55&amp;"."&amp;C55</f>
        <v>DocumentReference.date</v>
      </c>
      <c r="M55" t="s">
        <v>56</v>
      </c>
      <c r="O55" t="s">
        <v>56</v>
      </c>
      <c r="P55" t="s">
        <v>69</v>
      </c>
      <c r="S55" t="s">
        <v>91</v>
      </c>
      <c r="AA55" s="9"/>
      <c r="AB55" t="str">
        <f t="shared" si="1"/>
        <v>SearchParameter-us-core-documentreference-date.html</v>
      </c>
    </row>
    <row r="56" spans="1:28" ht="19" customHeight="1" x14ac:dyDescent="0.2">
      <c r="A56">
        <v>55</v>
      </c>
      <c r="B56" t="s">
        <v>176</v>
      </c>
      <c r="C56" t="s">
        <v>88</v>
      </c>
      <c r="D56" t="s">
        <v>12</v>
      </c>
      <c r="E56" t="b">
        <v>1</v>
      </c>
      <c r="F56" s="1" t="s">
        <v>481</v>
      </c>
      <c r="G56" t="str">
        <f>"http://hl7.org/fhir/us/core/StructureDefinition/us-core-"&amp;LOWER(B56)</f>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1"/>
        <v>SearchParameter-us-core-documentreference-patient.html</v>
      </c>
    </row>
    <row r="57" spans="1:28" ht="19" customHeight="1" x14ac:dyDescent="0.2">
      <c r="A57">
        <v>56</v>
      </c>
      <c r="B57" t="s">
        <v>176</v>
      </c>
      <c r="C57" t="s">
        <v>272</v>
      </c>
      <c r="D57" t="s">
        <v>30</v>
      </c>
      <c r="E57" t="b">
        <v>0</v>
      </c>
      <c r="F57" s="1" t="s">
        <v>482</v>
      </c>
      <c r="G57" t="str">
        <f>"http://hl7.org/fhir/us/core/StructureDefinition/us-core-"&amp;LOWER(B57)</f>
        <v>http://hl7.org/fhir/us/core/StructureDefinition/us-core-documentreference</v>
      </c>
      <c r="H57" t="s">
        <v>56</v>
      </c>
      <c r="J57" t="s">
        <v>56</v>
      </c>
      <c r="K57" t="s">
        <v>77</v>
      </c>
      <c r="L57" t="s">
        <v>274</v>
      </c>
      <c r="M57" t="s">
        <v>56</v>
      </c>
      <c r="O57" t="s">
        <v>56</v>
      </c>
      <c r="P57" t="s">
        <v>69</v>
      </c>
      <c r="S57" t="s">
        <v>91</v>
      </c>
      <c r="AA57" s="9"/>
      <c r="AB57" t="str">
        <f t="shared" si="1"/>
        <v>SearchParameter-us-core-documentreference-period.html</v>
      </c>
    </row>
    <row r="58" spans="1:28" ht="19" customHeight="1" x14ac:dyDescent="0.2">
      <c r="A58">
        <v>57</v>
      </c>
      <c r="B58" t="s">
        <v>176</v>
      </c>
      <c r="C58" t="s">
        <v>61</v>
      </c>
      <c r="D58" t="s">
        <v>30</v>
      </c>
      <c r="E58" t="b">
        <v>0</v>
      </c>
      <c r="F58" s="1" t="s">
        <v>484</v>
      </c>
      <c r="G58" t="str">
        <f>"http://hl7.org/fhir/us/core/StructureDefinition/us-core-"&amp;LOWER(B58)</f>
        <v>http://hl7.org/fhir/us/core/StructureDefinition/us-core-documentreference</v>
      </c>
      <c r="H58" t="s">
        <v>56</v>
      </c>
      <c r="J58" t="s">
        <v>56</v>
      </c>
      <c r="K58" t="s">
        <v>57</v>
      </c>
      <c r="L58" t="str">
        <f>B58&amp;"."&amp;C58</f>
        <v>DocumentReference.status</v>
      </c>
      <c r="M58" t="s">
        <v>56</v>
      </c>
      <c r="N58" t="s">
        <v>12</v>
      </c>
      <c r="O58" t="s">
        <v>56</v>
      </c>
      <c r="Y58" s="4"/>
      <c r="Z58" s="4"/>
      <c r="AA58" s="9"/>
      <c r="AB58" t="str">
        <f t="shared" si="1"/>
        <v>SearchParameter-us-core-documentreference-status.html</v>
      </c>
    </row>
    <row r="59" spans="1:28" ht="19" customHeight="1" x14ac:dyDescent="0.2">
      <c r="A59">
        <v>58</v>
      </c>
      <c r="B59" t="s">
        <v>176</v>
      </c>
      <c r="C59" t="s">
        <v>13</v>
      </c>
      <c r="D59" t="s">
        <v>30</v>
      </c>
      <c r="E59" t="b">
        <v>0</v>
      </c>
      <c r="F59" s="1" t="s">
        <v>484</v>
      </c>
      <c r="G59" t="str">
        <f>"http://hl7.org/fhir/us/core/StructureDefinition/us-core-"&amp;LOWER(B59)</f>
        <v>http://hl7.org/fhir/us/core/StructureDefinition/us-core-documentreference</v>
      </c>
      <c r="H59" t="s">
        <v>56</v>
      </c>
      <c r="J59" t="s">
        <v>56</v>
      </c>
      <c r="K59" t="s">
        <v>57</v>
      </c>
      <c r="L59" t="str">
        <f>B59&amp;"."&amp;C59</f>
        <v>DocumentReference.type</v>
      </c>
      <c r="M59" t="s">
        <v>56</v>
      </c>
      <c r="O59" t="s">
        <v>56</v>
      </c>
      <c r="Y59" s="4"/>
      <c r="Z59" s="4"/>
      <c r="AA59" s="9"/>
      <c r="AB59" t="str">
        <f t="shared" si="1"/>
        <v>SearchParameter-us-core-documentreference-type.html</v>
      </c>
    </row>
    <row r="60" spans="1:28" ht="19" customHeight="1" x14ac:dyDescent="0.2">
      <c r="A60">
        <v>59</v>
      </c>
      <c r="B60" t="s">
        <v>22</v>
      </c>
      <c r="C60" t="s">
        <v>55</v>
      </c>
      <c r="D60" t="s">
        <v>12</v>
      </c>
      <c r="E60" t="b">
        <v>1</v>
      </c>
      <c r="G60" t="str">
        <f>"http://hl7.org/fhir/us/core/StructureDefinition/us-core-"&amp;LOWER(B60)</f>
        <v>http://hl7.org/fhir/us/core/StructureDefinition/us-core-encounter</v>
      </c>
      <c r="H60" t="s">
        <v>56</v>
      </c>
      <c r="J60" t="s">
        <v>56</v>
      </c>
      <c r="K60" t="s">
        <v>57</v>
      </c>
      <c r="L60" t="str">
        <f>B60&amp;"."&amp;C60</f>
        <v>Encounter._id</v>
      </c>
      <c r="M60" t="s">
        <v>56</v>
      </c>
      <c r="O60" t="s">
        <v>56</v>
      </c>
      <c r="Y60" s="25" t="str">
        <f>"support both read " &amp;B60&amp; " by `id` **AND** " &amp;B60&amp; " search"</f>
        <v>support both read Encounter by `id` **AND** Encounter search</v>
      </c>
      <c r="Z60" s="4" t="s">
        <v>318</v>
      </c>
      <c r="AA60" s="1" t="s">
        <v>169</v>
      </c>
      <c r="AB60" t="str">
        <f t="shared" si="1"/>
        <v>SearchParameter-us-core-encounter-id.html</v>
      </c>
    </row>
    <row r="61" spans="1:28" ht="19" customHeight="1" x14ac:dyDescent="0.2">
      <c r="A61">
        <v>60</v>
      </c>
      <c r="B61" t="s">
        <v>22</v>
      </c>
      <c r="C61" t="s">
        <v>93</v>
      </c>
      <c r="D61" t="s">
        <v>30</v>
      </c>
      <c r="E61" t="b">
        <v>0</v>
      </c>
      <c r="F61" s="1" t="s">
        <v>484</v>
      </c>
      <c r="G61" t="str">
        <f>"http://hl7.org/fhir/us/core/StructureDefinition/us-core-"&amp;LOWER(B61)</f>
        <v>http://hl7.org/fhir/us/core/StructureDefinition/us-core-encounter</v>
      </c>
      <c r="H61" t="s">
        <v>56</v>
      </c>
      <c r="J61" t="s">
        <v>56</v>
      </c>
      <c r="K61" t="s">
        <v>57</v>
      </c>
      <c r="L61" t="str">
        <f>B61&amp;"."&amp;C61</f>
        <v>Encounter.class</v>
      </c>
      <c r="M61" t="s">
        <v>56</v>
      </c>
      <c r="O61" t="s">
        <v>56</v>
      </c>
      <c r="Y61" s="4"/>
      <c r="Z61" s="4"/>
      <c r="AA61" s="9"/>
      <c r="AB61" t="str">
        <f t="shared" si="1"/>
        <v>SearchParameter-us-core-encounter-class.html</v>
      </c>
    </row>
    <row r="62" spans="1:28" ht="19" customHeight="1" x14ac:dyDescent="0.2">
      <c r="A62">
        <v>61</v>
      </c>
      <c r="B62" t="s">
        <v>22</v>
      </c>
      <c r="C62" t="s">
        <v>77</v>
      </c>
      <c r="D62" t="s">
        <v>30</v>
      </c>
      <c r="E62" t="b">
        <v>0</v>
      </c>
      <c r="F62" s="1" t="s">
        <v>482</v>
      </c>
      <c r="G62" t="str">
        <f>"http://hl7.org/fhir/us/core/StructureDefinition/us-core-"&amp;LOWER(B62)</f>
        <v>http://hl7.org/fhir/us/core/StructureDefinition/us-core-encounter</v>
      </c>
      <c r="H62" t="s">
        <v>56</v>
      </c>
      <c r="J62" t="s">
        <v>56</v>
      </c>
      <c r="K62" t="s">
        <v>77</v>
      </c>
      <c r="L62" t="str">
        <f>B62&amp;"."&amp;C62</f>
        <v>Encounter.date</v>
      </c>
      <c r="M62" t="s">
        <v>56</v>
      </c>
      <c r="O62" t="s">
        <v>56</v>
      </c>
      <c r="P62" t="s">
        <v>69</v>
      </c>
      <c r="S62" t="s">
        <v>91</v>
      </c>
      <c r="AA62" s="9"/>
      <c r="AB62" t="str">
        <f t="shared" si="1"/>
        <v>SearchParameter-us-core-encounter-date.html</v>
      </c>
    </row>
    <row r="63" spans="1:28" ht="19" customHeight="1" x14ac:dyDescent="0.2">
      <c r="A63">
        <v>62</v>
      </c>
      <c r="B63" t="s">
        <v>22</v>
      </c>
      <c r="C63" t="s">
        <v>535</v>
      </c>
      <c r="D63" t="s">
        <v>30</v>
      </c>
      <c r="E63" t="b">
        <v>0</v>
      </c>
      <c r="F63" s="1" t="s">
        <v>484</v>
      </c>
      <c r="G63" t="str">
        <f>"http://hl7.org/fhir/us/core/StructureDefinition/us-core-"&amp;LOWER(B63)</f>
        <v>http://hl7.org/fhir/us/core/StructureDefinition/us-core-encounter</v>
      </c>
      <c r="H63" t="s">
        <v>58</v>
      </c>
      <c r="J63" t="s">
        <v>56</v>
      </c>
      <c r="K63" t="s">
        <v>57</v>
      </c>
      <c r="L63" t="str">
        <f>B63&amp;"."&amp;C63</f>
        <v>Encounter.discharge-disposition</v>
      </c>
      <c r="M63" t="s">
        <v>56</v>
      </c>
      <c r="O63" t="s">
        <v>56</v>
      </c>
      <c r="Y63" s="25"/>
      <c r="Z63" s="4"/>
      <c r="AA63" s="9"/>
      <c r="AB63" t="str">
        <f t="shared" si="1"/>
        <v>SearchParameter-us-core-encounter-discharge-disposition.html</v>
      </c>
    </row>
    <row r="64" spans="1:28" ht="19" customHeight="1" x14ac:dyDescent="0.2">
      <c r="A64">
        <v>63</v>
      </c>
      <c r="B64" t="s">
        <v>22</v>
      </c>
      <c r="C64" t="s">
        <v>75</v>
      </c>
      <c r="D64" t="s">
        <v>69</v>
      </c>
      <c r="E64" t="b">
        <v>1</v>
      </c>
      <c r="F64" s="1" t="s">
        <v>484</v>
      </c>
      <c r="G64" t="str">
        <f>"http://hl7.org/fhir/us/core/StructureDefinition/us-core-"&amp;LOWER(B64)</f>
        <v>http://hl7.org/fhir/us/core/StructureDefinition/us-core-encounter</v>
      </c>
      <c r="H64" t="s">
        <v>56</v>
      </c>
      <c r="J64" t="s">
        <v>56</v>
      </c>
      <c r="K64" t="s">
        <v>57</v>
      </c>
      <c r="L64" t="str">
        <f>B64&amp;"."&amp;C64</f>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1"/>
        <v>SearchParameter-us-core-encounter-identifier.html</v>
      </c>
    </row>
    <row r="65" spans="1:28" ht="19" customHeight="1" x14ac:dyDescent="0.2">
      <c r="A65">
        <v>64</v>
      </c>
      <c r="B65" t="s">
        <v>22</v>
      </c>
      <c r="C65" t="s">
        <v>534</v>
      </c>
      <c r="D65" t="s">
        <v>30</v>
      </c>
      <c r="E65" t="b">
        <v>0</v>
      </c>
      <c r="F65" s="1" t="s">
        <v>481</v>
      </c>
      <c r="G65" t="str">
        <f>"http://hl7.org/fhir/us/core/StructureDefinition/us-core-"&amp;LOWER(B65)</f>
        <v>http://hl7.org/fhir/us/core/StructureDefinition/us-core-encounter</v>
      </c>
      <c r="H65" t="s">
        <v>56</v>
      </c>
      <c r="J65" t="s">
        <v>56</v>
      </c>
      <c r="K65" t="s">
        <v>89</v>
      </c>
      <c r="L65" t="str">
        <f>B65&amp;"."&amp;C65</f>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1"/>
        <v>SearchParameter-us-core-encounter-location.html</v>
      </c>
    </row>
    <row r="66" spans="1:28" ht="19" customHeight="1" x14ac:dyDescent="0.2">
      <c r="A66">
        <v>65</v>
      </c>
      <c r="B66" t="s">
        <v>22</v>
      </c>
      <c r="C66" t="s">
        <v>88</v>
      </c>
      <c r="D66" t="s">
        <v>12</v>
      </c>
      <c r="E66" t="b">
        <v>1</v>
      </c>
      <c r="F66" s="1" t="s">
        <v>481</v>
      </c>
      <c r="G66" t="str">
        <f>"http://hl7.org/fhir/us/core/StructureDefinition/us-core-"&amp;LOWER(B66)</f>
        <v>http://hl7.org/fhir/us/core/StructureDefinition/us-core-encounter</v>
      </c>
      <c r="H66" t="s">
        <v>56</v>
      </c>
      <c r="J66" t="s">
        <v>56</v>
      </c>
      <c r="K66" t="s">
        <v>89</v>
      </c>
      <c r="L66" t="str">
        <f>B66&amp;"."&amp;C66</f>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1"/>
        <v>SearchParameter-us-core-encounter-patient.html</v>
      </c>
    </row>
    <row r="67" spans="1:28" ht="19" customHeight="1" x14ac:dyDescent="0.2">
      <c r="A67">
        <v>66</v>
      </c>
      <c r="B67" t="s">
        <v>22</v>
      </c>
      <c r="C67" t="s">
        <v>61</v>
      </c>
      <c r="D67" t="s">
        <v>30</v>
      </c>
      <c r="E67" t="b">
        <v>0</v>
      </c>
      <c r="F67" s="1" t="s">
        <v>484</v>
      </c>
      <c r="G67" t="str">
        <f>"http://hl7.org/fhir/us/core/StructureDefinition/us-core-"&amp;LOWER(B67)</f>
        <v>http://hl7.org/fhir/us/core/StructureDefinition/us-core-encounter</v>
      </c>
      <c r="H67" t="s">
        <v>56</v>
      </c>
      <c r="J67" t="s">
        <v>56</v>
      </c>
      <c r="K67" t="s">
        <v>57</v>
      </c>
      <c r="L67" t="str">
        <f>B67&amp;"."&amp;C67</f>
        <v>Encounter.status</v>
      </c>
      <c r="M67" t="s">
        <v>56</v>
      </c>
      <c r="O67" t="s">
        <v>56</v>
      </c>
      <c r="Y67" s="4"/>
      <c r="Z67" s="4"/>
      <c r="AA67" s="9"/>
      <c r="AB67" t="str">
        <f t="shared" si="1"/>
        <v>SearchParameter-us-core-encounter-status.html</v>
      </c>
    </row>
    <row r="68" spans="1:28" ht="19" customHeight="1" x14ac:dyDescent="0.2">
      <c r="A68">
        <v>67</v>
      </c>
      <c r="B68" t="s">
        <v>22</v>
      </c>
      <c r="C68" t="s">
        <v>13</v>
      </c>
      <c r="D68" t="s">
        <v>30</v>
      </c>
      <c r="E68" t="b">
        <v>0</v>
      </c>
      <c r="F68" s="1" t="s">
        <v>484</v>
      </c>
      <c r="G68" t="str">
        <f>"http://hl7.org/fhir/us/core/StructureDefinition/us-core-"&amp;LOWER(B68)</f>
        <v>http://hl7.org/fhir/us/core/StructureDefinition/us-core-encounter</v>
      </c>
      <c r="H68" t="s">
        <v>56</v>
      </c>
      <c r="J68" t="s">
        <v>56</v>
      </c>
      <c r="K68" t="s">
        <v>57</v>
      </c>
      <c r="L68" t="str">
        <f>B68&amp;"."&amp;C68</f>
        <v>Encounter.type</v>
      </c>
      <c r="M68" t="s">
        <v>56</v>
      </c>
      <c r="O68" t="s">
        <v>56</v>
      </c>
      <c r="Y68" s="4"/>
      <c r="Z68" s="4"/>
      <c r="AA68" s="9"/>
      <c r="AB68" t="str">
        <f t="shared" si="1"/>
        <v>SearchParameter-us-core-encounter-type.html</v>
      </c>
    </row>
    <row r="69" spans="1:28" ht="19" customHeight="1" x14ac:dyDescent="0.2">
      <c r="A69">
        <v>68</v>
      </c>
      <c r="B69" t="s">
        <v>178</v>
      </c>
      <c r="C69" t="s">
        <v>3</v>
      </c>
      <c r="D69" t="s">
        <v>30</v>
      </c>
      <c r="E69" t="b">
        <v>0</v>
      </c>
      <c r="F69" s="1"/>
      <c r="G69" t="str">
        <f>"http://hl7.org/fhir/us/core/StructureDefinition/us-core-"&amp;LOWER(B69)</f>
        <v>http://hl7.org/fhir/us/core/StructureDefinition/us-core-goal</v>
      </c>
      <c r="H69" t="s">
        <v>58</v>
      </c>
      <c r="J69" t="s">
        <v>56</v>
      </c>
      <c r="K69" t="s">
        <v>57</v>
      </c>
      <c r="L69" t="str">
        <f>B69&amp;"."&amp;C69</f>
        <v>Goal.description</v>
      </c>
      <c r="M69" t="s">
        <v>56</v>
      </c>
      <c r="O69" t="s">
        <v>56</v>
      </c>
      <c r="AA69" s="9"/>
      <c r="AB69" t="str">
        <f t="shared" si="1"/>
        <v>SearchParameter-us-core-goal-description.html</v>
      </c>
    </row>
    <row r="70" spans="1:28" ht="19" customHeight="1" x14ac:dyDescent="0.2">
      <c r="A70">
        <v>69</v>
      </c>
      <c r="B70" t="s">
        <v>178</v>
      </c>
      <c r="C70" t="s">
        <v>299</v>
      </c>
      <c r="D70" t="s">
        <v>30</v>
      </c>
      <c r="E70" t="b">
        <v>0</v>
      </c>
      <c r="F70" s="1" t="s">
        <v>484</v>
      </c>
      <c r="G70" t="str">
        <f>"http://hl7.org/fhir/us/core/StructureDefinition/us-core-"&amp;LOWER(B70)</f>
        <v>http://hl7.org/fhir/us/core/StructureDefinition/us-core-goal</v>
      </c>
      <c r="H70" t="s">
        <v>56</v>
      </c>
      <c r="J70" t="s">
        <v>56</v>
      </c>
      <c r="K70" t="s">
        <v>57</v>
      </c>
      <c r="L70" t="str">
        <f>B70&amp;"."&amp;C70</f>
        <v>Goal.lifecycle-status</v>
      </c>
      <c r="M70" t="s">
        <v>56</v>
      </c>
      <c r="O70" t="s">
        <v>56</v>
      </c>
      <c r="Y70" s="4"/>
      <c r="Z70" s="4"/>
      <c r="AA70" s="9"/>
      <c r="AB70" t="str">
        <f t="shared" si="1"/>
        <v>SearchParameter-us-core-goal-lifecycle-status.html</v>
      </c>
    </row>
    <row r="71" spans="1:28" ht="19" customHeight="1" x14ac:dyDescent="0.2">
      <c r="A71">
        <v>70</v>
      </c>
      <c r="B71" t="s">
        <v>178</v>
      </c>
      <c r="C71" t="s">
        <v>88</v>
      </c>
      <c r="D71" t="s">
        <v>12</v>
      </c>
      <c r="E71" t="b">
        <v>1</v>
      </c>
      <c r="F71" s="1" t="s">
        <v>481</v>
      </c>
      <c r="G71" t="str">
        <f>"http://hl7.org/fhir/us/core/StructureDefinition/us-core-"&amp;LOWER(B71)</f>
        <v>http://hl7.org/fhir/us/core/StructureDefinition/us-core-goal</v>
      </c>
      <c r="H71" t="s">
        <v>56</v>
      </c>
      <c r="J71" t="s">
        <v>56</v>
      </c>
      <c r="K71" t="s">
        <v>89</v>
      </c>
      <c r="L71" t="str">
        <f>B71&amp;"."&amp;C71</f>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1"/>
        <v>SearchParameter-us-core-goal-patient.html</v>
      </c>
    </row>
    <row r="72" spans="1:28" ht="19" customHeight="1" x14ac:dyDescent="0.2">
      <c r="A72">
        <v>71</v>
      </c>
      <c r="B72" t="s">
        <v>178</v>
      </c>
      <c r="C72" t="s">
        <v>394</v>
      </c>
      <c r="D72" t="s">
        <v>30</v>
      </c>
      <c r="E72" t="b">
        <v>0</v>
      </c>
      <c r="F72" s="1" t="s">
        <v>483</v>
      </c>
      <c r="G72" t="str">
        <f>"http://hl7.org/fhir/us/core/StructureDefinition/us-core-"&amp;LOWER(B72)</f>
        <v>http://hl7.org/fhir/us/core/StructureDefinition/us-core-goal</v>
      </c>
      <c r="H72" t="s">
        <v>56</v>
      </c>
      <c r="J72" t="s">
        <v>56</v>
      </c>
      <c r="K72" t="s">
        <v>77</v>
      </c>
      <c r="L72" t="str">
        <f>B72&amp;"."&amp;C72</f>
        <v>Goal.target-date</v>
      </c>
      <c r="M72" t="s">
        <v>56</v>
      </c>
      <c r="O72" t="s">
        <v>56</v>
      </c>
      <c r="P72" t="s">
        <v>69</v>
      </c>
      <c r="S72" t="s">
        <v>91</v>
      </c>
      <c r="AA72" s="9"/>
      <c r="AB72" t="str">
        <f t="shared" si="1"/>
        <v>SearchParameter-us-core-goal-target-date.html</v>
      </c>
    </row>
    <row r="73" spans="1:28" ht="19" customHeight="1" x14ac:dyDescent="0.2">
      <c r="A73">
        <v>72</v>
      </c>
      <c r="B73" t="s">
        <v>159</v>
      </c>
      <c r="C73" t="s">
        <v>77</v>
      </c>
      <c r="D73" t="s">
        <v>30</v>
      </c>
      <c r="E73" t="b">
        <v>0</v>
      </c>
      <c r="F73" s="1" t="s">
        <v>482</v>
      </c>
      <c r="G73" t="str">
        <f>"http://hl7.org/fhir/us/core/StructureDefinition/us-core-"&amp;LOWER(B73)</f>
        <v>http://hl7.org/fhir/us/core/StructureDefinition/us-core-immunization</v>
      </c>
      <c r="H73" t="s">
        <v>56</v>
      </c>
      <c r="J73" t="s">
        <v>56</v>
      </c>
      <c r="K73" t="s">
        <v>77</v>
      </c>
      <c r="L73" t="str">
        <f>B73&amp;"."&amp;C73</f>
        <v>Immunization.date</v>
      </c>
      <c r="M73" t="s">
        <v>56</v>
      </c>
      <c r="O73" t="s">
        <v>56</v>
      </c>
      <c r="P73" t="s">
        <v>69</v>
      </c>
      <c r="S73" t="s">
        <v>91</v>
      </c>
      <c r="AA73" s="9"/>
      <c r="AB73" t="str">
        <f t="shared" si="1"/>
        <v>SearchParameter-us-core-immunization-date.html</v>
      </c>
    </row>
    <row r="74" spans="1:28" ht="19" customHeight="1" x14ac:dyDescent="0.2">
      <c r="A74">
        <v>73</v>
      </c>
      <c r="B74" t="s">
        <v>159</v>
      </c>
      <c r="C74" t="s">
        <v>88</v>
      </c>
      <c r="D74" t="s">
        <v>12</v>
      </c>
      <c r="E74" t="b">
        <v>1</v>
      </c>
      <c r="F74" s="1" t="s">
        <v>481</v>
      </c>
      <c r="G74" t="str">
        <f>"http://hl7.org/fhir/us/core/StructureDefinition/us-core-"&amp;LOWER(B74)</f>
        <v>http://hl7.org/fhir/us/core/StructureDefinition/us-core-immunization</v>
      </c>
      <c r="H74" t="s">
        <v>56</v>
      </c>
      <c r="J74" t="s">
        <v>56</v>
      </c>
      <c r="K74" t="s">
        <v>89</v>
      </c>
      <c r="L74" t="str">
        <f>B74&amp;"."&amp;C74</f>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1"/>
        <v>SearchParameter-us-core-immunization-patient.html</v>
      </c>
    </row>
    <row r="75" spans="1:28" ht="19" customHeight="1" x14ac:dyDescent="0.2">
      <c r="A75">
        <v>74</v>
      </c>
      <c r="B75" t="s">
        <v>159</v>
      </c>
      <c r="C75" t="s">
        <v>61</v>
      </c>
      <c r="D75" t="s">
        <v>30</v>
      </c>
      <c r="E75" t="b">
        <v>0</v>
      </c>
      <c r="F75" s="1" t="s">
        <v>484</v>
      </c>
      <c r="G75" t="str">
        <f>"http://hl7.org/fhir/us/core/StructureDefinition/us-core-"&amp;LOWER(B75)</f>
        <v>http://hl7.org/fhir/us/core/StructureDefinition/us-core-immunization</v>
      </c>
      <c r="H75" t="s">
        <v>56</v>
      </c>
      <c r="J75" t="s">
        <v>56</v>
      </c>
      <c r="K75" t="s">
        <v>57</v>
      </c>
      <c r="L75" t="str">
        <f>B75&amp;"."&amp;C75</f>
        <v>Immunization.status</v>
      </c>
      <c r="M75" t="s">
        <v>56</v>
      </c>
      <c r="O75" t="s">
        <v>56</v>
      </c>
      <c r="Y75" s="4"/>
      <c r="Z75" s="4"/>
      <c r="AA75" s="9"/>
      <c r="AB75" t="str">
        <f t="shared" si="1"/>
        <v>SearchParameter-us-core-immunization-status.html</v>
      </c>
    </row>
    <row r="76" spans="1:28" ht="19" customHeight="1" x14ac:dyDescent="0.2">
      <c r="A76">
        <v>75</v>
      </c>
      <c r="B76" t="s">
        <v>245</v>
      </c>
      <c r="C76" t="s">
        <v>84</v>
      </c>
      <c r="D76" t="s">
        <v>12</v>
      </c>
      <c r="E76" t="b">
        <v>1</v>
      </c>
      <c r="G76" t="str">
        <f>"http://hl7.org/fhir/us/core/StructureDefinition/us-core-"&amp;LOWER(B76)</f>
        <v>http://hl7.org/fhir/us/core/StructureDefinition/us-core-location</v>
      </c>
      <c r="H76" t="s">
        <v>56</v>
      </c>
      <c r="J76" t="s">
        <v>56</v>
      </c>
      <c r="K76" t="s">
        <v>63</v>
      </c>
      <c r="L76" t="str">
        <f>B76&amp;"."&amp;C76</f>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1"/>
        <v>SearchParameter-us-core-location-address.html</v>
      </c>
    </row>
    <row r="77" spans="1:28" ht="19" customHeight="1" x14ac:dyDescent="0.2">
      <c r="A77">
        <v>76</v>
      </c>
      <c r="B77" t="s">
        <v>245</v>
      </c>
      <c r="C77" t="s">
        <v>246</v>
      </c>
      <c r="D77" t="s">
        <v>69</v>
      </c>
      <c r="E77" t="b">
        <v>1</v>
      </c>
      <c r="G77" t="str">
        <f>"http://hl7.org/fhir/us/core/StructureDefinition/us-core-"&amp;LOWER(B77)</f>
        <v>http://hl7.org/fhir/us/core/StructureDefinition/us-core-location</v>
      </c>
      <c r="H77" t="s">
        <v>56</v>
      </c>
      <c r="J77" t="s">
        <v>56</v>
      </c>
      <c r="K77" t="s">
        <v>63</v>
      </c>
      <c r="L77" t="str">
        <f>B77&amp;"."&amp;C77</f>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1"/>
        <v>SearchParameter-us-core-location-address-city.html</v>
      </c>
    </row>
    <row r="78" spans="1:28" ht="19" customHeight="1" x14ac:dyDescent="0.2">
      <c r="A78">
        <v>77</v>
      </c>
      <c r="B78" t="s">
        <v>245</v>
      </c>
      <c r="C78" t="s">
        <v>248</v>
      </c>
      <c r="D78" t="s">
        <v>69</v>
      </c>
      <c r="E78" t="b">
        <v>1</v>
      </c>
      <c r="G78" t="str">
        <f>"http://hl7.org/fhir/us/core/StructureDefinition/us-core-"&amp;LOWER(B78)</f>
        <v>http://hl7.org/fhir/us/core/StructureDefinition/us-core-location</v>
      </c>
      <c r="H78" t="s">
        <v>56</v>
      </c>
      <c r="J78" t="s">
        <v>56</v>
      </c>
      <c r="K78" t="s">
        <v>63</v>
      </c>
      <c r="L78" t="str">
        <f>B78&amp;"."&amp;C78</f>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1"/>
        <v>SearchParameter-us-core-location-address-postalcode.html</v>
      </c>
    </row>
    <row r="79" spans="1:28" ht="19" customHeight="1" x14ac:dyDescent="0.2">
      <c r="A79">
        <v>78</v>
      </c>
      <c r="B79" t="s">
        <v>245</v>
      </c>
      <c r="C79" t="s">
        <v>301</v>
      </c>
      <c r="D79" t="s">
        <v>69</v>
      </c>
      <c r="E79" t="b">
        <v>1</v>
      </c>
      <c r="G79" t="str">
        <f>"http://hl7.org/fhir/us/core/StructureDefinition/us-core-"&amp;LOWER(B79)</f>
        <v>http://hl7.org/fhir/us/core/StructureDefinition/us-core-location</v>
      </c>
      <c r="H79" t="s">
        <v>56</v>
      </c>
      <c r="J79" t="s">
        <v>56</v>
      </c>
      <c r="K79" t="s">
        <v>63</v>
      </c>
      <c r="L79" t="str">
        <f>B79&amp;"."&amp;C79</f>
        <v>Location.address-state</v>
      </c>
      <c r="M79" t="s">
        <v>56</v>
      </c>
      <c r="O79" t="s">
        <v>56</v>
      </c>
      <c r="Y79" t="s">
        <v>252</v>
      </c>
      <c r="Z79" s="4" t="s">
        <v>254</v>
      </c>
      <c r="AA79" s="9" t="str">
        <f>"Fetches a bundle of all "&amp;B79&amp; " resources for the state"</f>
        <v>Fetches a bundle of all Location resources for the state</v>
      </c>
      <c r="AB79" t="str">
        <f t="shared" si="1"/>
        <v>SearchParameter-us-core-location-address-state.html</v>
      </c>
    </row>
    <row r="80" spans="1:28" ht="19" customHeight="1" x14ac:dyDescent="0.2">
      <c r="A80">
        <v>79</v>
      </c>
      <c r="B80" t="s">
        <v>245</v>
      </c>
      <c r="C80" t="s">
        <v>23</v>
      </c>
      <c r="D80" t="s">
        <v>12</v>
      </c>
      <c r="E80" t="b">
        <v>1</v>
      </c>
      <c r="G80" t="str">
        <f>"http://hl7.org/fhir/us/core/StructureDefinition/us-core-"&amp;LOWER(B80)</f>
        <v>http://hl7.org/fhir/us/core/StructureDefinition/us-core-location</v>
      </c>
      <c r="H80" t="s">
        <v>56</v>
      </c>
      <c r="J80" t="s">
        <v>56</v>
      </c>
      <c r="K80" t="s">
        <v>63</v>
      </c>
      <c r="L80" t="str">
        <f>B80&amp;"."&amp;C80</f>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1"/>
        <v>SearchParameter-us-core-location-name.html</v>
      </c>
    </row>
    <row r="81" spans="1:28" ht="19" customHeight="1" x14ac:dyDescent="0.2">
      <c r="A81">
        <v>80</v>
      </c>
      <c r="B81" t="s">
        <v>643</v>
      </c>
      <c r="C81" t="s">
        <v>88</v>
      </c>
      <c r="D81" t="s">
        <v>12</v>
      </c>
      <c r="E81" t="b">
        <v>1</v>
      </c>
      <c r="F81" s="1" t="s">
        <v>481</v>
      </c>
      <c r="G81" t="str">
        <f>"http://hl7.org/fhir/us/core/StructureDefinition/us-core-"&amp;LOWER(B81)</f>
        <v>http://hl7.org/fhir/us/core/StructureDefinition/us-core-medicationdispense</v>
      </c>
      <c r="H81" t="s">
        <v>56</v>
      </c>
      <c r="J81" t="s">
        <v>56</v>
      </c>
      <c r="K81" t="s">
        <v>89</v>
      </c>
      <c r="L81" t="str">
        <f>B81&amp;"."&amp;C81</f>
        <v>MedicationDispense.patient</v>
      </c>
      <c r="M81" t="s">
        <v>56</v>
      </c>
      <c r="O81" t="s">
        <v>56</v>
      </c>
      <c r="X81" s="6" t="s">
        <v>644</v>
      </c>
      <c r="Z81" s="9" t="s">
        <v>652</v>
      </c>
      <c r="AA81" s="9" t="str">
        <f>"Fetches a bundle of all "&amp;B81&amp; " resources for the specified patient."</f>
        <v>Fetches a bundle of all MedicationDispense resources for the specified patient.</v>
      </c>
      <c r="AB81" t="str">
        <f t="shared" si="1"/>
        <v>SearchParameter-us-core-medicationdispense-patient.html</v>
      </c>
    </row>
    <row r="82" spans="1:28" ht="19" customHeight="1" x14ac:dyDescent="0.2">
      <c r="A82">
        <v>81</v>
      </c>
      <c r="B82" t="s">
        <v>643</v>
      </c>
      <c r="C82" t="s">
        <v>61</v>
      </c>
      <c r="D82" t="s">
        <v>30</v>
      </c>
      <c r="E82" t="b">
        <v>0</v>
      </c>
      <c r="F82" s="1" t="s">
        <v>484</v>
      </c>
      <c r="G82" t="str">
        <f>"http://hl7.org/fhir/us/core/StructureDefinition/us-core-"&amp;LOWER(B82)</f>
        <v>http://hl7.org/fhir/us/core/StructureDefinition/us-core-medicationdispense</v>
      </c>
      <c r="H82" t="s">
        <v>56</v>
      </c>
      <c r="J82" t="s">
        <v>56</v>
      </c>
      <c r="K82" t="s">
        <v>57</v>
      </c>
      <c r="L82" t="str">
        <f>B82&amp;"."&amp;C82</f>
        <v>MedicationDispense.status</v>
      </c>
      <c r="M82" t="s">
        <v>56</v>
      </c>
      <c r="N82" t="s">
        <v>12</v>
      </c>
      <c r="O82" t="s">
        <v>56</v>
      </c>
      <c r="Y82" s="4"/>
      <c r="Z82" s="4"/>
      <c r="AA82" s="9"/>
      <c r="AB82" t="str">
        <f t="shared" si="1"/>
        <v>SearchParameter-us-core-medicationdispense-status.html</v>
      </c>
    </row>
    <row r="83" spans="1:28" ht="19" customHeight="1" x14ac:dyDescent="0.2">
      <c r="A83">
        <v>82</v>
      </c>
      <c r="B83" t="s">
        <v>643</v>
      </c>
      <c r="C83" t="s">
        <v>13</v>
      </c>
      <c r="D83" t="s">
        <v>30</v>
      </c>
      <c r="E83" t="b">
        <v>0</v>
      </c>
      <c r="F83" s="1" t="s">
        <v>484</v>
      </c>
      <c r="G83" t="str">
        <f>"http://hl7.org/fhir/us/core/StructureDefinition/us-core-"&amp;LOWER(B83)</f>
        <v>http://hl7.org/fhir/us/core/StructureDefinition/us-core-medicationdispense</v>
      </c>
      <c r="H83" t="s">
        <v>56</v>
      </c>
      <c r="J83" t="s">
        <v>56</v>
      </c>
      <c r="K83" t="s">
        <v>57</v>
      </c>
      <c r="L83" t="str">
        <f>B83&amp;"."&amp;C83</f>
        <v>MedicationDispense.type</v>
      </c>
      <c r="M83" t="s">
        <v>56</v>
      </c>
      <c r="N83" t="s">
        <v>12</v>
      </c>
      <c r="O83" t="s">
        <v>56</v>
      </c>
      <c r="Y83" s="4"/>
      <c r="Z83" s="4"/>
      <c r="AA83" s="9"/>
      <c r="AB83" t="str">
        <f t="shared" si="1"/>
        <v>SearchParameter-us-core-medicationdispense-type.html</v>
      </c>
    </row>
    <row r="84" spans="1:28" ht="19" customHeight="1" x14ac:dyDescent="0.2">
      <c r="A84">
        <v>83</v>
      </c>
      <c r="B84" t="s">
        <v>179</v>
      </c>
      <c r="C84" t="s">
        <v>224</v>
      </c>
      <c r="D84" t="s">
        <v>30</v>
      </c>
      <c r="E84" t="b">
        <v>0</v>
      </c>
      <c r="F84" s="1" t="s">
        <v>482</v>
      </c>
      <c r="G84" t="str">
        <f>"http://hl7.org/fhir/us/core/StructureDefinition/us-core-"&amp;LOWER(B84)</f>
        <v>http://hl7.org/fhir/us/core/StructureDefinition/us-core-medicationrequest</v>
      </c>
      <c r="H84" t="s">
        <v>56</v>
      </c>
      <c r="J84" t="s">
        <v>56</v>
      </c>
      <c r="K84" t="s">
        <v>77</v>
      </c>
      <c r="L84" t="str">
        <f>B84&amp;"."&amp;C84</f>
        <v>MedicationRequest.authoredon</v>
      </c>
      <c r="M84" t="s">
        <v>56</v>
      </c>
      <c r="O84" t="s">
        <v>56</v>
      </c>
      <c r="P84" t="s">
        <v>69</v>
      </c>
      <c r="S84" t="s">
        <v>91</v>
      </c>
      <c r="AA84" s="9"/>
      <c r="AB84" t="str">
        <f t="shared" si="1"/>
        <v>SearchParameter-us-core-medicationrequest-authoredon.html</v>
      </c>
    </row>
    <row r="85" spans="1:28" ht="19" customHeight="1" x14ac:dyDescent="0.2">
      <c r="A85">
        <v>84</v>
      </c>
      <c r="B85" t="s">
        <v>179</v>
      </c>
      <c r="C85" t="s">
        <v>410</v>
      </c>
      <c r="D85" t="s">
        <v>30</v>
      </c>
      <c r="E85" t="b">
        <v>0</v>
      </c>
      <c r="F85" s="1" t="s">
        <v>481</v>
      </c>
      <c r="G85" t="str">
        <f>"http://hl7.org/fhir/us/core/StructureDefinition/us-core-"&amp;LOWER(B85)</f>
        <v>http://hl7.org/fhir/us/core/StructureDefinition/us-core-medicationrequest</v>
      </c>
      <c r="H85" t="s">
        <v>56</v>
      </c>
      <c r="J85" t="s">
        <v>56</v>
      </c>
      <c r="K85" t="s">
        <v>89</v>
      </c>
      <c r="L85" t="str">
        <f>B85&amp;"."&amp;C85</f>
        <v>MedicationRequest.encounter</v>
      </c>
      <c r="M85" t="s">
        <v>56</v>
      </c>
      <c r="O85" t="s">
        <v>56</v>
      </c>
      <c r="W85" s="6"/>
      <c r="X85" s="6"/>
      <c r="Z85" s="9"/>
      <c r="AA85" s="9"/>
      <c r="AB85" t="str">
        <f t="shared" si="1"/>
        <v>SearchParameter-us-core-medicationrequest-encounter.html</v>
      </c>
    </row>
    <row r="86" spans="1:28" ht="19" customHeight="1" x14ac:dyDescent="0.2">
      <c r="A86">
        <v>85</v>
      </c>
      <c r="B86" t="s">
        <v>179</v>
      </c>
      <c r="C86" t="s">
        <v>404</v>
      </c>
      <c r="D86" t="s">
        <v>30</v>
      </c>
      <c r="E86" t="b">
        <v>0</v>
      </c>
      <c r="F86" s="1" t="s">
        <v>484</v>
      </c>
      <c r="G86" t="str">
        <f>"http://hl7.org/fhir/us/core/StructureDefinition/us-core-"&amp;LOWER(B86)</f>
        <v>http://hl7.org/fhir/us/core/StructureDefinition/us-core-medicationrequest</v>
      </c>
      <c r="H86" t="s">
        <v>56</v>
      </c>
      <c r="J86" t="s">
        <v>56</v>
      </c>
      <c r="K86" t="s">
        <v>57</v>
      </c>
      <c r="L86" t="str">
        <f>B86&amp;"."&amp;C86</f>
        <v>MedicationRequest.intent</v>
      </c>
      <c r="M86" t="s">
        <v>56</v>
      </c>
      <c r="N86" t="s">
        <v>12</v>
      </c>
      <c r="O86" t="s">
        <v>56</v>
      </c>
      <c r="Y86" s="4"/>
      <c r="Z86" s="4"/>
      <c r="AA86" s="9"/>
      <c r="AB86" t="str">
        <f t="shared" si="1"/>
        <v>SearchParameter-us-core-medicationrequest-intent.html</v>
      </c>
    </row>
    <row r="87" spans="1:28" ht="19" customHeight="1" x14ac:dyDescent="0.2">
      <c r="A87">
        <v>86</v>
      </c>
      <c r="B87" t="s">
        <v>179</v>
      </c>
      <c r="C87" t="s">
        <v>88</v>
      </c>
      <c r="D87" t="s">
        <v>30</v>
      </c>
      <c r="E87" t="b">
        <v>0</v>
      </c>
      <c r="F87" s="1" t="s">
        <v>481</v>
      </c>
      <c r="G87" t="str">
        <f>"http://hl7.org/fhir/us/core/StructureDefinition/us-core-"&amp;LOWER(B87)</f>
        <v>http://hl7.org/fhir/us/core/StructureDefinition/us-core-medicationrequest</v>
      </c>
      <c r="H87" t="s">
        <v>56</v>
      </c>
      <c r="J87" t="s">
        <v>56</v>
      </c>
      <c r="K87" t="s">
        <v>89</v>
      </c>
      <c r="L87" t="str">
        <f>B87&amp;"."&amp;C87</f>
        <v>MedicationRequest.patient</v>
      </c>
      <c r="M87" t="s">
        <v>56</v>
      </c>
      <c r="O87" t="s">
        <v>56</v>
      </c>
      <c r="W87" s="6"/>
      <c r="X87" s="6" t="s">
        <v>205</v>
      </c>
      <c r="Z87" s="9"/>
      <c r="AA87" s="9"/>
      <c r="AB87" t="str">
        <f t="shared" si="1"/>
        <v>SearchParameter-us-core-medicationrequest-patient.html</v>
      </c>
    </row>
    <row r="88" spans="1:28" ht="19" customHeight="1" x14ac:dyDescent="0.2">
      <c r="A88">
        <v>87</v>
      </c>
      <c r="B88" t="s">
        <v>179</v>
      </c>
      <c r="C88" t="s">
        <v>61</v>
      </c>
      <c r="D88" t="s">
        <v>30</v>
      </c>
      <c r="E88" t="b">
        <v>0</v>
      </c>
      <c r="F88" s="1" t="s">
        <v>484</v>
      </c>
      <c r="G88" t="str">
        <f>"http://hl7.org/fhir/us/core/StructureDefinition/us-core-"&amp;LOWER(B88)</f>
        <v>http://hl7.org/fhir/us/core/StructureDefinition/us-core-medicationrequest</v>
      </c>
      <c r="H88" t="s">
        <v>56</v>
      </c>
      <c r="J88" t="s">
        <v>56</v>
      </c>
      <c r="K88" t="s">
        <v>57</v>
      </c>
      <c r="L88" t="str">
        <f>B88&amp;"."&amp;C88</f>
        <v>MedicationRequest.status</v>
      </c>
      <c r="M88" t="s">
        <v>56</v>
      </c>
      <c r="N88" t="s">
        <v>12</v>
      </c>
      <c r="O88" t="s">
        <v>56</v>
      </c>
      <c r="Y88" s="4"/>
      <c r="Z88" s="4"/>
      <c r="AA88" s="9"/>
      <c r="AB88" t="str">
        <f t="shared" si="1"/>
        <v>SearchParameter-us-core-medicationrequest-status.html</v>
      </c>
    </row>
    <row r="89" spans="1:28" ht="19" customHeight="1" x14ac:dyDescent="0.2">
      <c r="A89">
        <v>88</v>
      </c>
      <c r="B89" t="s">
        <v>181</v>
      </c>
      <c r="C89" t="s">
        <v>138</v>
      </c>
      <c r="D89" t="s">
        <v>30</v>
      </c>
      <c r="E89" t="b">
        <v>0</v>
      </c>
      <c r="F89" s="1" t="s">
        <v>484</v>
      </c>
      <c r="G89" t="str">
        <f>"http://hl7.org/fhir/us/core/StructureDefinition/us-core-"&amp;LOWER(B89)</f>
        <v>http://hl7.org/fhir/us/core/StructureDefinition/us-core-observation</v>
      </c>
      <c r="H89" t="s">
        <v>56</v>
      </c>
      <c r="J89" t="s">
        <v>56</v>
      </c>
      <c r="K89" t="s">
        <v>57</v>
      </c>
      <c r="L89" t="str">
        <f>B89&amp;"."&amp;C89</f>
        <v>Observation.category</v>
      </c>
      <c r="M89" t="s">
        <v>56</v>
      </c>
      <c r="O89" t="s">
        <v>56</v>
      </c>
      <c r="Y89" s="4"/>
      <c r="Z89" s="4"/>
      <c r="AA89" s="9"/>
      <c r="AB89" t="str">
        <f t="shared" si="1"/>
        <v>SearchParameter-us-core-observation-category.html</v>
      </c>
    </row>
    <row r="90" spans="1:28" ht="19" customHeight="1" x14ac:dyDescent="0.2">
      <c r="A90">
        <v>89</v>
      </c>
      <c r="B90" t="s">
        <v>181</v>
      </c>
      <c r="C90" t="s">
        <v>26</v>
      </c>
      <c r="D90" t="s">
        <v>30</v>
      </c>
      <c r="E90" t="b">
        <v>0</v>
      </c>
      <c r="F90" s="1" t="s">
        <v>484</v>
      </c>
      <c r="G90" t="str">
        <f>"http://hl7.org/fhir/us/core/StructureDefinition/us-core-"&amp;LOWER(B90)</f>
        <v>http://hl7.org/fhir/us/core/StructureDefinition/us-core-observation</v>
      </c>
      <c r="H90" t="s">
        <v>56</v>
      </c>
      <c r="J90" t="s">
        <v>56</v>
      </c>
      <c r="K90" t="s">
        <v>57</v>
      </c>
      <c r="L90" t="str">
        <f>B90&amp;"."&amp;C90</f>
        <v>Observation.code</v>
      </c>
      <c r="M90" t="s">
        <v>56</v>
      </c>
      <c r="N90" t="s">
        <v>69</v>
      </c>
      <c r="O90" t="s">
        <v>56</v>
      </c>
      <c r="Y90" s="4"/>
      <c r="Z90" s="4"/>
      <c r="AA90" s="9"/>
      <c r="AB90" t="str">
        <f t="shared" si="1"/>
        <v>SearchParameter-us-core-observation-code.html</v>
      </c>
    </row>
    <row r="91" spans="1:28" ht="19" customHeight="1" x14ac:dyDescent="0.2">
      <c r="A91">
        <v>90</v>
      </c>
      <c r="B91" t="s">
        <v>181</v>
      </c>
      <c r="C91" t="s">
        <v>77</v>
      </c>
      <c r="D91" t="s">
        <v>30</v>
      </c>
      <c r="E91" t="b">
        <v>0</v>
      </c>
      <c r="F91" s="1" t="s">
        <v>482</v>
      </c>
      <c r="G91" t="str">
        <f>"http://hl7.org/fhir/us/core/StructureDefinition/us-core-"&amp;LOWER(B91)</f>
        <v>http://hl7.org/fhir/us/core/StructureDefinition/us-core-observation</v>
      </c>
      <c r="H91" t="s">
        <v>56</v>
      </c>
      <c r="J91" t="s">
        <v>56</v>
      </c>
      <c r="K91" t="s">
        <v>77</v>
      </c>
      <c r="L91" t="str">
        <f>B91&amp;"."&amp;C91</f>
        <v>Observation.date</v>
      </c>
      <c r="M91" t="s">
        <v>56</v>
      </c>
      <c r="O91" t="s">
        <v>56</v>
      </c>
      <c r="P91" t="s">
        <v>69</v>
      </c>
      <c r="S91" t="s">
        <v>91</v>
      </c>
      <c r="AA91" s="9"/>
      <c r="AB91" t="str">
        <f t="shared" si="1"/>
        <v>SearchParameter-us-core-observation-date.html</v>
      </c>
    </row>
    <row r="92" spans="1:28" ht="19" customHeight="1" x14ac:dyDescent="0.2">
      <c r="A92">
        <v>91</v>
      </c>
      <c r="B92" t="s">
        <v>181</v>
      </c>
      <c r="C92" t="s">
        <v>88</v>
      </c>
      <c r="D92" t="s">
        <v>30</v>
      </c>
      <c r="E92" t="b">
        <v>0</v>
      </c>
      <c r="F92" s="1" t="s">
        <v>481</v>
      </c>
      <c r="G92" t="str">
        <f>"http://hl7.org/fhir/us/core/StructureDefinition/us-core-"&amp;LOWER(B92)</f>
        <v>http://hl7.org/fhir/us/core/StructureDefinition/us-core-observation</v>
      </c>
      <c r="H92" t="s">
        <v>56</v>
      </c>
      <c r="J92" t="s">
        <v>56</v>
      </c>
      <c r="K92" t="s">
        <v>89</v>
      </c>
      <c r="L92" t="str">
        <f>B92&amp;"."&amp;C92</f>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1"/>
        <v>SearchParameter-us-core-observation-patient.html</v>
      </c>
    </row>
    <row r="93" spans="1:28" ht="19" customHeight="1" x14ac:dyDescent="0.2">
      <c r="A93">
        <v>92</v>
      </c>
      <c r="B93" t="s">
        <v>181</v>
      </c>
      <c r="C93" t="s">
        <v>61</v>
      </c>
      <c r="D93" t="s">
        <v>30</v>
      </c>
      <c r="E93" t="b">
        <v>0</v>
      </c>
      <c r="F93" s="1" t="s">
        <v>484</v>
      </c>
      <c r="G93" t="str">
        <f>"http://hl7.org/fhir/us/core/StructureDefinition/us-core-"&amp;LOWER(B93)</f>
        <v>http://hl7.org/fhir/us/core/StructureDefinition/us-core-observation</v>
      </c>
      <c r="H93" t="s">
        <v>56</v>
      </c>
      <c r="J93" t="s">
        <v>56</v>
      </c>
      <c r="K93" t="s">
        <v>57</v>
      </c>
      <c r="L93" t="str">
        <f>B93&amp;"."&amp;C93</f>
        <v>Observation.status</v>
      </c>
      <c r="M93" t="s">
        <v>56</v>
      </c>
      <c r="N93" t="s">
        <v>12</v>
      </c>
      <c r="O93" t="s">
        <v>56</v>
      </c>
      <c r="Y93" s="4"/>
      <c r="Z93" s="4"/>
      <c r="AA93" s="9"/>
      <c r="AB93" t="str">
        <f t="shared" si="1"/>
        <v>SearchParameter-us-core-observation-status.html</v>
      </c>
    </row>
    <row r="94" spans="1:28" ht="19" customHeight="1" x14ac:dyDescent="0.2">
      <c r="A94">
        <v>93</v>
      </c>
      <c r="B94" t="s">
        <v>255</v>
      </c>
      <c r="C94" t="s">
        <v>84</v>
      </c>
      <c r="D94" t="s">
        <v>12</v>
      </c>
      <c r="E94" t="b">
        <v>1</v>
      </c>
      <c r="G94" t="str">
        <f>"http://hl7.org/fhir/us/core/StructureDefinition/us-core-"&amp;LOWER(B94)</f>
        <v>http://hl7.org/fhir/us/core/StructureDefinition/us-core-organization</v>
      </c>
      <c r="H94" t="s">
        <v>56</v>
      </c>
      <c r="J94" t="s">
        <v>56</v>
      </c>
      <c r="K94" t="s">
        <v>63</v>
      </c>
      <c r="L94" t="str">
        <f>B94&amp;"."&amp;C94</f>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1"/>
        <v>SearchParameter-us-core-organization-address.html</v>
      </c>
    </row>
    <row r="95" spans="1:28" ht="19" customHeight="1" x14ac:dyDescent="0.2">
      <c r="A95">
        <v>94</v>
      </c>
      <c r="B95" t="s">
        <v>255</v>
      </c>
      <c r="C95" t="s">
        <v>23</v>
      </c>
      <c r="D95" t="s">
        <v>12</v>
      </c>
      <c r="E95" t="b">
        <v>1</v>
      </c>
      <c r="G95" t="str">
        <f>"http://hl7.org/fhir/us/core/StructureDefinition/us-core-"&amp;LOWER(B95)</f>
        <v>http://hl7.org/fhir/us/core/StructureDefinition/us-core-organization</v>
      </c>
      <c r="H95" t="s">
        <v>56</v>
      </c>
      <c r="J95" t="s">
        <v>56</v>
      </c>
      <c r="K95" t="s">
        <v>63</v>
      </c>
      <c r="L95" t="str">
        <f>B95&amp;"."&amp;C95</f>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1"/>
        <v>SearchParameter-us-core-organization-name.html</v>
      </c>
    </row>
    <row r="96" spans="1:28" ht="19" customHeight="1" x14ac:dyDescent="0.2">
      <c r="A96">
        <v>95</v>
      </c>
      <c r="B96" t="s">
        <v>21</v>
      </c>
      <c r="C96" t="s">
        <v>55</v>
      </c>
      <c r="D96" t="s">
        <v>12</v>
      </c>
      <c r="E96" t="b">
        <v>1</v>
      </c>
      <c r="G96" t="str">
        <f>"http://hl7.org/fhir/us/core/StructureDefinition/us-core-"&amp;LOWER(B96)</f>
        <v>http://hl7.org/fhir/us/core/StructureDefinition/us-core-patient</v>
      </c>
      <c r="H96" t="s">
        <v>56</v>
      </c>
      <c r="J96" t="s">
        <v>56</v>
      </c>
      <c r="K96" t="s">
        <v>57</v>
      </c>
      <c r="L96" t="str">
        <f>B96&amp;"."&amp;C96</f>
        <v>Patient._id</v>
      </c>
      <c r="M96" t="s">
        <v>56</v>
      </c>
      <c r="O96" t="s">
        <v>56</v>
      </c>
      <c r="Y96" s="25" t="str">
        <f>"support both read " &amp;B96&amp; " by `id` **AND** " &amp;B96&amp; " search"</f>
        <v>support both read Patient by `id` **AND** Patient search</v>
      </c>
      <c r="Z96" s="4" t="s">
        <v>319</v>
      </c>
      <c r="AB96" t="str">
        <f t="shared" si="1"/>
        <v>SearchParameter-us-core-patient-id.html</v>
      </c>
    </row>
    <row r="97" spans="1:28" ht="19" customHeight="1" x14ac:dyDescent="0.2">
      <c r="A97">
        <v>96</v>
      </c>
      <c r="B97" t="s">
        <v>21</v>
      </c>
      <c r="C97" t="s">
        <v>76</v>
      </c>
      <c r="D97" t="s">
        <v>30</v>
      </c>
      <c r="E97" t="b">
        <v>0</v>
      </c>
      <c r="F97" s="1" t="s">
        <v>483</v>
      </c>
      <c r="G97" t="str">
        <f>"http://hl7.org/fhir/us/core/StructureDefinition/us-core-"&amp;LOWER(B97)</f>
        <v>http://hl7.org/fhir/us/core/StructureDefinition/us-core-patient</v>
      </c>
      <c r="H97" t="s">
        <v>56</v>
      </c>
      <c r="J97" t="s">
        <v>56</v>
      </c>
      <c r="K97" t="s">
        <v>77</v>
      </c>
      <c r="L97" t="str">
        <f>B97&amp;"."&amp;C97</f>
        <v>Patient.birthdate</v>
      </c>
      <c r="M97" t="s">
        <v>56</v>
      </c>
      <c r="O97" t="s">
        <v>56</v>
      </c>
      <c r="AB97" t="str">
        <f t="shared" si="1"/>
        <v>SearchParameter-us-core-patient-birthdate.html</v>
      </c>
    </row>
    <row r="98" spans="1:28" ht="19" customHeight="1" x14ac:dyDescent="0.2">
      <c r="A98">
        <v>97</v>
      </c>
      <c r="B98" t="s">
        <v>21</v>
      </c>
      <c r="C98" t="s">
        <v>662</v>
      </c>
      <c r="D98" t="s">
        <v>30</v>
      </c>
      <c r="E98" t="b">
        <v>0</v>
      </c>
      <c r="F98" s="1" t="s">
        <v>483</v>
      </c>
      <c r="G98" t="str">
        <f>"http://hl7.org/fhir/us/core/StructureDefinition/us-core-"&amp;LOWER(B98)</f>
        <v>http://hl7.org/fhir/us/core/StructureDefinition/us-core-patient</v>
      </c>
      <c r="H98" t="s">
        <v>56</v>
      </c>
      <c r="J98" t="s">
        <v>56</v>
      </c>
      <c r="K98" t="s">
        <v>77</v>
      </c>
      <c r="L98" t="str">
        <f>B98&amp;"."&amp;C98</f>
        <v>Patient.death-date</v>
      </c>
      <c r="M98" t="s">
        <v>56</v>
      </c>
      <c r="O98" t="s">
        <v>56</v>
      </c>
      <c r="AB98" t="str">
        <f t="shared" si="1"/>
        <v>SearchParameter-us-core-patient-death-date.html</v>
      </c>
    </row>
    <row r="99" spans="1:28" ht="19" customHeight="1" x14ac:dyDescent="0.2">
      <c r="A99">
        <v>98</v>
      </c>
      <c r="B99" t="s">
        <v>21</v>
      </c>
      <c r="C99" t="s">
        <v>78</v>
      </c>
      <c r="D99" t="s">
        <v>30</v>
      </c>
      <c r="E99" t="b">
        <v>0</v>
      </c>
      <c r="F99" t="s">
        <v>514</v>
      </c>
      <c r="G99" t="str">
        <f>"http://hl7.org/fhir/us/core/StructureDefinition/us-core-"&amp;LOWER(B99)</f>
        <v>http://hl7.org/fhir/us/core/StructureDefinition/us-core-patient</v>
      </c>
      <c r="H99" t="s">
        <v>56</v>
      </c>
      <c r="J99" t="s">
        <v>56</v>
      </c>
      <c r="K99" t="s">
        <v>63</v>
      </c>
      <c r="L99" s="5" t="s">
        <v>80</v>
      </c>
      <c r="M99" t="s">
        <v>56</v>
      </c>
      <c r="O99" t="s">
        <v>56</v>
      </c>
      <c r="AB99" t="str">
        <f t="shared" si="1"/>
        <v>SearchParameter-us-core-patient-family.html</v>
      </c>
    </row>
    <row r="100" spans="1:28" ht="19" customHeight="1" x14ac:dyDescent="0.2">
      <c r="A100">
        <v>99</v>
      </c>
      <c r="B100" t="s">
        <v>21</v>
      </c>
      <c r="C100" t="s">
        <v>79</v>
      </c>
      <c r="D100" t="s">
        <v>30</v>
      </c>
      <c r="E100" t="b">
        <v>0</v>
      </c>
      <c r="F100" s="1" t="s">
        <v>484</v>
      </c>
      <c r="G100" t="str">
        <f>"http://hl7.org/fhir/us/core/StructureDefinition/us-core-"&amp;LOWER(B100)</f>
        <v>http://hl7.org/fhir/us/core/StructureDefinition/us-core-patient</v>
      </c>
      <c r="H100" t="s">
        <v>56</v>
      </c>
      <c r="J100" t="s">
        <v>56</v>
      </c>
      <c r="K100" t="s">
        <v>57</v>
      </c>
      <c r="L100" t="str">
        <f>B100&amp;"."&amp;C100</f>
        <v>Patient.gender</v>
      </c>
      <c r="M100" t="s">
        <v>56</v>
      </c>
      <c r="O100" t="s">
        <v>56</v>
      </c>
      <c r="AA100" s="9"/>
      <c r="AB100" t="str">
        <f t="shared" si="1"/>
        <v>SearchParameter-us-core-patient-gender.html</v>
      </c>
    </row>
    <row r="101" spans="1:28" ht="19" customHeight="1" x14ac:dyDescent="0.2">
      <c r="A101">
        <v>100</v>
      </c>
      <c r="B101" t="s">
        <v>21</v>
      </c>
      <c r="C101" t="s">
        <v>81</v>
      </c>
      <c r="D101" t="s">
        <v>30</v>
      </c>
      <c r="E101" t="b">
        <v>0</v>
      </c>
      <c r="G101" t="str">
        <f>"http://hl7.org/fhir/us/core/StructureDefinition/us-core-"&amp;LOWER(B101)</f>
        <v>http://hl7.org/fhir/us/core/StructureDefinition/us-core-patient</v>
      </c>
      <c r="H101" t="s">
        <v>56</v>
      </c>
      <c r="J101" t="s">
        <v>56</v>
      </c>
      <c r="K101" t="s">
        <v>63</v>
      </c>
      <c r="L101" s="5" t="s">
        <v>82</v>
      </c>
      <c r="M101" t="s">
        <v>56</v>
      </c>
      <c r="O101" t="s">
        <v>56</v>
      </c>
      <c r="AA101" s="9"/>
      <c r="AB101" t="str">
        <f t="shared" si="1"/>
        <v>SearchParameter-us-core-patient-given.html</v>
      </c>
    </row>
    <row r="102" spans="1:28" ht="19" customHeight="1" x14ac:dyDescent="0.2">
      <c r="A102">
        <v>101</v>
      </c>
      <c r="B102" t="s">
        <v>21</v>
      </c>
      <c r="C102" t="s">
        <v>75</v>
      </c>
      <c r="D102" t="s">
        <v>12</v>
      </c>
      <c r="E102" t="b">
        <v>1</v>
      </c>
      <c r="F102" s="1" t="s">
        <v>484</v>
      </c>
      <c r="G102" t="str">
        <f>"http://hl7.org/fhir/us/core/StructureDefinition/us-core-"&amp;LOWER(B102)</f>
        <v>http://hl7.org/fhir/us/core/StructureDefinition/us-core-patient</v>
      </c>
      <c r="H102" t="s">
        <v>56</v>
      </c>
      <c r="J102" t="s">
        <v>56</v>
      </c>
      <c r="K102" t="s">
        <v>57</v>
      </c>
      <c r="L102" t="str">
        <f>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1"/>
        <v>SearchParameter-us-core-patient-identifier.html</v>
      </c>
    </row>
    <row r="103" spans="1:28" ht="19" customHeight="1" x14ac:dyDescent="0.2">
      <c r="A103">
        <v>102</v>
      </c>
      <c r="B103" t="s">
        <v>21</v>
      </c>
      <c r="C103" t="s">
        <v>23</v>
      </c>
      <c r="D103" t="s">
        <v>12</v>
      </c>
      <c r="E103" t="b">
        <v>1</v>
      </c>
      <c r="G103" t="str">
        <f>"http://hl7.org/fhir/us/core/StructureDefinition/us-core-"&amp;LOWER(B103)</f>
        <v>http://hl7.org/fhir/us/core/StructureDefinition/us-core-patient</v>
      </c>
      <c r="H103" t="s">
        <v>56</v>
      </c>
      <c r="J103" t="s">
        <v>56</v>
      </c>
      <c r="K103" t="s">
        <v>63</v>
      </c>
      <c r="L103" t="str">
        <f>B103&amp;"."&amp;C103</f>
        <v>Patient.name</v>
      </c>
      <c r="M103" t="s">
        <v>56</v>
      </c>
      <c r="O103" t="s">
        <v>56</v>
      </c>
      <c r="Y103" s="4" t="s">
        <v>668</v>
      </c>
      <c r="Z103" t="s">
        <v>171</v>
      </c>
      <c r="AA103" s="9" t="str">
        <f>"Fetches a bundle of all "&amp;B103&amp;" resources matching the name"</f>
        <v>Fetches a bundle of all Patient resources matching the name</v>
      </c>
      <c r="AB103" t="str">
        <f t="shared" si="1"/>
        <v>SearchParameter-us-core-patient-name.html</v>
      </c>
    </row>
    <row r="104" spans="1:28" ht="19" customHeight="1" x14ac:dyDescent="0.2">
      <c r="A104">
        <v>103</v>
      </c>
      <c r="B104" t="s">
        <v>262</v>
      </c>
      <c r="C104" t="s">
        <v>55</v>
      </c>
      <c r="D104" t="s">
        <v>69</v>
      </c>
      <c r="E104" t="b">
        <v>1</v>
      </c>
      <c r="G104" t="str">
        <f>"http://hl7.org/fhir/us/core/StructureDefinition/us-core-"&amp;LOWER(B104)</f>
        <v>http://hl7.org/fhir/us/core/StructureDefinition/us-core-practitioner</v>
      </c>
      <c r="H104" t="s">
        <v>56</v>
      </c>
      <c r="J104" t="s">
        <v>56</v>
      </c>
      <c r="K104" t="s">
        <v>57</v>
      </c>
      <c r="L104" t="str">
        <f>B104&amp;"."&amp;C104</f>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1"/>
        <v>SearchParameter-us-core-practitioner-id.html</v>
      </c>
    </row>
    <row r="105" spans="1:28" ht="19" customHeight="1" x14ac:dyDescent="0.2">
      <c r="A105">
        <v>104</v>
      </c>
      <c r="B105" t="s">
        <v>262</v>
      </c>
      <c r="C105" t="s">
        <v>75</v>
      </c>
      <c r="D105" t="s">
        <v>12</v>
      </c>
      <c r="E105" t="b">
        <v>1</v>
      </c>
      <c r="F105" s="1" t="s">
        <v>484</v>
      </c>
      <c r="G105" t="str">
        <f>"http://hl7.org/fhir/us/core/StructureDefinition/us-core-"&amp;LOWER(B105)</f>
        <v>http://hl7.org/fhir/us/core/StructureDefinition/us-core-practitioner</v>
      </c>
      <c r="H105" t="s">
        <v>56</v>
      </c>
      <c r="J105" t="s">
        <v>56</v>
      </c>
      <c r="K105" t="s">
        <v>57</v>
      </c>
      <c r="L105" t="str">
        <f>B105&amp;"."&amp;C105</f>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1"/>
        <v>SearchParameter-us-core-practitioner-identifier.html</v>
      </c>
    </row>
    <row r="106" spans="1:28" ht="19" customHeight="1" x14ac:dyDescent="0.2">
      <c r="A106">
        <v>105</v>
      </c>
      <c r="B106" t="s">
        <v>262</v>
      </c>
      <c r="C106" t="s">
        <v>23</v>
      </c>
      <c r="D106" t="s">
        <v>12</v>
      </c>
      <c r="E106" t="b">
        <v>1</v>
      </c>
      <c r="G106" t="str">
        <f>"http://hl7.org/fhir/us/core/StructureDefinition/us-core-"&amp;LOWER(B106)</f>
        <v>http://hl7.org/fhir/us/core/StructureDefinition/us-core-practitioner</v>
      </c>
      <c r="H106" t="s">
        <v>56</v>
      </c>
      <c r="J106" t="s">
        <v>56</v>
      </c>
      <c r="K106" t="s">
        <v>63</v>
      </c>
      <c r="L106" t="str">
        <f>B106&amp;"."&amp;C106</f>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1"/>
        <v>SearchParameter-us-core-practitioner-name.html</v>
      </c>
    </row>
    <row r="107" spans="1:28" ht="19" customHeight="1" x14ac:dyDescent="0.2">
      <c r="A107">
        <v>106</v>
      </c>
      <c r="B107" t="s">
        <v>264</v>
      </c>
      <c r="C107" t="s">
        <v>266</v>
      </c>
      <c r="D107" t="s">
        <v>12</v>
      </c>
      <c r="E107" t="b">
        <v>1</v>
      </c>
      <c r="F107" s="1" t="s">
        <v>481</v>
      </c>
      <c r="G107" t="str">
        <f>"http://hl7.org/fhir/us/core/StructureDefinition/us-core-"&amp;LOWER(B107)</f>
        <v>http://hl7.org/fhir/us/core/StructureDefinition/us-core-practitionerrole</v>
      </c>
      <c r="H107" t="s">
        <v>56</v>
      </c>
      <c r="J107" t="s">
        <v>56</v>
      </c>
      <c r="K107" t="s">
        <v>89</v>
      </c>
      <c r="L107" t="str">
        <f>B107&amp;"."&amp;C107</f>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1"/>
        <v>SearchParameter-us-core-practitionerrole-practitioner.html</v>
      </c>
    </row>
    <row r="108" spans="1:28" ht="19" customHeight="1" x14ac:dyDescent="0.2">
      <c r="A108">
        <v>107</v>
      </c>
      <c r="B108" t="s">
        <v>264</v>
      </c>
      <c r="C108" t="s">
        <v>265</v>
      </c>
      <c r="D108" t="s">
        <v>12</v>
      </c>
      <c r="E108" t="b">
        <v>1</v>
      </c>
      <c r="F108" s="1" t="s">
        <v>484</v>
      </c>
      <c r="G108" t="str">
        <f>"http://hl7.org/fhir/us/core/StructureDefinition/us-core-"&amp;LOWER(B108)</f>
        <v>http://hl7.org/fhir/us/core/StructureDefinition/us-core-practitionerrole</v>
      </c>
      <c r="H108" t="s">
        <v>56</v>
      </c>
      <c r="J108" t="s">
        <v>56</v>
      </c>
      <c r="K108" t="s">
        <v>57</v>
      </c>
      <c r="L108" t="str">
        <f>B108&amp;"."&amp;C108</f>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1"/>
        <v>SearchParameter-us-core-practitionerrole-specialty.html</v>
      </c>
    </row>
    <row r="109" spans="1:28" ht="19" customHeight="1" x14ac:dyDescent="0.2">
      <c r="A109">
        <v>108</v>
      </c>
      <c r="B109" t="s">
        <v>180</v>
      </c>
      <c r="C109" t="s">
        <v>26</v>
      </c>
      <c r="D109" t="s">
        <v>30</v>
      </c>
      <c r="E109" t="b">
        <v>0</v>
      </c>
      <c r="F109" s="1" t="s">
        <v>484</v>
      </c>
      <c r="G109" t="str">
        <f>"http://hl7.org/fhir/us/core/StructureDefinition/us-core-"&amp;LOWER(B109)</f>
        <v>http://hl7.org/fhir/us/core/StructureDefinition/us-core-procedure</v>
      </c>
      <c r="H109" t="s">
        <v>56</v>
      </c>
      <c r="J109" t="s">
        <v>56</v>
      </c>
      <c r="K109" t="s">
        <v>57</v>
      </c>
      <c r="L109" t="str">
        <f>B109&amp;"."&amp;C109</f>
        <v>Procedure.code</v>
      </c>
      <c r="M109" t="s">
        <v>56</v>
      </c>
      <c r="N109" t="s">
        <v>69</v>
      </c>
      <c r="O109" t="s">
        <v>56</v>
      </c>
      <c r="Y109" s="4"/>
      <c r="Z109" s="4"/>
      <c r="AA109" s="9"/>
      <c r="AB109" t="str">
        <f t="shared" si="1"/>
        <v>SearchParameter-us-core-procedure-code.html</v>
      </c>
    </row>
    <row r="110" spans="1:28" ht="19" customHeight="1" x14ac:dyDescent="0.2">
      <c r="A110">
        <v>109</v>
      </c>
      <c r="B110" t="s">
        <v>180</v>
      </c>
      <c r="C110" t="s">
        <v>77</v>
      </c>
      <c r="D110" t="s">
        <v>30</v>
      </c>
      <c r="E110" t="b">
        <v>0</v>
      </c>
      <c r="F110" s="1" t="s">
        <v>482</v>
      </c>
      <c r="G110" t="str">
        <f>"http://hl7.org/fhir/us/core/StructureDefinition/us-core-"&amp;LOWER(B110)</f>
        <v>http://hl7.org/fhir/us/core/StructureDefinition/us-core-procedure</v>
      </c>
      <c r="H110" t="s">
        <v>56</v>
      </c>
      <c r="J110" t="s">
        <v>56</v>
      </c>
      <c r="K110" t="s">
        <v>77</v>
      </c>
      <c r="L110" t="str">
        <f>B110&amp;"."&amp;C110</f>
        <v>Procedure.date</v>
      </c>
      <c r="M110" t="s">
        <v>56</v>
      </c>
      <c r="O110" t="s">
        <v>56</v>
      </c>
      <c r="P110" t="s">
        <v>69</v>
      </c>
      <c r="S110" t="s">
        <v>91</v>
      </c>
      <c r="AA110" s="9"/>
      <c r="AB110" t="str">
        <f t="shared" si="1"/>
        <v>SearchParameter-us-core-procedure-date.html</v>
      </c>
    </row>
    <row r="111" spans="1:28" ht="19" customHeight="1" x14ac:dyDescent="0.2">
      <c r="A111">
        <v>110</v>
      </c>
      <c r="B111" t="s">
        <v>180</v>
      </c>
      <c r="C111" t="s">
        <v>88</v>
      </c>
      <c r="D111" t="s">
        <v>12</v>
      </c>
      <c r="E111" t="b">
        <v>1</v>
      </c>
      <c r="F111" s="1" t="s">
        <v>481</v>
      </c>
      <c r="G111" t="str">
        <f>"http://hl7.org/fhir/us/core/StructureDefinition/us-core-"&amp;LOWER(B111)</f>
        <v>http://hl7.org/fhir/us/core/StructureDefinition/us-core-procedure</v>
      </c>
      <c r="H111" t="s">
        <v>56</v>
      </c>
      <c r="J111" t="s">
        <v>56</v>
      </c>
      <c r="K111" t="s">
        <v>89</v>
      </c>
      <c r="L111" t="str">
        <f>B111&amp;"."&amp;C111</f>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1"/>
        <v>SearchParameter-us-core-procedure-patient.html</v>
      </c>
    </row>
    <row r="112" spans="1:28" ht="19" customHeight="1" x14ac:dyDescent="0.2">
      <c r="A112">
        <v>111</v>
      </c>
      <c r="B112" t="s">
        <v>180</v>
      </c>
      <c r="C112" t="s">
        <v>61</v>
      </c>
      <c r="D112" t="s">
        <v>30</v>
      </c>
      <c r="E112" t="b">
        <v>0</v>
      </c>
      <c r="F112" s="1" t="s">
        <v>484</v>
      </c>
      <c r="G112" t="str">
        <f>"http://hl7.org/fhir/us/core/StructureDefinition/us-core-"&amp;LOWER(B112)</f>
        <v>http://hl7.org/fhir/us/core/StructureDefinition/us-core-procedure</v>
      </c>
      <c r="H112" t="s">
        <v>56</v>
      </c>
      <c r="J112" t="s">
        <v>56</v>
      </c>
      <c r="K112" t="s">
        <v>57</v>
      </c>
      <c r="L112" t="str">
        <f>B112&amp;"."&amp;C112</f>
        <v>Procedure.status</v>
      </c>
      <c r="M112" t="s">
        <v>56</v>
      </c>
      <c r="N112" t="s">
        <v>12</v>
      </c>
      <c r="O112" t="s">
        <v>56</v>
      </c>
      <c r="Y112" s="4"/>
      <c r="Z112" s="4"/>
      <c r="AA112" s="9"/>
      <c r="AB112" t="str">
        <f t="shared" si="1"/>
        <v>SearchParameter-us-core-procedure-status.html</v>
      </c>
    </row>
    <row r="113" spans="1:28" ht="19" customHeight="1" x14ac:dyDescent="0.2">
      <c r="A113">
        <v>112</v>
      </c>
      <c r="B113" t="s">
        <v>590</v>
      </c>
      <c r="C113" t="s">
        <v>55</v>
      </c>
      <c r="D113" t="s">
        <v>12</v>
      </c>
      <c r="E113" t="b">
        <v>1</v>
      </c>
      <c r="G113" t="str">
        <f>"http://hl7.org/fhir/us/core/StructureDefinition/us-core-"&amp;LOWER(B113)</f>
        <v>http://hl7.org/fhir/us/core/StructureDefinition/us-core-questionnaireresponse</v>
      </c>
      <c r="H113" t="s">
        <v>56</v>
      </c>
      <c r="J113" t="s">
        <v>56</v>
      </c>
      <c r="K113" t="s">
        <v>57</v>
      </c>
      <c r="L113" t="str">
        <f>B113&amp;"."&amp;C113</f>
        <v>QuestionnaireResponse._id</v>
      </c>
      <c r="M113" t="s">
        <v>56</v>
      </c>
      <c r="O113" t="s">
        <v>56</v>
      </c>
      <c r="Y113" s="25" t="str">
        <f>"support both read " &amp;B113&amp; " by `id` **AND** " &amp;B113&amp; " search"</f>
        <v>support both read QuestionnaireResponse by `id` **AND** QuestionnaireResponse search</v>
      </c>
      <c r="Z113" s="4" t="s">
        <v>681</v>
      </c>
      <c r="AB113" t="str">
        <f t="shared" si="1"/>
        <v>SearchParameter-us-core-questionnaireresponse-id.html</v>
      </c>
    </row>
    <row r="114" spans="1:28" ht="19" customHeight="1" x14ac:dyDescent="0.2">
      <c r="A114">
        <v>113</v>
      </c>
      <c r="B114" t="s">
        <v>590</v>
      </c>
      <c r="C114" t="s">
        <v>557</v>
      </c>
      <c r="D114" t="s">
        <v>30</v>
      </c>
      <c r="E114" t="b">
        <v>0</v>
      </c>
      <c r="F114" s="1" t="s">
        <v>482</v>
      </c>
      <c r="G114" t="str">
        <f>"http://hl7.org/fhir/us/core/StructureDefinition/us-core-"&amp;LOWER(B114)</f>
        <v>http://hl7.org/fhir/us/core/StructureDefinition/us-core-questionnaireresponse</v>
      </c>
      <c r="H114" t="s">
        <v>56</v>
      </c>
      <c r="J114" t="s">
        <v>56</v>
      </c>
      <c r="K114" t="s">
        <v>77</v>
      </c>
      <c r="L114" t="str">
        <f>B114&amp;"."&amp;C114</f>
        <v>QuestionnaireResponse.authored</v>
      </c>
      <c r="M114" t="s">
        <v>56</v>
      </c>
      <c r="O114" t="s">
        <v>56</v>
      </c>
      <c r="P114" s="11" t="s">
        <v>69</v>
      </c>
      <c r="S114" t="s">
        <v>91</v>
      </c>
      <c r="Y114" s="19" t="s">
        <v>685</v>
      </c>
      <c r="AB114" t="str">
        <f t="shared" si="1"/>
        <v>SearchParameter-us-core-questionnaireresponse-authored.html</v>
      </c>
    </row>
    <row r="115" spans="1:28" ht="19" customHeight="1" x14ac:dyDescent="0.2">
      <c r="A115">
        <v>114</v>
      </c>
      <c r="B115" t="s">
        <v>590</v>
      </c>
      <c r="C115" t="s">
        <v>88</v>
      </c>
      <c r="D115" t="s">
        <v>12</v>
      </c>
      <c r="E115" t="b">
        <v>1</v>
      </c>
      <c r="F115" s="1" t="s">
        <v>481</v>
      </c>
      <c r="G115" t="str">
        <f>"http://hl7.org/fhir/us/core/StructureDefinition/us-core-"&amp;LOWER(B115)</f>
        <v>http://hl7.org/fhir/us/core/StructureDefinition/us-core-questionnaireresponse</v>
      </c>
      <c r="H115" t="s">
        <v>56</v>
      </c>
      <c r="J115" t="s">
        <v>56</v>
      </c>
      <c r="K115" t="s">
        <v>89</v>
      </c>
      <c r="L115" t="str">
        <f>B115&amp;"."&amp;C115</f>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1"/>
        <v>SearchParameter-us-core-questionnaireresponse-patient.html</v>
      </c>
    </row>
    <row r="116" spans="1:28" ht="19" customHeight="1" x14ac:dyDescent="0.2">
      <c r="A116">
        <v>115</v>
      </c>
      <c r="B116" t="s">
        <v>590</v>
      </c>
      <c r="C116" t="s">
        <v>600</v>
      </c>
      <c r="D116" t="s">
        <v>30</v>
      </c>
      <c r="E116" t="b">
        <v>0</v>
      </c>
      <c r="F116" s="1" t="s">
        <v>481</v>
      </c>
      <c r="G116" t="str">
        <f>"http://hl7.org/fhir/us/core/StructureDefinition/us-core-"&amp;LOWER(B116)</f>
        <v>http://hl7.org/fhir/us/core/StructureDefinition/us-core-questionnaireresponse</v>
      </c>
      <c r="H116" t="s">
        <v>56</v>
      </c>
      <c r="J116" t="s">
        <v>56</v>
      </c>
      <c r="K116" t="s">
        <v>89</v>
      </c>
      <c r="L116" t="str">
        <f>B116&amp;"."&amp;C116</f>
        <v>QuestionnaireResponse.questionnaire</v>
      </c>
      <c r="M116" t="s">
        <v>56</v>
      </c>
      <c r="O116" t="s">
        <v>56</v>
      </c>
      <c r="Y116" s="19" t="s">
        <v>686</v>
      </c>
      <c r="AB116" t="str">
        <f t="shared" si="1"/>
        <v>SearchParameter-us-core-questionnaireresponse-questionnaire.html</v>
      </c>
    </row>
    <row r="117" spans="1:28" ht="19" customHeight="1" x14ac:dyDescent="0.2">
      <c r="A117">
        <v>116</v>
      </c>
      <c r="B117" t="s">
        <v>590</v>
      </c>
      <c r="C117" t="s">
        <v>61</v>
      </c>
      <c r="D117" t="s">
        <v>30</v>
      </c>
      <c r="E117" t="b">
        <v>0</v>
      </c>
      <c r="F117" s="1" t="s">
        <v>484</v>
      </c>
      <c r="G117" t="str">
        <f>"http://hl7.org/fhir/us/core/StructureDefinition/us-core-"&amp;LOWER(B117)</f>
        <v>http://hl7.org/fhir/us/core/StructureDefinition/us-core-questionnaireresponse</v>
      </c>
      <c r="H117" t="s">
        <v>56</v>
      </c>
      <c r="J117" t="s">
        <v>56</v>
      </c>
      <c r="K117" t="s">
        <v>57</v>
      </c>
      <c r="L117" t="str">
        <f>B117&amp;"."&amp;C117</f>
        <v>QuestionnaireResponse.status</v>
      </c>
      <c r="M117" t="s">
        <v>56</v>
      </c>
      <c r="N117" t="s">
        <v>12</v>
      </c>
      <c r="O117" t="s">
        <v>56</v>
      </c>
      <c r="Y117" s="19" t="s">
        <v>682</v>
      </c>
      <c r="AB117" t="str">
        <f t="shared" si="1"/>
        <v>SearchParameter-us-core-questionnaireresponse-status.html</v>
      </c>
    </row>
    <row r="118" spans="1:28" ht="19" customHeight="1" x14ac:dyDescent="0.2">
      <c r="A118">
        <v>117</v>
      </c>
      <c r="B118" t="s">
        <v>571</v>
      </c>
      <c r="C118" t="s">
        <v>55</v>
      </c>
      <c r="D118" t="s">
        <v>12</v>
      </c>
      <c r="E118" t="b">
        <v>1</v>
      </c>
      <c r="G118" t="str">
        <f>"http://hl7.org/fhir/us/core/StructureDefinition/us-core-"&amp;LOWER(B118)</f>
        <v>http://hl7.org/fhir/us/core/StructureDefinition/us-core-relatedperson</v>
      </c>
      <c r="H118" t="s">
        <v>56</v>
      </c>
      <c r="J118" t="s">
        <v>56</v>
      </c>
      <c r="K118" t="s">
        <v>57</v>
      </c>
      <c r="L118" t="str">
        <f>B118&amp;"."&amp;C118</f>
        <v>RelatedPerson._id</v>
      </c>
      <c r="M118" t="s">
        <v>56</v>
      </c>
      <c r="O118" t="s">
        <v>56</v>
      </c>
      <c r="Y118" s="25" t="str">
        <f>"support both read " &amp;B118&amp; " by `id` **AND** " &amp;B118&amp; " search"</f>
        <v>support both read RelatedPerson by `id` **AND** RelatedPerson search</v>
      </c>
      <c r="Z118" s="4" t="s">
        <v>575</v>
      </c>
      <c r="AA118" s="9"/>
      <c r="AB118" t="str">
        <f t="shared" ref="AB118:AB128" si="2">"SearchParameter-us-core-"&amp;LOWER((B118)&amp;"-"&amp;SUBSTITUTE(C118,"_","")&amp;".html")</f>
        <v>SearchParameter-us-core-relatedperson-id.html</v>
      </c>
    </row>
    <row r="119" spans="1:28" ht="19" customHeight="1" x14ac:dyDescent="0.2">
      <c r="A119">
        <v>118</v>
      </c>
      <c r="B119" t="s">
        <v>571</v>
      </c>
      <c r="C119" t="s">
        <v>23</v>
      </c>
      <c r="D119" t="s">
        <v>69</v>
      </c>
      <c r="E119" t="b">
        <v>0</v>
      </c>
      <c r="G119" t="str">
        <f>"http://hl7.org/fhir/us/core/StructureDefinition/us-core-"&amp;LOWER(B119)</f>
        <v>http://hl7.org/fhir/us/core/StructureDefinition/us-core-relatedperson</v>
      </c>
      <c r="H119" t="s">
        <v>56</v>
      </c>
      <c r="J119" t="s">
        <v>56</v>
      </c>
      <c r="K119" t="s">
        <v>63</v>
      </c>
      <c r="L119" t="str">
        <f>B119&amp;"."&amp;C119</f>
        <v>RelatedPerson.name</v>
      </c>
      <c r="M119" t="s">
        <v>56</v>
      </c>
      <c r="O119" t="s">
        <v>56</v>
      </c>
      <c r="Y119" s="4" t="s">
        <v>668</v>
      </c>
      <c r="Z119" s="4" t="str">
        <f>"GET [base]/"&amp;B119&amp;"?"&amp;C119&amp;"=Mary Shaw"</f>
        <v>GET [base]/RelatedPerson?name=Mary Shaw</v>
      </c>
      <c r="AA119" s="9" t="str">
        <f>"Fetches a bundle of all "&amp;B119&amp;" resources matching the name"</f>
        <v>Fetches a bundle of all RelatedPerson resources matching the name</v>
      </c>
      <c r="AB119" t="str">
        <f t="shared" si="2"/>
        <v>SearchParameter-us-core-relatedperson-name.html</v>
      </c>
    </row>
    <row r="120" spans="1:28" ht="19" customHeight="1" x14ac:dyDescent="0.2">
      <c r="A120">
        <v>119</v>
      </c>
      <c r="B120" t="s">
        <v>571</v>
      </c>
      <c r="C120" t="s">
        <v>88</v>
      </c>
      <c r="D120" t="s">
        <v>69</v>
      </c>
      <c r="E120" t="b">
        <v>1</v>
      </c>
      <c r="F120" s="1" t="s">
        <v>481</v>
      </c>
      <c r="G120" t="str">
        <f>"http://hl7.org/fhir/us/core/StructureDefinition/us-core-"&amp;LOWER(B120)</f>
        <v>http://hl7.org/fhir/us/core/StructureDefinition/us-core-relatedperson</v>
      </c>
      <c r="H120" t="s">
        <v>56</v>
      </c>
      <c r="J120" t="s">
        <v>56</v>
      </c>
      <c r="K120" t="s">
        <v>89</v>
      </c>
      <c r="L120" t="str">
        <f>B120&amp;"."&amp;C120</f>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2"/>
        <v>SearchParameter-us-core-relatedperson-patient.html</v>
      </c>
    </row>
    <row r="121" spans="1:28" ht="19" customHeight="1" x14ac:dyDescent="0.2">
      <c r="A121">
        <v>120</v>
      </c>
      <c r="B121" t="s">
        <v>551</v>
      </c>
      <c r="C121" t="s">
        <v>55</v>
      </c>
      <c r="D121" t="s">
        <v>12</v>
      </c>
      <c r="E121" t="b">
        <v>1</v>
      </c>
      <c r="G121" t="str">
        <f>"http://hl7.org/fhir/us/core/StructureDefinition/us-core-"&amp;LOWER(B121)</f>
        <v>http://hl7.org/fhir/us/core/StructureDefinition/us-core-servicerequest</v>
      </c>
      <c r="H121" t="s">
        <v>56</v>
      </c>
      <c r="J121" t="s">
        <v>56</v>
      </c>
      <c r="K121" t="s">
        <v>57</v>
      </c>
      <c r="L121" t="str">
        <f>B121&amp;"."&amp;C121</f>
        <v>ServiceRequest._id</v>
      </c>
      <c r="M121" t="s">
        <v>56</v>
      </c>
      <c r="O121" t="s">
        <v>56</v>
      </c>
      <c r="Y121" s="25" t="str">
        <f>"support both read " &amp;B121&amp; " by `id` **AND** " &amp;B121&amp; " search"</f>
        <v>support both read ServiceRequest by `id` **AND** ServiceRequest search</v>
      </c>
      <c r="Z121" s="4" t="s">
        <v>556</v>
      </c>
      <c r="AB121" t="str">
        <f t="shared" si="2"/>
        <v>SearchParameter-us-core-servicerequest-id.html</v>
      </c>
    </row>
    <row r="122" spans="1:28" ht="19" customHeight="1" x14ac:dyDescent="0.2">
      <c r="A122">
        <v>121</v>
      </c>
      <c r="B122" t="s">
        <v>551</v>
      </c>
      <c r="C122" t="s">
        <v>557</v>
      </c>
      <c r="D122" t="s">
        <v>30</v>
      </c>
      <c r="E122" t="b">
        <v>0</v>
      </c>
      <c r="F122" s="1" t="s">
        <v>482</v>
      </c>
      <c r="G122" t="str">
        <f>"http://hl7.org/fhir/us/core/StructureDefinition/us-core-"&amp;LOWER(B122)</f>
        <v>http://hl7.org/fhir/us/core/StructureDefinition/us-core-servicerequest</v>
      </c>
      <c r="H122" t="s">
        <v>56</v>
      </c>
      <c r="J122" t="s">
        <v>56</v>
      </c>
      <c r="K122" t="s">
        <v>77</v>
      </c>
      <c r="L122" t="str">
        <f>B122&amp;"."&amp;C122</f>
        <v>ServiceRequest.authored</v>
      </c>
      <c r="M122" t="s">
        <v>56</v>
      </c>
      <c r="O122" t="s">
        <v>56</v>
      </c>
      <c r="P122" s="11" t="s">
        <v>69</v>
      </c>
      <c r="S122" t="s">
        <v>91</v>
      </c>
      <c r="AA122" s="9"/>
      <c r="AB122" t="str">
        <f t="shared" si="2"/>
        <v>SearchParameter-us-core-servicerequest-authored.html</v>
      </c>
    </row>
    <row r="123" spans="1:28" ht="19" customHeight="1" x14ac:dyDescent="0.2">
      <c r="A123">
        <v>122</v>
      </c>
      <c r="B123" t="s">
        <v>551</v>
      </c>
      <c r="C123" t="s">
        <v>138</v>
      </c>
      <c r="D123" t="s">
        <v>30</v>
      </c>
      <c r="E123" t="b">
        <v>0</v>
      </c>
      <c r="F123" s="1" t="s">
        <v>484</v>
      </c>
      <c r="G123" t="str">
        <f>"http://hl7.org/fhir/us/core/StructureDefinition/us-core-"&amp;LOWER(B123)</f>
        <v>http://hl7.org/fhir/us/core/StructureDefinition/us-core-servicerequest</v>
      </c>
      <c r="H123" t="s">
        <v>56</v>
      </c>
      <c r="J123" t="s">
        <v>56</v>
      </c>
      <c r="K123" t="s">
        <v>57</v>
      </c>
      <c r="L123" t="str">
        <f>B123&amp;"."&amp;C123</f>
        <v>ServiceRequest.category</v>
      </c>
      <c r="M123" t="s">
        <v>56</v>
      </c>
      <c r="O123" t="s">
        <v>56</v>
      </c>
      <c r="Y123" s="4"/>
      <c r="Z123" s="4"/>
      <c r="AA123" s="9"/>
      <c r="AB123" t="str">
        <f t="shared" si="2"/>
        <v>SearchParameter-us-core-servicerequest-category.html</v>
      </c>
    </row>
    <row r="124" spans="1:28" ht="19" customHeight="1" x14ac:dyDescent="0.2">
      <c r="A124">
        <v>123</v>
      </c>
      <c r="B124" t="s">
        <v>551</v>
      </c>
      <c r="C124" t="s">
        <v>26</v>
      </c>
      <c r="D124" t="s">
        <v>30</v>
      </c>
      <c r="E124" t="b">
        <v>0</v>
      </c>
      <c r="F124" s="1" t="s">
        <v>484</v>
      </c>
      <c r="G124" t="str">
        <f>"http://hl7.org/fhir/us/core/StructureDefinition/us-core-"&amp;LOWER(B124)</f>
        <v>http://hl7.org/fhir/us/core/StructureDefinition/us-core-servicerequest</v>
      </c>
      <c r="H124" t="s">
        <v>56</v>
      </c>
      <c r="J124" t="s">
        <v>56</v>
      </c>
      <c r="K124" t="s">
        <v>57</v>
      </c>
      <c r="L124" t="str">
        <f>B124&amp;"."&amp;C124</f>
        <v>ServiceRequest.code</v>
      </c>
      <c r="M124" t="s">
        <v>56</v>
      </c>
      <c r="N124" t="s">
        <v>69</v>
      </c>
      <c r="O124" t="s">
        <v>56</v>
      </c>
      <c r="Y124" s="4"/>
      <c r="Z124" s="4"/>
      <c r="AA124" s="9"/>
      <c r="AB124" t="str">
        <f t="shared" si="2"/>
        <v>SearchParameter-us-core-servicerequest-code.html</v>
      </c>
    </row>
    <row r="125" spans="1:28" ht="51" customHeight="1" x14ac:dyDescent="0.2">
      <c r="A125">
        <v>124</v>
      </c>
      <c r="B125" t="s">
        <v>551</v>
      </c>
      <c r="C125" t="s">
        <v>88</v>
      </c>
      <c r="D125" t="s">
        <v>12</v>
      </c>
      <c r="E125" t="b">
        <v>1</v>
      </c>
      <c r="F125" s="1" t="s">
        <v>481</v>
      </c>
      <c r="G125" t="str">
        <f>"http://hl7.org/fhir/us/core/StructureDefinition/us-core-"&amp;LOWER(B125)</f>
        <v>http://hl7.org/fhir/us/core/StructureDefinition/us-core-servicerequest</v>
      </c>
      <c r="H125" t="s">
        <v>56</v>
      </c>
      <c r="J125" t="s">
        <v>56</v>
      </c>
      <c r="K125" t="s">
        <v>89</v>
      </c>
      <c r="L125" t="str">
        <f>B125&amp;"."&amp;C125</f>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2"/>
        <v>SearchParameter-us-core-servicerequest-patient.html</v>
      </c>
    </row>
    <row r="126" spans="1:28" ht="19" customHeight="1" x14ac:dyDescent="0.2">
      <c r="A126">
        <v>125</v>
      </c>
      <c r="B126" t="s">
        <v>551</v>
      </c>
      <c r="C126" t="s">
        <v>61</v>
      </c>
      <c r="D126" t="s">
        <v>30</v>
      </c>
      <c r="E126" t="b">
        <v>0</v>
      </c>
      <c r="F126" s="1" t="s">
        <v>484</v>
      </c>
      <c r="G126" t="str">
        <f>"http://hl7.org/fhir/us/core/StructureDefinition/us-core-"&amp;LOWER(B126)</f>
        <v>http://hl7.org/fhir/us/core/StructureDefinition/us-core-servicerequest</v>
      </c>
      <c r="H126" t="s">
        <v>56</v>
      </c>
      <c r="J126" t="s">
        <v>56</v>
      </c>
      <c r="K126" t="s">
        <v>57</v>
      </c>
      <c r="L126" t="str">
        <f>B126&amp;"."&amp;C126</f>
        <v>ServiceRequest.status</v>
      </c>
      <c r="M126" t="s">
        <v>56</v>
      </c>
      <c r="N126" t="s">
        <v>12</v>
      </c>
      <c r="O126" t="s">
        <v>56</v>
      </c>
      <c r="Y126" s="4"/>
      <c r="Z126" s="4"/>
      <c r="AA126" s="9"/>
      <c r="AB126" t="str">
        <f t="shared" si="2"/>
        <v>SearchParameter-us-core-servicerequest-status.html</v>
      </c>
    </row>
    <row r="127" spans="1:28" ht="19" customHeight="1" x14ac:dyDescent="0.2">
      <c r="A127">
        <v>126</v>
      </c>
      <c r="B127" t="s">
        <v>639</v>
      </c>
      <c r="C127" t="s">
        <v>55</v>
      </c>
      <c r="D127" t="s">
        <v>12</v>
      </c>
      <c r="E127" t="b">
        <v>1</v>
      </c>
      <c r="G127" t="str">
        <f>"http://hl7.org/fhir/us/core/StructureDefinition/us-core-"&amp;LOWER(B127)</f>
        <v>http://hl7.org/fhir/us/core/StructureDefinition/us-core-specimen</v>
      </c>
      <c r="H127" t="s">
        <v>56</v>
      </c>
      <c r="J127" t="s">
        <v>56</v>
      </c>
      <c r="K127" t="s">
        <v>57</v>
      </c>
      <c r="L127" t="str">
        <f>B127&amp;"."&amp;C127</f>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2"/>
        <v>SearchParameter-us-core-specimen-id.html</v>
      </c>
    </row>
    <row r="128" spans="1:28" ht="19" customHeight="1" x14ac:dyDescent="0.2">
      <c r="A128">
        <v>127</v>
      </c>
      <c r="B128" t="s">
        <v>639</v>
      </c>
      <c r="C128" t="s">
        <v>88</v>
      </c>
      <c r="D128" t="s">
        <v>69</v>
      </c>
      <c r="E128" t="b">
        <v>1</v>
      </c>
      <c r="G128" t="str">
        <f>"http://hl7.org/fhir/us/core/StructureDefinition/us-core-"&amp;LOWER(B128)</f>
        <v>http://hl7.org/fhir/us/core/StructureDefinition/us-core-specimen</v>
      </c>
      <c r="H128" t="s">
        <v>56</v>
      </c>
      <c r="J128" t="s">
        <v>56</v>
      </c>
      <c r="K128" t="s">
        <v>89</v>
      </c>
      <c r="L128" t="str">
        <f>B128&amp;"."&amp;C128</f>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2"/>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663</v>
      </c>
      <c r="F32" t="s">
        <v>69</v>
      </c>
      <c r="G32" t="s">
        <v>132</v>
      </c>
      <c r="I32" s="4" t="s">
        <v>657</v>
      </c>
      <c r="J32" s="4" t="s">
        <v>664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704</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709</v>
      </c>
      <c r="E38" t="s">
        <v>56</v>
      </c>
      <c r="F38" t="s">
        <v>69</v>
      </c>
      <c r="G38" t="s">
        <v>104</v>
      </c>
      <c r="H38" t="s">
        <v>314</v>
      </c>
      <c r="I38" s="4" t="s">
        <v>710</v>
      </c>
      <c r="J38" s="24" t="s">
        <v>712</v>
      </c>
      <c r="K38" s="4" t="s">
        <v>711</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665</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674</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674</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674</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674</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674</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675</v>
      </c>
      <c r="D64" t="s">
        <v>232</v>
      </c>
      <c r="F64" t="s">
        <v>69</v>
      </c>
      <c r="G64" t="s">
        <v>104</v>
      </c>
      <c r="H64" t="s">
        <v>399</v>
      </c>
      <c r="I64" s="4" t="s">
        <v>271</v>
      </c>
      <c r="J64" s="4" t="s">
        <v>400</v>
      </c>
      <c r="K64" s="4" t="s">
        <v>307</v>
      </c>
    </row>
    <row r="65" spans="1:11" x14ac:dyDescent="0.2">
      <c r="A65">
        <v>64</v>
      </c>
      <c r="B65" t="s">
        <v>181</v>
      </c>
      <c r="C65" t="s">
        <v>675</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675</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675</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675</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675</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673</v>
      </c>
      <c r="D81" t="s">
        <v>116</v>
      </c>
      <c r="F81" t="s">
        <v>69</v>
      </c>
      <c r="G81" t="s">
        <v>104</v>
      </c>
      <c r="I81" s="4" t="s">
        <v>374</v>
      </c>
      <c r="J81" s="4" t="s">
        <v>376</v>
      </c>
      <c r="K81" s="4" t="s">
        <v>377</v>
      </c>
    </row>
    <row r="82" spans="1:11" x14ac:dyDescent="0.2">
      <c r="A82">
        <v>81</v>
      </c>
      <c r="B82" t="s">
        <v>244</v>
      </c>
      <c r="C82" t="s">
        <v>673</v>
      </c>
      <c r="D82" t="s">
        <v>114</v>
      </c>
      <c r="F82" t="s">
        <v>69</v>
      </c>
      <c r="G82" t="s">
        <v>104</v>
      </c>
      <c r="I82" s="4" t="s">
        <v>669</v>
      </c>
      <c r="J82" s="4" t="s">
        <v>670</v>
      </c>
      <c r="K82" s="4" t="s">
        <v>671</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643</v>
      </c>
      <c r="C95" t="str">
        <f t="shared" si="13"/>
        <v>http://hl7.org/fhir/us/core/StructureDefinition/us-core-medicationdispense</v>
      </c>
      <c r="D95" s="17" t="s">
        <v>114</v>
      </c>
      <c r="E95" s="17"/>
      <c r="F95" s="17" t="s">
        <v>69</v>
      </c>
      <c r="G95" s="17" t="s">
        <v>104</v>
      </c>
      <c r="H95" s="17"/>
      <c r="I95" s="4" t="s">
        <v>654</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643</v>
      </c>
      <c r="C96" t="str">
        <f t="shared" si="13"/>
        <v>http://hl7.org/fhir/us/core/StructureDefinition/us-core-medicationdispense</v>
      </c>
      <c r="D96" s="17" t="s">
        <v>115</v>
      </c>
      <c r="E96" s="17"/>
      <c r="F96" s="17" t="s">
        <v>69</v>
      </c>
      <c r="G96" s="17" t="s">
        <v>104</v>
      </c>
      <c r="H96" s="17"/>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650</v>
      </c>
      <c r="C97" t="str">
        <f t="shared" si="13"/>
        <v>http://hl7.org/fhir/us/core/StructureDefinition/us-core-!medicationdispense</v>
      </c>
      <c r="D97" s="17" t="s">
        <v>648</v>
      </c>
      <c r="E97" s="17"/>
      <c r="F97" s="17" t="s">
        <v>69</v>
      </c>
      <c r="G97" s="17" t="s">
        <v>147</v>
      </c>
      <c r="H97" s="17"/>
      <c r="I97" s="4" t="s">
        <v>649</v>
      </c>
      <c r="J97" s="4" t="s">
        <v>647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705</v>
      </c>
      <c r="E98" s="17" t="s">
        <v>706</v>
      </c>
      <c r="F98" s="17" t="s">
        <v>69</v>
      </c>
      <c r="G98" s="17" t="s">
        <v>707</v>
      </c>
      <c r="H98" s="17"/>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624</v>
      </c>
    </row>
    <row r="4" spans="1:2" x14ac:dyDescent="0.2">
      <c r="A4" t="s">
        <v>433</v>
      </c>
      <c r="B4" t="s">
        <v>442</v>
      </c>
    </row>
    <row r="5" spans="1:2" ht="256" customHeight="1" x14ac:dyDescent="0.2">
      <c r="A5" t="s">
        <v>3</v>
      </c>
      <c r="B5" s="1" t="s">
        <v>625</v>
      </c>
    </row>
    <row r="6" spans="1:2" x14ac:dyDescent="0.2">
      <c r="A6" t="s">
        <v>4</v>
      </c>
      <c r="B6" t="s">
        <v>5</v>
      </c>
    </row>
    <row r="7" spans="1:2" ht="351.75" customHeight="1" x14ac:dyDescent="0.2">
      <c r="A7" t="s">
        <v>6</v>
      </c>
      <c r="B7" s="1" t="s">
        <v>713</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678</v>
      </c>
      <c r="D2" t="s">
        <v>69</v>
      </c>
    </row>
    <row r="3" spans="1:4" ht="16" x14ac:dyDescent="0.2">
      <c r="A3" s="21" t="s">
        <v>672</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622</v>
      </c>
      <c r="B5" t="s">
        <v>581</v>
      </c>
      <c r="D5" t="s">
        <v>12</v>
      </c>
      <c r="E5" t="s">
        <v>136</v>
      </c>
    </row>
    <row r="6" spans="1:5" x14ac:dyDescent="0.2">
      <c r="A6" s="18" t="s">
        <v>623</v>
      </c>
      <c r="B6" t="s">
        <v>586</v>
      </c>
      <c r="D6" t="s">
        <v>12</v>
      </c>
      <c r="E6" t="s">
        <v>136</v>
      </c>
    </row>
    <row r="7" spans="1:5" x14ac:dyDescent="0.2">
      <c r="A7" t="s">
        <v>626</v>
      </c>
      <c r="B7" t="s">
        <v>627</v>
      </c>
      <c r="D7" t="s">
        <v>12</v>
      </c>
      <c r="E7" t="s">
        <v>628</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667</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641</v>
      </c>
      <c r="B24" t="s">
        <v>642</v>
      </c>
      <c r="D24" t="s">
        <v>12</v>
      </c>
      <c r="E24" t="s">
        <v>643</v>
      </c>
    </row>
    <row r="25" spans="1:5" x14ac:dyDescent="0.2">
      <c r="A25" s="18" t="s">
        <v>398</v>
      </c>
      <c r="B25" t="s">
        <v>397</v>
      </c>
      <c r="D25" t="s">
        <v>12</v>
      </c>
      <c r="E25" t="s">
        <v>181</v>
      </c>
    </row>
    <row r="26" spans="1:5" x14ac:dyDescent="0.2">
      <c r="A26" t="s">
        <v>635</v>
      </c>
      <c r="B26" t="s">
        <v>631</v>
      </c>
      <c r="D26" t="s">
        <v>12</v>
      </c>
      <c r="E26" t="s">
        <v>181</v>
      </c>
    </row>
    <row r="27" spans="1:5" x14ac:dyDescent="0.2">
      <c r="A27" t="s">
        <v>634</v>
      </c>
      <c r="B27" t="s">
        <v>632</v>
      </c>
      <c r="D27" t="s">
        <v>12</v>
      </c>
      <c r="E27" t="s">
        <v>181</v>
      </c>
    </row>
    <row r="28" spans="1:5" x14ac:dyDescent="0.2">
      <c r="A28" t="s">
        <v>636</v>
      </c>
      <c r="B28" t="s">
        <v>633</v>
      </c>
      <c r="D28" t="s">
        <v>12</v>
      </c>
      <c r="E28" t="s">
        <v>181</v>
      </c>
    </row>
    <row r="29" spans="1:5" x14ac:dyDescent="0.2">
      <c r="A29" s="18" t="s">
        <v>688</v>
      </c>
      <c r="B29" t="s">
        <v>580</v>
      </c>
      <c r="D29" t="s">
        <v>12</v>
      </c>
      <c r="E29" t="s">
        <v>181</v>
      </c>
    </row>
    <row r="30" spans="1:5" x14ac:dyDescent="0.2">
      <c r="A30" s="18" t="s">
        <v>472</v>
      </c>
      <c r="B30" t="s">
        <v>463</v>
      </c>
      <c r="D30" t="s">
        <v>12</v>
      </c>
      <c r="E30" t="s">
        <v>181</v>
      </c>
    </row>
    <row r="31" spans="1:5" x14ac:dyDescent="0.2">
      <c r="A31" t="s">
        <v>687</v>
      </c>
      <c r="B31" t="s">
        <v>692</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691</v>
      </c>
      <c r="B41" t="s">
        <v>693</v>
      </c>
      <c r="D41" t="s">
        <v>12</v>
      </c>
      <c r="E41" t="s">
        <v>181</v>
      </c>
    </row>
    <row r="42" spans="1:5" x14ac:dyDescent="0.2">
      <c r="A42" s="18" t="s">
        <v>465</v>
      </c>
      <c r="B42" t="s">
        <v>456</v>
      </c>
      <c r="D42" t="s">
        <v>12</v>
      </c>
      <c r="E42" t="s">
        <v>181</v>
      </c>
    </row>
    <row r="43" spans="1:5" x14ac:dyDescent="0.2">
      <c r="A43" s="18" t="s">
        <v>689</v>
      </c>
      <c r="B43" t="s">
        <v>588</v>
      </c>
      <c r="D43" t="s">
        <v>12</v>
      </c>
      <c r="E43" t="s">
        <v>181</v>
      </c>
    </row>
    <row r="44" spans="1:5" x14ac:dyDescent="0.2">
      <c r="A44" t="s">
        <v>690</v>
      </c>
      <c r="B44" t="s">
        <v>694</v>
      </c>
      <c r="D44" t="s">
        <v>12</v>
      </c>
      <c r="E44" t="s">
        <v>181</v>
      </c>
    </row>
    <row r="45" spans="1:5" x14ac:dyDescent="0.2">
      <c r="A45" s="18" t="s">
        <v>478</v>
      </c>
      <c r="B45" t="s">
        <v>477</v>
      </c>
      <c r="D45" t="s">
        <v>12</v>
      </c>
      <c r="E45" t="s">
        <v>181</v>
      </c>
    </row>
    <row r="46" spans="1:5" x14ac:dyDescent="0.2">
      <c r="A46" s="18" t="s">
        <v>476</v>
      </c>
      <c r="B46" t="s">
        <v>666</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696</v>
      </c>
      <c r="B55" t="s">
        <v>697</v>
      </c>
      <c r="D55" t="s">
        <v>12</v>
      </c>
      <c r="E55" t="s">
        <v>698</v>
      </c>
    </row>
    <row r="56" spans="1:5" x14ac:dyDescent="0.2">
      <c r="A56" t="s">
        <v>695</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637</v>
      </c>
      <c r="B59" t="s">
        <v>638</v>
      </c>
      <c r="D59" t="s">
        <v>12</v>
      </c>
      <c r="E59" t="s">
        <v>639</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C5" sqref="A1:AB1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620</v>
      </c>
      <c r="T4" t="s">
        <v>19</v>
      </c>
      <c r="U4" t="s">
        <v>69</v>
      </c>
      <c r="V4" t="s">
        <v>572</v>
      </c>
      <c r="W4" t="s">
        <v>547</v>
      </c>
      <c r="X4" s="14" t="s">
        <v>430</v>
      </c>
      <c r="Y4" s="14" t="s">
        <v>12</v>
      </c>
    </row>
    <row r="5" spans="1:25" ht="21" customHeight="1" x14ac:dyDescent="0.25">
      <c r="A5" t="s">
        <v>136</v>
      </c>
      <c r="B5" t="s">
        <v>12</v>
      </c>
      <c r="C5" s="1" t="s">
        <v>724</v>
      </c>
      <c r="T5" t="s">
        <v>19</v>
      </c>
      <c r="U5" t="s">
        <v>69</v>
      </c>
      <c r="X5" s="14" t="s">
        <v>430</v>
      </c>
      <c r="Y5" s="14" t="s">
        <v>12</v>
      </c>
    </row>
    <row r="6" spans="1:25" ht="21" customHeight="1" x14ac:dyDescent="0.25">
      <c r="A6" t="s">
        <v>628</v>
      </c>
      <c r="B6" t="s">
        <v>12</v>
      </c>
      <c r="T6" t="s">
        <v>19</v>
      </c>
      <c r="U6" t="s">
        <v>69</v>
      </c>
      <c r="X6" s="14" t="s">
        <v>430</v>
      </c>
      <c r="Y6" s="14" t="s">
        <v>12</v>
      </c>
    </row>
    <row r="7" spans="1:25" ht="21" customHeight="1" x14ac:dyDescent="0.25">
      <c r="A7" t="s">
        <v>244</v>
      </c>
      <c r="B7" t="s">
        <v>12</v>
      </c>
      <c r="C7" s="1" t="s">
        <v>619</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676</v>
      </c>
      <c r="T9" t="s">
        <v>19</v>
      </c>
      <c r="U9" t="s">
        <v>69</v>
      </c>
      <c r="X9" s="14" t="s">
        <v>430</v>
      </c>
      <c r="Y9" s="14" t="s">
        <v>12</v>
      </c>
    </row>
    <row r="10" spans="1:25" ht="21" customHeight="1" x14ac:dyDescent="0.25">
      <c r="A10" t="s">
        <v>22</v>
      </c>
      <c r="B10" t="s">
        <v>12</v>
      </c>
      <c r="C10" s="1" t="s">
        <v>621</v>
      </c>
      <c r="T10" t="s">
        <v>19</v>
      </c>
      <c r="U10" t="s">
        <v>69</v>
      </c>
      <c r="X10" s="14" t="s">
        <v>430</v>
      </c>
      <c r="Y10" s="14" t="s">
        <v>12</v>
      </c>
    </row>
    <row r="11" spans="1:25" ht="21" customHeight="1" x14ac:dyDescent="0.25">
      <c r="A11" t="s">
        <v>720</v>
      </c>
      <c r="B11" t="s">
        <v>12</v>
      </c>
      <c r="C11" s="26" t="s">
        <v>721</v>
      </c>
      <c r="T11" t="s">
        <v>19</v>
      </c>
      <c r="U11" t="s">
        <v>69</v>
      </c>
      <c r="X11" s="14"/>
      <c r="Y11" s="14"/>
    </row>
    <row r="12" spans="1:25" ht="21" customHeight="1" x14ac:dyDescent="0.25">
      <c r="A12" t="s">
        <v>178</v>
      </c>
      <c r="B12" t="s">
        <v>12</v>
      </c>
      <c r="C12" s="1" t="s">
        <v>701</v>
      </c>
      <c r="T12" t="s">
        <v>19</v>
      </c>
      <c r="U12" t="s">
        <v>69</v>
      </c>
      <c r="X12" s="14" t="s">
        <v>430</v>
      </c>
      <c r="Y12" s="14" t="s">
        <v>12</v>
      </c>
    </row>
    <row r="13" spans="1:25" ht="21" customHeight="1" x14ac:dyDescent="0.25">
      <c r="A13" t="s">
        <v>717</v>
      </c>
      <c r="B13" t="s">
        <v>30</v>
      </c>
      <c r="C13" s="26" t="s">
        <v>718</v>
      </c>
      <c r="T13" t="s">
        <v>19</v>
      </c>
      <c r="U13" t="s">
        <v>69</v>
      </c>
      <c r="X13" s="14"/>
      <c r="Y13" s="14"/>
    </row>
    <row r="14" spans="1:25" ht="21" customHeight="1" x14ac:dyDescent="0.25">
      <c r="A14" t="s">
        <v>159</v>
      </c>
      <c r="B14" t="s">
        <v>12</v>
      </c>
      <c r="C14" s="1" t="s">
        <v>618</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714</v>
      </c>
      <c r="B16" t="s">
        <v>12</v>
      </c>
      <c r="C16" s="26" t="s">
        <v>716</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643</v>
      </c>
      <c r="B19" t="s">
        <v>12</v>
      </c>
      <c r="C19" s="1" t="s">
        <v>645</v>
      </c>
      <c r="T19" t="s">
        <v>19</v>
      </c>
      <c r="U19" t="s">
        <v>69</v>
      </c>
      <c r="V19" t="s">
        <v>69</v>
      </c>
      <c r="W19" s="6" t="s">
        <v>644</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617</v>
      </c>
      <c r="T21" t="s">
        <v>19</v>
      </c>
      <c r="U21" t="s">
        <v>69</v>
      </c>
      <c r="X21" s="14" t="s">
        <v>430</v>
      </c>
      <c r="Y21" s="14" t="s">
        <v>12</v>
      </c>
    </row>
    <row r="22" spans="1:25" ht="21" customHeight="1" x14ac:dyDescent="0.25">
      <c r="A22" t="s">
        <v>255</v>
      </c>
      <c r="B22" t="s">
        <v>12</v>
      </c>
      <c r="C22" s="1" t="s">
        <v>616</v>
      </c>
      <c r="T22" t="s">
        <v>19</v>
      </c>
      <c r="U22" t="s">
        <v>69</v>
      </c>
      <c r="X22" s="14"/>
      <c r="Y22" s="14"/>
    </row>
    <row r="23" spans="1:25" ht="21" customHeight="1" x14ac:dyDescent="0.25">
      <c r="A23" t="s">
        <v>21</v>
      </c>
      <c r="B23" t="s">
        <v>12</v>
      </c>
      <c r="C23" s="1" t="s">
        <v>615</v>
      </c>
      <c r="T23" t="s">
        <v>19</v>
      </c>
      <c r="U23" t="s">
        <v>69</v>
      </c>
      <c r="X23" s="14" t="s">
        <v>430</v>
      </c>
      <c r="Y23" s="14" t="s">
        <v>12</v>
      </c>
    </row>
    <row r="24" spans="1:25" ht="21" customHeight="1" x14ac:dyDescent="0.25">
      <c r="A24" t="s">
        <v>262</v>
      </c>
      <c r="B24" t="s">
        <v>12</v>
      </c>
      <c r="C24" s="1" t="s">
        <v>677</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614</v>
      </c>
      <c r="T26" t="s">
        <v>19</v>
      </c>
      <c r="U26" t="s">
        <v>69</v>
      </c>
      <c r="X26" s="14" t="s">
        <v>430</v>
      </c>
      <c r="Y26" s="14" t="s">
        <v>12</v>
      </c>
    </row>
    <row r="27" spans="1:25" ht="21" customHeight="1" x14ac:dyDescent="0.2">
      <c r="A27" t="s">
        <v>418</v>
      </c>
      <c r="B27" t="s">
        <v>12</v>
      </c>
      <c r="C27" s="1" t="s">
        <v>700</v>
      </c>
      <c r="T27" t="s">
        <v>19</v>
      </c>
      <c r="U27" t="s">
        <v>69</v>
      </c>
    </row>
    <row r="28" spans="1:25" ht="23" customHeight="1" x14ac:dyDescent="0.25">
      <c r="A28" t="s">
        <v>698</v>
      </c>
      <c r="B28" t="s">
        <v>69</v>
      </c>
      <c r="C28" s="1" t="s">
        <v>723</v>
      </c>
      <c r="X28" s="14"/>
      <c r="Y28" s="14"/>
    </row>
    <row r="29" spans="1:25" ht="23" customHeight="1" x14ac:dyDescent="0.25">
      <c r="A29" t="s">
        <v>590</v>
      </c>
      <c r="B29" t="s">
        <v>69</v>
      </c>
      <c r="C29" s="1" t="s">
        <v>723</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639</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30:A1048576 A1:A27">
    <cfRule type="containsText" dxfId="3" priority="2" operator="containsText" text="!">
      <formula>NOT(ISERROR(SEARCH("!",A1)))</formula>
    </cfRule>
  </conditionalFormatting>
  <conditionalFormatting sqref="A28:A29">
    <cfRule type="containsText" dxfId="2" priority="1" operator="containsText" text="!">
      <formula>NOT(ISERROR(SEARCH("!",A28)))</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629</v>
      </c>
      <c r="G1" t="s">
        <v>357</v>
      </c>
      <c r="H1" s="1" t="s">
        <v>402</v>
      </c>
      <c r="I1" t="s">
        <v>358</v>
      </c>
      <c r="J1" t="s">
        <v>359</v>
      </c>
      <c r="K1" t="s">
        <v>360</v>
      </c>
      <c r="L1" t="s">
        <v>722</v>
      </c>
      <c r="M1" t="s">
        <v>361</v>
      </c>
      <c r="N1" t="s">
        <v>719</v>
      </c>
      <c r="O1" t="s">
        <v>362</v>
      </c>
      <c r="P1" t="s">
        <v>363</v>
      </c>
      <c r="Q1" t="s">
        <v>715</v>
      </c>
      <c r="R1" t="s">
        <v>364</v>
      </c>
      <c r="S1" t="s">
        <v>646</v>
      </c>
      <c r="T1" t="s">
        <v>365</v>
      </c>
      <c r="U1" t="s">
        <v>366</v>
      </c>
      <c r="V1" t="s">
        <v>367</v>
      </c>
      <c r="W1" t="s">
        <v>431</v>
      </c>
      <c r="X1" t="s">
        <v>368</v>
      </c>
      <c r="Y1" t="s">
        <v>369</v>
      </c>
      <c r="Z1" t="s">
        <v>370</v>
      </c>
      <c r="AA1" t="s">
        <v>371</v>
      </c>
      <c r="AB1" t="s">
        <v>372</v>
      </c>
      <c r="AC1" t="s">
        <v>421</v>
      </c>
      <c r="AD1" t="s">
        <v>699</v>
      </c>
      <c r="AE1" t="s">
        <v>598</v>
      </c>
      <c r="AF1" t="s">
        <v>573</v>
      </c>
      <c r="AG1" t="s">
        <v>574</v>
      </c>
      <c r="AH1" t="s">
        <v>640</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2023-06-17T05:28:04Z</dcterms:modified>
</cp:coreProperties>
</file>