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6571A34-7768-5D42-85E1-5C258E73E48B}" xr6:coauthVersionLast="47" xr6:coauthVersionMax="47" xr10:uidLastSave="{00000000-0000-0000-0000-000000000000}"/>
  <bookViews>
    <workbookView xWindow="0" yWindow="760" windowWidth="30240" windowHeight="1888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14" l="1"/>
  <c r="Y116" i="14"/>
  <c r="Y113" i="14"/>
  <c r="Y111" i="14"/>
  <c r="Y86" i="14"/>
  <c r="Y48" i="14"/>
  <c r="Y32" i="14"/>
  <c r="Y23" i="14"/>
  <c r="Y14" i="14"/>
  <c r="C38" i="8"/>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<sst xmlns="http://schemas.openxmlformats.org/spreadsheetml/2006/main" count="2743" uniqueCount="725">
  <si>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</si>
  <si>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</si>
  <si>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</si>
  <si>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</si>
  <si>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</si>
  <si>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</si>
  <si>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</si>
  <si>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</si>
  <si>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</si>
  <si>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</si>
  <si>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</si>
  <si>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</si>
  <si>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</si>
  <si>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</si>
  <si>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</si>
  <si>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</si>
  <si>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</si>
  <si>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</si>
  <si>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</si>
  <si>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</si>
  <si>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</si>
  <si>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</si>
  <si>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</si>
  <si>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</si>
  <si>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</si>
  <si>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</si>
  <si>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</si>
  <si>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</si>
  <si>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</si>
  <si>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</si>
  <si>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</si>
  <si>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</si>
  <si>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</si>
  <si>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</si>
  <si>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</si>
  <si>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</si>
  <si>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</si>
  <si>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</si>
  <si>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</si>
  <si>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</si>
  <si>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</si>
  <si>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</si>
  <si>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</si>
  <si>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</si>
  <si>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</si>
  <si>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</si>
  <si>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</si>
  <si>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</si>
  <si>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</si>
  <si>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</si>
  <si>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</si>
  <si>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</si>
  <si>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</si>
  <si>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</si>
  <si>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</si>
  <si>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</si>
  <si>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</si>
  <si>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</si>
  <si>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</si>
  <si>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</si>
  <si>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</si>
  <si>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</si>
  <si>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</si>
  <si>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</si>
  <si>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</si>
  <si>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</si>
  <si>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</si>
  <si>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</si>
  <si>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</si>
  <si>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</si>
  <si>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</si>
  <si>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</si>
  <si>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</si>
  <si>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</si>
  <si>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</si>
  <si>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</si>
  <si>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</si>
  <si>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</si>
  <si>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</si>
  <si>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</si>
  <si>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</si>
  <si>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</si>
  <si>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</si>
  <si>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</si>
  <si>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</si>
  <si>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</si>
  <si>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</si>
  <si>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</si>
  <si>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</si>
  <si>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</si>
  <si>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</si>
  <si>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</si>
  <si>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</si>
  <si>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</si>
  <si>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</si>
  <si>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</si>
  <si>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</si>
  <si>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</si>
  <si>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</si>
  <si>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</si>
  <si>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</si>
  <si>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</si>
  <si>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</si>
  <si>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</si>
  <si>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</si>
  <si>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</si>
  <si>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</si>
  <si>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</si>
  <si>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</si>
  <si>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</si>
  <si>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</si>
  <si>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</si>
  <si>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</si>
  <si>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</si>
  <si>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</si>
  <si>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</si>
  <si>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</si>
  <si>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</si>
  <si>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</si>
  <si>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</si>
  <si>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</si>
  <si>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</si>
  <si>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</si>
  <si>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</si>
  <si>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</si>
  <si>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</si>
  <si>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</si>
  <si>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</si>
  <si>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</si>
  <si>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</si>
  <si>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</si>
  <si>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</si>
  <si>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</si>
  <si>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</si>
  <si>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</si>
  <si>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</si>
  <si>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</si>
  <si>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</si>
  <si>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</si>
  <si>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</si>
  <si>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</si>
  <si>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</si>
  <si>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</si>
  <si>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</si>
  <si>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</si>
  <si>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</si>
  <si>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</si>
  <si>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</si>
  <si>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</si>
  <si>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</si>
  <si>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</si>
  <si>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</si>
  <si>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</si>
  <si>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</si>
  <si>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</si>
  <si>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</si>
  <si>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</si>
  <si>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</si>
  <si>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</si>
  <si>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</si>
  <si>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</si>
  <si>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</si>
  <si>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</si>
  <si>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</si>
  <si>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</si>
  <si>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</si>
  <si>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</si>
  <si>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</si>
  <si>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</si>
  <si>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</si>
  <si>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</si>
  <si>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</si>
  <si>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</si>
  <si>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</si>
  <si>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</si>
  <si>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</si>
  <si>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</si>
  <si>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</si>
  <si>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</si>
  <si>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</si>
  <si>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</si>
  <si>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</si>
  <si>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</si>
  <si>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</si>
  <si>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</si>
  <si>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</si>
  <si>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</si>
  <si>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</si>
  <si>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</si>
  <si>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</si>
  <si>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</si>
  <si>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</si>
  <si>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</si>
  <si>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</si>
  <si>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</si>
  <si>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</si>
  <si>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</si>
  <si>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</si>
  <si>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</si>
  <si>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</si>
  <si>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</si>
  <si>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</si>
  <si>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</si>
  <si>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</si>
  <si>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</si>
  <si>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</si>
  <si>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</si>
  <si>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</si>
  <si>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</si>
  <si>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</si>
  <si>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</si>
  <si>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</si>
  <si>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</si>
  <si>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</si>
  <si>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</si>
  <si>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</si>
  <si>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</si>
  <si>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</si>
  <si>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</si>
  <si>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</si>
  <si>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</si>
  <si>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</si>
  <si>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</si>
  <si>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</si>
  <si>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</si>
  <si>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</si>
  <si>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</si>
  <si>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</si>
  <si>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</si>
  <si>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</si>
  <si>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</si>
  <si>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</si>
  <si>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</si>
  <si>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</si>
  <si>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</si>
  <si>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</si>
  <si>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</si>
  <si>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</si>
  <si>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</si>
  <si>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</si>
  <si>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</si>
  <si>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</si>
  <si>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</si>
  <si>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</si>
  <si>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</si>
  <si>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</si>
  <si>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</si>
  <si>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</si>
  <si>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</si>
  <si>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</si>
  <si>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</si>
  <si>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</si>
  <si>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</si>
  <si>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</si>
  <si>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</si>
  <si>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</si>
  <si>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</si>
  <si>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</si>
  <si>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</si>
  <si>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</si>
  <si>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</si>
  <si>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</si>
  <si>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</si>
  <si>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</si>
  <si>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</si>
  <si>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</si>
  <si>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</si>
  <si>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</si>
  <si>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</si>
  <si>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</si>
  <si>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</si>
  <si>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</si>
  <si>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</si>
  <si>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</si>
  <si>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</si>
  <si>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</si>
  <si>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</si>
  <si>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</si>
  <si>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</si>
  <si>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</si>
  <si>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</si>
  <si>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</si>
  <si>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</si>
  <si>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</si>
  <si>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</si>
  <si>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</si>
  <si>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</si>
  <si>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</si>
  <si>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</si>
  <si>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</si>
  <si>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</si>
  <si>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</si>
  <si>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</si>
  <si>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</si>
  <si>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</si>
  <si>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</si>
  <si>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</si>
  <si>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</si>
  <si>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</si>
  <si>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</si>
  <si>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</si>
  <si>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</si>
  <si>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</si>
  <si>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</si>
  <si>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</si>
  <si>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</si>
  <si>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</si>
  <si>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</si>
  <si>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</si>
  <si>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</si>
  <si>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</si>
  <si>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</si>
  <si>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</si>
  <si>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</si>
  <si>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</si>
  <si>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</si>
  <si>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</si>
  <si>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</si>
  <si>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</si>
  <si>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</si>
  <si>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</si>
  <si>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</si>
  <si>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</si>
  <si>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</si>
  <si>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</si>
  <si>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</si>
  <si>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</si>
  <si>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</si>
  <si>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</si>
  <si>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</si>
  <si>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</si>
  <si>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</si>
  <si>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</si>
  <si>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</si>
  <si>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</si>
  <si>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</si>
  <si>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</si>
  <si>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</si>
  <si>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</si>
  <si>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</si>
  <si>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</si>
  <si>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</si>
  <si>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</si>
  <si>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</si>
  <si>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</si>
  <si>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</si>
  <si>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</si>
  <si>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</si>
  <si>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</si>
  <si>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</si>
  <si>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</si>
  <si>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</si>
  <si>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</si>
  <si>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</si>
  <si>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</si>
  <si>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</si>
  <si>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</si>
  <si>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</si>
  <si>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</si>
  <si>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</si>
  <si>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</si>
  <si>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</si>
  <si>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</si>
  <si>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</si>
  <si>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</si>
  <si>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</si>
  <si>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</si>
  <si>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</si>
  <si>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</si>
  <si>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</si>
  <si>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</si>
  <si>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</si>
  <si>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</si>
  <si>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</si>
  <si>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</si>
  <si>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</si>
  <si>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</si>
  <si>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</si>
  <si>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</si>
  <si>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</si>
  <si>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</si>
  <si>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</si>
  <si>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</si>
  <si>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</si>
  <si>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</si>
  <si>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</si>
  <si>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</si>
  <si>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</si>
  <si>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</si>
  <si>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</si>
  <si>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</si>
  <si>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</si>
  <si>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</si>
  <si>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</si>
  <si>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</si>
  <si>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</si>
  <si>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</si>
  <si>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</si>
  <si>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</si>
  <si>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</si>
  <si>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</si>
  <si>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</si>
  <si>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</si>
  <si>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</si>
  <si>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</si>
  <si>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</si>
  <si>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</si>
  <si>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</si>
  <si>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</si>
  <si>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</si>
  <si>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</si>
  <si>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</si>
  <si>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</si>
  <si>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</si>
  <si>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</si>
  <si>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</si>
  <si>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</si>
  <si>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</si>
  <si>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</si>
  <si>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</si>
  <si>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</si>
  <si>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</si>
  <si>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</si>
  <si>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</si>
  <si>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</si>
  <si>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</si>
  <si>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</si>
  <si>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</si>
  <si>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</si>
  <si>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</si>
  <si>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</si>
  <si>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</si>
  <si>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</si>
  <si>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</si>
  <si>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</si>
  <si>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</si>
  <si>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</si>
  <si>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</si>
  <si>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</si>
  <si>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</si>
  <si>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</si>
  <si>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</si>
  <si>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</si>
  <si>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</si>
  <si>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</si>
  <si>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</si>
  <si>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</si>
  <si>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</si>
  <si>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</si>
  <si>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</si>
  <si>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</si>
  <si>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</si>
  <si>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</si>
  <si>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</si>
  <si>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</si>
  <si>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</si>
  <si>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</si>
  <si>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</si>
  <si>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</si>
  <si>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</si>
  <si>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</si>
  <si>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</si>
  <si>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</si>
  <si>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</si>
  <si>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</si>
  <si>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</si>
  <si>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</si>
  <si>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</si>
  <si>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</si>
  <si>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</si>
  <si>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</si>
  <si>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</si>
  <si>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</si>
  <si>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</si>
  <si>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</si>
  <si>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</si>
  <si>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</si>
  <si>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</si>
  <si>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</si>
  <si>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</si>
  <si>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</si>
  <si>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</si>
  <si>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</si>
  <si>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</si>
  <si>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</si>
  <si>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</si>
  <si>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</si>
  <si>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</si>
  <si>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</si>
  <si>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</si>
  <si>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</si>
  <si>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</si>
  <si>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</si>
  <si>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</si>
  <si>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</si>
  <si>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</si>
  <si>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</si>
  <si>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</si>
  <si>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</si>
  <si>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</si>
  <si>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</si>
  <si>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</si>
  <si>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</si>
  <si>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</si>
  <si>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</si>
  <si>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</si>
  <si>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</si>
  <si>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</si>
  <si>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</si>
  <si>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</si>
  <si>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</si>
  <si>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</si>
  <si>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</si>
  <si>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</si>
  <si>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</si>
  <si>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</si>
  <si>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</si>
  <si>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</si>
  <si>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</si>
  <si>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</si>
  <si>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</si>
  <si>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</si>
  <si>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</si>
  <si>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</si>
  <si>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</si>
  <si>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</si>
  <si>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</si>
  <si>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</si>
  <si>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</si>
  <si>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</si>
  <si>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</si>
  <si>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</si>
  <si>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</si>
  <si>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</si>
  <si>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</si>
  <si>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</si>
  <si>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</si>
  <si>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</si>
  <si>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</si>
  <si>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</si>
  <si>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</si>
  <si>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</si>
  <si>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</si>
  <si>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</si>
  <si>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</si>
  <si>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</si>
  <si>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</si>
  <si>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</si>
  <si>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</si>
  <si>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</si>
  <si>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</si>
  <si>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</si>
  <si>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</si>
  <si>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</si>
  <si>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</si>
  <si>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</si>
  <si>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</si>
  <si>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</si>
  <si>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</si>
  <si>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</si>
  <si>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</si>
  <si>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</si>
  <si>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</si>
  <si>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</si>
  <si>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</si>
  <si>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</si>
  <si>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</si>
  <si>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</si>
  <si>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</si>
  <si>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</si>
  <si>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</si>
  <si>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</si>
  <si>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</si>
  <si>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</si>
  <si>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</si>
  <si>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</si>
  <si>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</si>
  <si>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</si>
  <si>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</si>
  <si>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</si>
  <si>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</si>
  <si>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</si>
  <si>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</si>
  <si>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</si>
  <si>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</si>
  <si>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</si>
  <si>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</si>
  <si>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</si>
  <si>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</si>
  <si>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</si>
  <si>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</si>
  <si>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</si>
  <si>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</si>
  <si>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</si>
  <si>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</si>
  <si>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</si>
  <si>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</si>
  <si>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</si>
  <si>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</si>
  <si>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</si>
  <si>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</si>
  <si>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</si>
  <si>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</si>
  <si>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</si>
  <si>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</si>
  <si>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</si>
  <si>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</si>
  <si>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</si>
  <si>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</si>
  <si>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</si>
  <si>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</si>
  <si>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</si>
  <si>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</si>
  <si>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</si>
  <si>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</si>
  <si>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</si>
  <si>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</si>
  <si>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</si>
  <si>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</si>
  <si>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</si>
  <si>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</si>
  <si>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</si>
  <si>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</si>
  <si>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</si>
  <si>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</si>
  <si>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</si>
  <si>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</si>
  <si>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</si>
  <si>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</si>
  <si>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</si>
  <si>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</si>
  <si>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</si>
  <si>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</si>
  <si>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</si>
  <si>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</si>
  <si>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</si>
  <si>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</si>
  <si>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</si>
  <si>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</si>
  <si>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</si>
  <si>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</si>
  <si>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</si>
  <si>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</si>
  <si>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</si>
  <si>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</si>
  <si>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</si>
  <si>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</si>
  <si>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</si>
  <si>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</si>
  <si>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</si>
  <si>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</si>
  <si>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</si>
  <si>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</si>
  <si>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</si>
  <si>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</si>
  <si>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</si>
  <si>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</si>
  <si>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</si>
  <si>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</si>
  <si>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</si>
  <si>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</si>
  <si>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</si>
  <si>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</si>
  <si>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</si>
  <si>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</si>
  <si>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</si>
  <si>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</si>
  <si>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</si>
  <si>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</si>
  <si>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</si>
  <si>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</si>
  <si>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</si>
  <si>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</si>
  <si>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</si>
  <si>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</si>
  <si>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</si>
  <si>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</si>
  <si>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</si>
  <si>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</si>
  <si>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</si>
  <si>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</si>
  <si>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</si>
  <si>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</si>
  <si>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</si>
  <si>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</si>
  <si>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</si>
  <si>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</si>
  <si>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</si>
  <si>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</si>
  <si>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</si>
  <si>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</si>
  <si>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</si>
  <si>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</si>
  <si>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</si>
  <si>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</si>
  <si>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</si>
  <si>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</si>
  <si>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</si>
  <si>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</si>
  <si>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</si>
  <si>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</si>
  <si>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</si>
  <si>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</si>
  <si>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</si>
  <si>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</si>
  <si>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</si>
  <si>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</si>
  <si>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</si>
  <si>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</si>
  <si>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</si>
  <si>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</si>
  <si>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</si>
  <si>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</si>
  <si>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</si>
  <si>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</si>
  <si>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</si>
  <si>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</si>
  <si>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</si>
  <si>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</si>
  <si>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</si>
  <si>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</si>
  <si>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</si>
  <si>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</si>
  <si>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</si>
  <si>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3 locations.
    * The client application **SHALL** support all three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</si>
</sst>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topLeftCell="R1" zoomScaleNormal="100" workbookViewId="0">
      <selection activeCell="Y133" sqref="Y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hidden="1" customHeight="1" thickTop="1" x14ac:dyDescent="0.2">
      <c r="A2">
        <v>1</v>
      </c>
      <c r="B2" t="s">
        <v>188</v>
      </c>
      <c r="C2" t="s">
        <v>138</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189</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190</v>
      </c>
      <c r="C4" t="s">
        <v>77</v>
      </c>
      <c r="D4" t="s">
        <v>30</v>
      </c>
      <c r="E4" t="b">
        <v>0</v>
      </c>
      <c r="G4" t="str">
        <f t="shared" si="0"/>
        <v>http://hl7.org/fhir/us/core/StructureDefinition/us-core-!example date search</v>
      </c>
      <c r="H4" t="s">
        <v>56</v>
      </c>
      <c r="J4" t="s">
        <v>56</v>
      </c>
      <c r="K4" t="s">
        <v>77</v>
      </c>
      <c r="L4" t="str">
        <f t="shared" si="1"/>
        <v>!EXAMPLE DATE SEARCH.date</v>
      </c>
      <c r="M4" t="s">
        <v>56</v>
      </c>
      <c r="O4" t="s">
        <v>56</v>
      </c>
      <c r="P4" t="s">
        <v>69</v>
      </c>
      <c r="S4" t="s">
        <v>91</v>
      </c>
      <c r="AA4" s="9"/>
      <c r="AB4" t="str">
        <f t="shared" si="2"/>
        <v>SearchParameter-us-core-!example date search-date.html</v>
      </c>
    </row>
    <row r="5" spans="1:28" ht="19" hidden="1" customHeight="1" x14ac:dyDescent="0.2">
      <c r="A5">
        <v>4</v>
      </c>
      <c r="B5" t="s">
        <v>164</v>
      </c>
      <c r="C5" t="s">
        <v>88</v>
      </c>
      <c r="D5" t="s">
        <v>30</v>
      </c>
      <c r="E5" t="b">
        <v>0</v>
      </c>
      <c r="F5" s="1" t="s">
        <v>481</v>
      </c>
      <c r="G5" t="str">
        <f t="shared" si="0"/>
        <v>http://hl7.org/fhir/us/core/StructureDefinition/us-core-!example patient search</v>
      </c>
      <c r="H5" t="s">
        <v>56</v>
      </c>
      <c r="J5" t="s">
        <v>56</v>
      </c>
      <c r="K5" t="s">
        <v>89</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230</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83</v>
      </c>
      <c r="C7" s="5" t="s">
        <v>84</v>
      </c>
      <c r="D7" t="s">
        <v>30</v>
      </c>
      <c r="E7" t="b">
        <v>0</v>
      </c>
      <c r="G7" t="str">
        <f t="shared" si="0"/>
        <v>http://hl7.org/fhir/us/core/StructureDefinition/us-core-!patient</v>
      </c>
      <c r="H7" t="s">
        <v>56</v>
      </c>
      <c r="J7" t="s">
        <v>56</v>
      </c>
      <c r="K7" t="s">
        <v>63</v>
      </c>
      <c r="L7" t="str">
        <f t="shared" si="1"/>
        <v>!Patient.address</v>
      </c>
      <c r="M7" t="s">
        <v>56</v>
      </c>
      <c r="O7" t="s">
        <v>56</v>
      </c>
      <c r="Y7" t="s">
        <v>206</v>
      </c>
      <c r="Z7" s="4" t="s">
        <v>85</v>
      </c>
      <c r="AA7" s="9"/>
      <c r="AB7" t="str">
        <f t="shared" si="2"/>
        <v>SearchParameter-us-core-!patient-address.html</v>
      </c>
    </row>
    <row r="8" spans="1:28" ht="19" hidden="1" customHeight="1" x14ac:dyDescent="0.2">
      <c r="A8">
        <v>7</v>
      </c>
      <c r="B8" t="s">
        <v>83</v>
      </c>
      <c r="C8" t="s">
        <v>86</v>
      </c>
      <c r="D8" t="s">
        <v>30</v>
      </c>
      <c r="E8" t="b">
        <v>0</v>
      </c>
      <c r="G8" t="str">
        <f t="shared" si="0"/>
        <v>http://hl7.org/fhir/us/core/StructureDefinition/us-core-!patient</v>
      </c>
      <c r="H8" t="s">
        <v>56</v>
      </c>
      <c r="J8" t="s">
        <v>56</v>
      </c>
      <c r="K8" t="s">
        <v>63</v>
      </c>
      <c r="L8" t="str">
        <f t="shared" si="1"/>
        <v>!Patient.telecom</v>
      </c>
      <c r="M8" t="s">
        <v>56</v>
      </c>
      <c r="O8" t="s">
        <v>56</v>
      </c>
      <c r="Y8" t="s">
        <v>207</v>
      </c>
      <c r="Z8" t="s">
        <v>87</v>
      </c>
      <c r="AA8" s="9"/>
      <c r="AB8" t="str">
        <f t="shared" si="2"/>
        <v>SearchParameter-us-core-!patient-telecom.html</v>
      </c>
    </row>
    <row r="9" spans="1:28" ht="19" hidden="1" customHeight="1" x14ac:dyDescent="0.2">
      <c r="A9">
        <v>8</v>
      </c>
      <c r="B9" t="s">
        <v>20</v>
      </c>
      <c r="C9" t="s">
        <v>137</v>
      </c>
      <c r="D9" t="s">
        <v>30</v>
      </c>
      <c r="E9" t="b">
        <v>0</v>
      </c>
      <c r="F9" s="1" t="s">
        <v>484</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88</v>
      </c>
      <c r="D10" t="s">
        <v>12</v>
      </c>
      <c r="E10" t="b">
        <v>1</v>
      </c>
      <c r="F10" s="1" t="s">
        <v>481</v>
      </c>
      <c r="G10" t="str">
        <f t="shared" si="0"/>
        <v>http://hl7.org/fhir/us/core/StructureDefinition/us-core-allergyintolerance</v>
      </c>
      <c r="H10" t="s">
        <v>56</v>
      </c>
      <c r="J10" t="s">
        <v>56</v>
      </c>
      <c r="K10" t="s">
        <v>89</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136</v>
      </c>
      <c r="C11" t="s">
        <v>138</v>
      </c>
      <c r="D11" t="s">
        <v>30</v>
      </c>
      <c r="E11" t="b">
        <v>0</v>
      </c>
      <c r="F11" s="1" t="s">
        <v>484</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136</v>
      </c>
      <c r="C12" t="s">
        <v>137</v>
      </c>
      <c r="D12" t="s">
        <v>30</v>
      </c>
      <c r="E12" t="b">
        <v>0</v>
      </c>
      <c r="F12" s="1" t="s">
        <v>484</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136</v>
      </c>
      <c r="C13" t="s">
        <v>88</v>
      </c>
      <c r="D13" t="s">
        <v>12</v>
      </c>
      <c r="E13" t="b">
        <v>1</v>
      </c>
      <c r="F13" s="1" t="s">
        <v>481</v>
      </c>
      <c r="G13" t="str">
        <f t="shared" si="0"/>
        <v>http://hl7.org/fhir/us/core/StructureDefinition/us-core-condition</v>
      </c>
      <c r="H13" t="s">
        <v>56</v>
      </c>
      <c r="J13" t="s">
        <v>56</v>
      </c>
      <c r="K13" t="s">
        <v>89</v>
      </c>
      <c r="L13" t="str">
        <f t="shared" si="1"/>
        <v>Condition.patient</v>
      </c>
      <c r="M13" t="s">
        <v>56</v>
      </c>
      <c r="O13" t="s">
        <v>56</v>
      </c>
      <c r="Y13" t="s">
        <v>140</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25" t="str">
        <f>"support both read " &amp;B14&amp; " by `id` **AND** " &amp;B14&amp; " search"</f>
        <v>support both read Encounter by `id` **AND** Encounter search</v>
      </c>
      <c r="Z14" s="4" t="s">
        <v>318</v>
      </c>
      <c r="AA14" s="1" t="s">
        <v>169</v>
      </c>
      <c r="AB14" t="str">
        <f>"SearchParameter-us-core-"&amp;LOWER((B14)&amp;"-"&amp;SUBSTITUTE(C14,"_","")&amp;".html")</f>
        <v>SearchParameter-us-core-encounter-id.html</v>
      </c>
    </row>
    <row r="15" spans="1:28" ht="19" hidden="1" customHeight="1" x14ac:dyDescent="0.2">
      <c r="A15">
        <v>14</v>
      </c>
      <c r="B15" t="s">
        <v>22</v>
      </c>
      <c r="C15" t="s">
        <v>93</v>
      </c>
      <c r="D15" t="s">
        <v>30</v>
      </c>
      <c r="E15" t="b">
        <v>0</v>
      </c>
      <c r="F15" s="1" t="s">
        <v>484</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77</v>
      </c>
      <c r="D16" t="s">
        <v>30</v>
      </c>
      <c r="E16" t="b">
        <v>0</v>
      </c>
      <c r="F16" s="1" t="s">
        <v>482</v>
      </c>
      <c r="G16" t="str">
        <f t="shared" si="0"/>
        <v>http://hl7.org/fhir/us/core/StructureDefinition/us-core-encounter</v>
      </c>
      <c r="H16" t="s">
        <v>56</v>
      </c>
      <c r="J16" t="s">
        <v>56</v>
      </c>
      <c r="K16" t="s">
        <v>77</v>
      </c>
      <c r="L16" t="str">
        <f t="shared" si="1"/>
        <v>Encounter.date</v>
      </c>
      <c r="M16" t="s">
        <v>56</v>
      </c>
      <c r="O16" t="s">
        <v>56</v>
      </c>
      <c r="P16" t="s">
        <v>69</v>
      </c>
      <c r="S16" t="s">
        <v>91</v>
      </c>
      <c r="AA16" s="9"/>
      <c r="AB16" t="str">
        <f>"SearchParameter-us-core-"&amp;LOWER((B16)&amp;"-"&amp;C16&amp;".html")</f>
        <v>SearchParameter-us-core-encounter-date.html</v>
      </c>
    </row>
    <row r="17" spans="1:28" ht="19" hidden="1" customHeight="1" x14ac:dyDescent="0.2">
      <c r="A17">
        <v>16</v>
      </c>
      <c r="B17" t="s">
        <v>22</v>
      </c>
      <c r="C17" t="s">
        <v>75</v>
      </c>
      <c r="D17" t="s">
        <v>69</v>
      </c>
      <c r="E17" t="b">
        <v>1</v>
      </c>
      <c r="F17" s="1" t="s">
        <v>484</v>
      </c>
      <c r="G17" t="str">
        <f t="shared" si="0"/>
        <v>http://hl7.org/fhir/us/core/StructureDefinition/us-core-encounter</v>
      </c>
      <c r="H17" t="s">
        <v>56</v>
      </c>
      <c r="J17" t="s">
        <v>56</v>
      </c>
      <c r="K17" t="s">
        <v>57</v>
      </c>
      <c r="L17" t="str">
        <f t="shared" si="1"/>
        <v>Encounter.identifier</v>
      </c>
      <c r="M17" t="s">
        <v>56</v>
      </c>
      <c r="O17" t="s">
        <v>56</v>
      </c>
      <c r="Y17" s="4" t="s">
        <v>208</v>
      </c>
      <c r="Z17" t="s">
        <v>158</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88</v>
      </c>
      <c r="D18" t="s">
        <v>12</v>
      </c>
      <c r="E18" t="b">
        <v>1</v>
      </c>
      <c r="F18" s="1" t="s">
        <v>481</v>
      </c>
      <c r="G18" t="str">
        <f t="shared" si="0"/>
        <v>http://hl7.org/fhir/us/core/StructureDefinition/us-core-encounter</v>
      </c>
      <c r="H18" t="s">
        <v>56</v>
      </c>
      <c r="J18" t="s">
        <v>56</v>
      </c>
      <c r="K18" t="s">
        <v>89</v>
      </c>
      <c r="L18" t="str">
        <f t="shared" si="1"/>
        <v>Encounter.patient</v>
      </c>
      <c r="M18" t="s">
        <v>56</v>
      </c>
      <c r="O18" t="s">
        <v>56</v>
      </c>
      <c r="Y18" t="s">
        <v>90</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534</v>
      </c>
      <c r="D19" t="s">
        <v>30</v>
      </c>
      <c r="E19" t="b">
        <v>0</v>
      </c>
      <c r="F19" s="1" t="s">
        <v>481</v>
      </c>
      <c r="G19" t="str">
        <f t="shared" si="0"/>
        <v>http://hl7.org/fhir/us/core/StructureDefinition/us-core-encounter</v>
      </c>
      <c r="H19" t="s">
        <v>56</v>
      </c>
      <c r="J19" t="s">
        <v>56</v>
      </c>
      <c r="K19" t="s">
        <v>89</v>
      </c>
      <c r="L19" t="str">
        <f t="shared" si="1"/>
        <v>Encounter.location</v>
      </c>
      <c r="M19" t="s">
        <v>56</v>
      </c>
      <c r="O19" t="s">
        <v>56</v>
      </c>
      <c r="Y19" t="s">
        <v>90</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484</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484</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535</v>
      </c>
      <c r="D22" t="s">
        <v>30</v>
      </c>
      <c r="E22" t="b">
        <v>0</v>
      </c>
      <c r="F22" s="1" t="s">
        <v>484</v>
      </c>
      <c r="G22" t="str">
        <f t="shared" si="0"/>
        <v>http://hl7.org/fhir/us/core/StructureDefinition/us-core-encounter</v>
      </c>
      <c r="H22" t="s">
        <v>58</v>
      </c>
      <c r="J22" t="s">
        <v>56</v>
      </c>
      <c r="K22" t="s">
        <v>57</v>
      </c>
      <c r="L22" t="str">
        <f t="shared" si="1"/>
        <v>Encounter.discharge-disposition</v>
      </c>
      <c r="M22" t="s">
        <v>56</v>
      </c>
      <c r="O22" t="s">
        <v>56</v>
      </c>
      <c r="Y22" s="25"/>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25" t="str">
        <f>"support both read " &amp;B23&amp; " by `id` **AND** " &amp;B23&amp; " search"</f>
        <v>support both read Patient by `id` **AND** Patient search</v>
      </c>
      <c r="Z23" s="4" t="s">
        <v>319</v>
      </c>
      <c r="AB23" t="str">
        <f>"SearchParameter-us-core-"&amp;LOWER((B23)&amp;"-"&amp;SUBSTITUTE(C23,"_","")&amp;".html")</f>
        <v>SearchParameter-us-core-patient-id.html</v>
      </c>
    </row>
    <row r="24" spans="1:28" ht="19" hidden="1" customHeight="1" x14ac:dyDescent="0.2">
      <c r="A24">
        <v>23</v>
      </c>
      <c r="B24" t="s">
        <v>21</v>
      </c>
      <c r="C24" t="s">
        <v>76</v>
      </c>
      <c r="D24" t="s">
        <v>30</v>
      </c>
      <c r="E24" t="b">
        <v>0</v>
      </c>
      <c r="F24" s="1" t="s">
        <v>483</v>
      </c>
      <c r="G24" t="str">
        <f t="shared" si="0"/>
        <v>http://hl7.org/fhir/us/core/StructureDefinition/us-core-patient</v>
      </c>
      <c r="H24" t="s">
        <v>56</v>
      </c>
      <c r="J24" t="s">
        <v>56</v>
      </c>
      <c r="K24" t="s">
        <v>77</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662</v>
      </c>
      <c r="D25" t="s">
        <v>30</v>
      </c>
      <c r="E25" t="b">
        <v>0</v>
      </c>
      <c r="F25" s="1" t="s">
        <v>483</v>
      </c>
      <c r="G25" t="str">
        <f t="shared" si="0"/>
        <v>http://hl7.org/fhir/us/core/StructureDefinition/us-core-patient</v>
      </c>
      <c r="H25" t="s">
        <v>56</v>
      </c>
      <c r="J25" t="s">
        <v>56</v>
      </c>
      <c r="K25" t="s">
        <v>77</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78</v>
      </c>
      <c r="D26" t="s">
        <v>30</v>
      </c>
      <c r="E26" t="b">
        <v>0</v>
      </c>
      <c r="F26" t="s">
        <v>514</v>
      </c>
      <c r="G26" t="str">
        <f t="shared" si="0"/>
        <v>http://hl7.org/fhir/us/core/StructureDefinition/us-core-patient</v>
      </c>
      <c r="H26" t="s">
        <v>56</v>
      </c>
      <c r="J26" t="s">
        <v>56</v>
      </c>
      <c r="K26" t="s">
        <v>63</v>
      </c>
      <c r="L26" s="5" t="s">
        <v>80</v>
      </c>
      <c r="M26" t="s">
        <v>56</v>
      </c>
      <c r="O26" t="s">
        <v>56</v>
      </c>
      <c r="AB26" t="str">
        <f>"SearchParameter-us-core-"&amp;LOWER((B26)&amp;"-"&amp;C26&amp;".html")</f>
        <v>SearchParameter-us-core-patient-family.html</v>
      </c>
    </row>
    <row r="27" spans="1:28" ht="19" hidden="1" customHeight="1" x14ac:dyDescent="0.2">
      <c r="A27">
        <v>26</v>
      </c>
      <c r="B27" t="s">
        <v>21</v>
      </c>
      <c r="C27" t="s">
        <v>79</v>
      </c>
      <c r="D27" t="s">
        <v>30</v>
      </c>
      <c r="E27" t="b">
        <v>0</v>
      </c>
      <c r="F27" s="1" t="s">
        <v>484</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81</v>
      </c>
      <c r="D28" t="s">
        <v>30</v>
      </c>
      <c r="E28" t="b">
        <v>0</v>
      </c>
      <c r="G28" t="str">
        <f t="shared" si="0"/>
        <v>http://hl7.org/fhir/us/core/StructureDefinition/us-core-patient</v>
      </c>
      <c r="H28" t="s">
        <v>56</v>
      </c>
      <c r="J28" t="s">
        <v>56</v>
      </c>
      <c r="K28" t="s">
        <v>63</v>
      </c>
      <c r="L28" s="5" t="s">
        <v>82</v>
      </c>
      <c r="M28" t="s">
        <v>56</v>
      </c>
      <c r="O28" t="s">
        <v>56</v>
      </c>
      <c r="AA28" s="9"/>
      <c r="AB28" t="str">
        <f>"SearchParameter-us-core-"&amp;LOWER((B28)&amp;"-"&amp;C28&amp;".html")</f>
        <v>SearchParameter-us-core-patient-given.html</v>
      </c>
    </row>
    <row r="29" spans="1:28" ht="19" hidden="1" customHeight="1" x14ac:dyDescent="0.2">
      <c r="A29">
        <v>28</v>
      </c>
      <c r="B29" t="s">
        <v>21</v>
      </c>
      <c r="C29" t="s">
        <v>75</v>
      </c>
      <c r="D29" t="s">
        <v>12</v>
      </c>
      <c r="E29" t="b">
        <v>1</v>
      </c>
      <c r="F29" s="1" t="s">
        <v>484</v>
      </c>
      <c r="G29" t="str">
        <f t="shared" si="0"/>
        <v>http://hl7.org/fhir/us/core/StructureDefinition/us-core-patient</v>
      </c>
      <c r="H29" t="s">
        <v>56</v>
      </c>
      <c r="J29" t="s">
        <v>56</v>
      </c>
      <c r="K29" t="s">
        <v>57</v>
      </c>
      <c r="L29" t="str">
        <f>B29&amp;"."&amp;C29</f>
        <v>Patient.identifier</v>
      </c>
      <c r="M29" t="s">
        <v>56</v>
      </c>
      <c r="O29" t="s">
        <v>56</v>
      </c>
      <c r="Y29" s="4" t="s">
        <v>209</v>
      </c>
      <c r="Z29" t="s">
        <v>157</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668</v>
      </c>
      <c r="Z30" t="s">
        <v>171</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83</v>
      </c>
      <c r="C31" t="s">
        <v>658</v>
      </c>
      <c r="D31" t="s">
        <v>30</v>
      </c>
      <c r="E31" t="b">
        <v>0</v>
      </c>
      <c r="G31" t="str">
        <f t="shared" si="0"/>
        <v>http://hl7.org/fhir/us/core/StructureDefinition/us-core-!patient</v>
      </c>
      <c r="H31" t="s">
        <v>58</v>
      </c>
      <c r="J31" t="s">
        <v>56</v>
      </c>
      <c r="K31" t="s">
        <v>57</v>
      </c>
      <c r="L31" t="s">
        <v>659</v>
      </c>
      <c r="M31" t="s">
        <v>56</v>
      </c>
      <c r="O31" t="s">
        <v>56</v>
      </c>
      <c r="Y31" s="4" t="s">
        <v>660</v>
      </c>
      <c r="Z31" t="s">
        <v>661</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679</v>
      </c>
      <c r="C32" t="s">
        <v>55</v>
      </c>
      <c r="D32" t="s">
        <v>30</v>
      </c>
      <c r="E32" t="b">
        <v>0</v>
      </c>
      <c r="G32" t="str">
        <f t="shared" si="0"/>
        <v>http://hl7.org/fhir/us/core/StructureDefinition/us-core-!!questionnaire</v>
      </c>
      <c r="H32" t="s">
        <v>56</v>
      </c>
      <c r="J32" t="s">
        <v>56</v>
      </c>
      <c r="K32" t="s">
        <v>57</v>
      </c>
      <c r="L32" t="s">
        <v>680</v>
      </c>
      <c r="M32" t="s">
        <v>56</v>
      </c>
      <c r="O32" t="s">
        <v>56</v>
      </c>
      <c r="Y32" s="25" t="str">
        <f>"support both read " &amp;B32&amp; " by `id` **AND** " &amp;B32&amp; " search"</f>
        <v>support both read !!Questionnaire by `id` **AND** !!Questionnaire search</v>
      </c>
      <c r="AB32" t="str">
        <f t="shared" ref="AB32:AB43" si="3">"SearchParameter-us-core-"&amp;LOWER((B32)&amp;"-"&amp;C32&amp;".html")</f>
        <v>SearchParameter-us-core-!!questionnaire-_id.html</v>
      </c>
    </row>
    <row r="33" spans="1:28" ht="19" hidden="1" customHeight="1" x14ac:dyDescent="0.2">
      <c r="A33">
        <v>32</v>
      </c>
      <c r="B33" t="s">
        <v>679</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679</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679</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679</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679</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679</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136</v>
      </c>
      <c r="C39" t="s">
        <v>152</v>
      </c>
      <c r="D39" t="s">
        <v>30</v>
      </c>
      <c r="E39" t="b">
        <v>0</v>
      </c>
      <c r="F39" s="1" t="s">
        <v>482</v>
      </c>
      <c r="G39" t="str">
        <f t="shared" si="5"/>
        <v>http://hl7.org/fhir/us/core/StructureDefinition/us-core-condition</v>
      </c>
      <c r="H39" t="s">
        <v>56</v>
      </c>
      <c r="J39" t="s">
        <v>56</v>
      </c>
      <c r="K39" t="s">
        <v>77</v>
      </c>
      <c r="L39" t="str">
        <f t="shared" si="4"/>
        <v>Condition.onset-date</v>
      </c>
      <c r="M39" t="s">
        <v>56</v>
      </c>
      <c r="O39" t="s">
        <v>56</v>
      </c>
      <c r="P39" t="s">
        <v>69</v>
      </c>
      <c r="S39" t="s">
        <v>91</v>
      </c>
      <c r="AA39" s="9"/>
      <c r="AB39" t="str">
        <f t="shared" si="3"/>
        <v>SearchParameter-us-core-condition-onset-date.html</v>
      </c>
    </row>
    <row r="40" spans="1:28" ht="19" hidden="1" customHeight="1" x14ac:dyDescent="0.2">
      <c r="A40">
        <v>39</v>
      </c>
      <c r="B40" t="s">
        <v>136</v>
      </c>
      <c r="C40" t="s">
        <v>520</v>
      </c>
      <c r="D40" t="s">
        <v>30</v>
      </c>
      <c r="E40" t="b">
        <v>0</v>
      </c>
      <c r="F40" s="1" t="s">
        <v>482</v>
      </c>
      <c r="G40" t="str">
        <f t="shared" si="5"/>
        <v>http://hl7.org/fhir/us/core/StructureDefinition/us-core-condition</v>
      </c>
      <c r="H40" t="s">
        <v>58</v>
      </c>
      <c r="J40" t="s">
        <v>56</v>
      </c>
      <c r="K40" t="s">
        <v>77</v>
      </c>
      <c r="L40" t="str">
        <f t="shared" si="4"/>
        <v>Condition.asserted-date</v>
      </c>
      <c r="M40" t="s">
        <v>56</v>
      </c>
      <c r="O40" t="s">
        <v>56</v>
      </c>
      <c r="P40" t="s">
        <v>69</v>
      </c>
      <c r="S40" t="s">
        <v>91</v>
      </c>
      <c r="AA40" s="9"/>
      <c r="AB40" t="str">
        <f t="shared" si="3"/>
        <v>SearchParameter-us-core-condition-asserted-date.html</v>
      </c>
    </row>
    <row r="41" spans="1:28" ht="19" hidden="1" customHeight="1" x14ac:dyDescent="0.2">
      <c r="A41">
        <v>40</v>
      </c>
      <c r="B41" t="s">
        <v>136</v>
      </c>
      <c r="C41" t="s">
        <v>521</v>
      </c>
      <c r="D41" t="s">
        <v>30</v>
      </c>
      <c r="E41" t="b">
        <v>0</v>
      </c>
      <c r="F41" s="1" t="s">
        <v>482</v>
      </c>
      <c r="G41" t="str">
        <f t="shared" si="5"/>
        <v>http://hl7.org/fhir/us/core/StructureDefinition/us-core-condition</v>
      </c>
      <c r="H41" t="s">
        <v>56</v>
      </c>
      <c r="J41" t="s">
        <v>56</v>
      </c>
      <c r="K41" t="s">
        <v>77</v>
      </c>
      <c r="L41" t="str">
        <f t="shared" si="4"/>
        <v>Condition.recorded-date</v>
      </c>
      <c r="M41" t="s">
        <v>56</v>
      </c>
      <c r="O41" t="s">
        <v>56</v>
      </c>
      <c r="P41" t="s">
        <v>69</v>
      </c>
      <c r="S41" t="s">
        <v>91</v>
      </c>
      <c r="AA41" s="9"/>
      <c r="AB41" t="str">
        <f t="shared" si="3"/>
        <v>SearchParameter-us-core-condition-recorded-date.html</v>
      </c>
    </row>
    <row r="42" spans="1:28" ht="19" hidden="1" customHeight="1" x14ac:dyDescent="0.2">
      <c r="A42">
        <v>41</v>
      </c>
      <c r="B42" t="s">
        <v>136</v>
      </c>
      <c r="C42" t="s">
        <v>522</v>
      </c>
      <c r="D42" t="s">
        <v>30</v>
      </c>
      <c r="E42" t="b">
        <v>0</v>
      </c>
      <c r="F42" s="1" t="s">
        <v>482</v>
      </c>
      <c r="G42" t="str">
        <f t="shared" si="5"/>
        <v>http://hl7.org/fhir/us/core/StructureDefinition/us-core-condition</v>
      </c>
      <c r="H42" t="s">
        <v>56</v>
      </c>
      <c r="J42" t="s">
        <v>56</v>
      </c>
      <c r="K42" t="s">
        <v>77</v>
      </c>
      <c r="L42" t="str">
        <f t="shared" si="4"/>
        <v>Condition.abatement-date</v>
      </c>
      <c r="M42" t="s">
        <v>56</v>
      </c>
      <c r="O42" t="s">
        <v>56</v>
      </c>
      <c r="P42" t="s">
        <v>69</v>
      </c>
      <c r="S42" t="s">
        <v>91</v>
      </c>
      <c r="AA42" s="9"/>
      <c r="AB42" t="str">
        <f t="shared" si="3"/>
        <v>SearchParameter-us-core-condition-abatement-date.html</v>
      </c>
    </row>
    <row r="43" spans="1:28" ht="19" hidden="1" customHeight="1" x14ac:dyDescent="0.2">
      <c r="A43">
        <v>42</v>
      </c>
      <c r="B43" t="s">
        <v>136</v>
      </c>
      <c r="C43" t="s">
        <v>26</v>
      </c>
      <c r="D43" t="s">
        <v>30</v>
      </c>
      <c r="E43" t="b">
        <v>0</v>
      </c>
      <c r="F43" s="1" t="s">
        <v>484</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136</v>
      </c>
      <c r="C44" t="s">
        <v>410</v>
      </c>
      <c r="D44" t="s">
        <v>30</v>
      </c>
      <c r="E44" t="b">
        <v>0</v>
      </c>
      <c r="F44" s="1" t="s">
        <v>481</v>
      </c>
      <c r="G44" t="str">
        <f t="shared" si="5"/>
        <v>http://hl7.org/fhir/us/core/StructureDefinition/us-core-condition</v>
      </c>
      <c r="H44" t="s">
        <v>56</v>
      </c>
      <c r="J44" t="s">
        <v>56</v>
      </c>
      <c r="K44" t="s">
        <v>89</v>
      </c>
      <c r="L44" t="str">
        <f t="shared" si="4"/>
        <v>Condition.encounter</v>
      </c>
      <c r="M44" t="s">
        <v>56</v>
      </c>
      <c r="O44" t="s">
        <v>56</v>
      </c>
      <c r="Y44" t="s">
        <v>523</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159</v>
      </c>
      <c r="C45" t="s">
        <v>88</v>
      </c>
      <c r="D45" t="s">
        <v>12</v>
      </c>
      <c r="E45" t="b">
        <v>1</v>
      </c>
      <c r="F45" s="1" t="s">
        <v>481</v>
      </c>
      <c r="G45" t="str">
        <f t="shared" si="5"/>
        <v>http://hl7.org/fhir/us/core/StructureDefinition/us-core-immunization</v>
      </c>
      <c r="H45" t="s">
        <v>56</v>
      </c>
      <c r="J45" t="s">
        <v>56</v>
      </c>
      <c r="K45" t="s">
        <v>89</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159</v>
      </c>
      <c r="C46" t="s">
        <v>61</v>
      </c>
      <c r="D46" t="s">
        <v>30</v>
      </c>
      <c r="E46" t="b">
        <v>0</v>
      </c>
      <c r="F46" s="1" t="s">
        <v>484</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159</v>
      </c>
      <c r="C47" t="s">
        <v>77</v>
      </c>
      <c r="D47" t="s">
        <v>30</v>
      </c>
      <c r="E47" t="b">
        <v>0</v>
      </c>
      <c r="F47" s="1" t="s">
        <v>482</v>
      </c>
      <c r="G47" t="str">
        <f t="shared" si="5"/>
        <v>http://hl7.org/fhir/us/core/StructureDefinition/us-core-immunization</v>
      </c>
      <c r="H47" t="s">
        <v>56</v>
      </c>
      <c r="J47" t="s">
        <v>56</v>
      </c>
      <c r="K47" t="s">
        <v>77</v>
      </c>
      <c r="L47" t="str">
        <f t="shared" si="4"/>
        <v>Immunization.date</v>
      </c>
      <c r="M47" t="s">
        <v>56</v>
      </c>
      <c r="O47" t="s">
        <v>56</v>
      </c>
      <c r="P47" t="s">
        <v>69</v>
      </c>
      <c r="S47" t="s">
        <v>91</v>
      </c>
      <c r="AA47" s="9"/>
      <c r="AB47" t="str">
        <f t="shared" si="6"/>
        <v>SearchParameter-us-core-immunization-date.html</v>
      </c>
    </row>
    <row r="48" spans="1:28" ht="19" customHeight="1" x14ac:dyDescent="0.2">
      <c r="A48">
        <v>47</v>
      </c>
      <c r="B48" t="s">
        <v>176</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25" t="str">
        <f>"support both read " &amp;B48&amp; " by `id` **AND** " &amp;B48&amp; " search"</f>
        <v>support both read DocumentReference by `id` **AND** DocumentReference search</v>
      </c>
      <c r="Z48" s="4" t="s">
        <v>320</v>
      </c>
      <c r="AA48" s="1" t="s">
        <v>273</v>
      </c>
      <c r="AB48" t="str">
        <f t="shared" si="6"/>
        <v>SearchParameter-us-core-documentreference-_id.html</v>
      </c>
    </row>
    <row r="49" spans="1:28" ht="19" hidden="1" customHeight="1" x14ac:dyDescent="0.2">
      <c r="A49">
        <v>48</v>
      </c>
      <c r="B49" t="s">
        <v>176</v>
      </c>
      <c r="C49" t="s">
        <v>61</v>
      </c>
      <c r="D49" t="s">
        <v>30</v>
      </c>
      <c r="E49" t="b">
        <v>0</v>
      </c>
      <c r="F49" s="1" t="s">
        <v>484</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176</v>
      </c>
      <c r="C50" t="s">
        <v>88</v>
      </c>
      <c r="D50" t="s">
        <v>12</v>
      </c>
      <c r="E50" t="b">
        <v>1</v>
      </c>
      <c r="F50" s="1" t="s">
        <v>481</v>
      </c>
      <c r="G50" t="str">
        <f t="shared" si="5"/>
        <v>http://hl7.org/fhir/us/core/StructureDefinition/us-core-documentreference</v>
      </c>
      <c r="H50" t="s">
        <v>56</v>
      </c>
      <c r="J50" t="s">
        <v>56</v>
      </c>
      <c r="K50" t="s">
        <v>89</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176</v>
      </c>
      <c r="C51" t="s">
        <v>138</v>
      </c>
      <c r="D51" t="s">
        <v>30</v>
      </c>
      <c r="E51" t="b">
        <v>0</v>
      </c>
      <c r="F51" s="1" t="s">
        <v>484</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176</v>
      </c>
      <c r="C52" t="s">
        <v>13</v>
      </c>
      <c r="D52" t="s">
        <v>30</v>
      </c>
      <c r="E52" t="b">
        <v>0</v>
      </c>
      <c r="F52" s="1" t="s">
        <v>484</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176</v>
      </c>
      <c r="C53" t="s">
        <v>77</v>
      </c>
      <c r="D53" t="s">
        <v>30</v>
      </c>
      <c r="E53" t="b">
        <v>0</v>
      </c>
      <c r="F53" s="1" t="s">
        <v>482</v>
      </c>
      <c r="G53" t="str">
        <f t="shared" si="5"/>
        <v>http://hl7.org/fhir/us/core/StructureDefinition/us-core-documentreference</v>
      </c>
      <c r="H53" t="s">
        <v>56</v>
      </c>
      <c r="J53" t="s">
        <v>56</v>
      </c>
      <c r="K53" t="s">
        <v>77</v>
      </c>
      <c r="L53" t="str">
        <f>B53&amp;"."&amp;C53</f>
        <v>DocumentReference.date</v>
      </c>
      <c r="M53" t="s">
        <v>56</v>
      </c>
      <c r="O53" t="s">
        <v>56</v>
      </c>
      <c r="P53" t="s">
        <v>69</v>
      </c>
      <c r="S53" t="s">
        <v>91</v>
      </c>
      <c r="AA53" s="9"/>
      <c r="AB53" t="str">
        <f t="shared" si="6"/>
        <v>SearchParameter-us-core-documentreference-date.html</v>
      </c>
    </row>
    <row r="54" spans="1:28" ht="19" hidden="1" customHeight="1" x14ac:dyDescent="0.2">
      <c r="A54">
        <v>53</v>
      </c>
      <c r="B54" t="s">
        <v>176</v>
      </c>
      <c r="C54" t="s">
        <v>272</v>
      </c>
      <c r="D54" t="s">
        <v>30</v>
      </c>
      <c r="E54" t="b">
        <v>0</v>
      </c>
      <c r="F54" s="1" t="s">
        <v>482</v>
      </c>
      <c r="G54" t="str">
        <f t="shared" si="5"/>
        <v>http://hl7.org/fhir/us/core/StructureDefinition/us-core-documentreference</v>
      </c>
      <c r="H54" t="s">
        <v>56</v>
      </c>
      <c r="J54" t="s">
        <v>56</v>
      </c>
      <c r="K54" t="s">
        <v>77</v>
      </c>
      <c r="L54" t="s">
        <v>274</v>
      </c>
      <c r="M54" t="s">
        <v>56</v>
      </c>
      <c r="O54" t="s">
        <v>56</v>
      </c>
      <c r="P54" t="s">
        <v>69</v>
      </c>
      <c r="S54" t="s">
        <v>91</v>
      </c>
      <c r="AA54" s="9"/>
      <c r="AB54" t="str">
        <f t="shared" si="6"/>
        <v>SearchParameter-us-core-documentreference-period.html</v>
      </c>
    </row>
    <row r="55" spans="1:28" ht="19" hidden="1" customHeight="1" x14ac:dyDescent="0.2">
      <c r="A55">
        <v>54</v>
      </c>
      <c r="B55" t="s">
        <v>177</v>
      </c>
      <c r="C55" t="s">
        <v>61</v>
      </c>
      <c r="D55" t="s">
        <v>30</v>
      </c>
      <c r="E55" t="b">
        <v>0</v>
      </c>
      <c r="F55" s="1" t="s">
        <v>484</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177</v>
      </c>
      <c r="C56" t="s">
        <v>88</v>
      </c>
      <c r="D56" t="s">
        <v>12</v>
      </c>
      <c r="E56" t="b">
        <v>1</v>
      </c>
      <c r="F56" s="1" t="s">
        <v>481</v>
      </c>
      <c r="G56" t="str">
        <f t="shared" si="5"/>
        <v>http://hl7.org/fhir/us/core/StructureDefinition/us-core-diagnosticreport</v>
      </c>
      <c r="H56" t="s">
        <v>56</v>
      </c>
      <c r="J56" t="s">
        <v>56</v>
      </c>
      <c r="K56" t="s">
        <v>89</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177</v>
      </c>
      <c r="C57" t="s">
        <v>138</v>
      </c>
      <c r="D57" t="s">
        <v>30</v>
      </c>
      <c r="E57" t="b">
        <v>0</v>
      </c>
      <c r="F57" s="1" t="s">
        <v>484</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177</v>
      </c>
      <c r="C58" t="s">
        <v>26</v>
      </c>
      <c r="D58" t="s">
        <v>30</v>
      </c>
      <c r="E58" t="b">
        <v>0</v>
      </c>
      <c r="F58" s="1" t="s">
        <v>484</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177</v>
      </c>
      <c r="C59" t="s">
        <v>77</v>
      </c>
      <c r="D59" t="s">
        <v>30</v>
      </c>
      <c r="E59" t="b">
        <v>0</v>
      </c>
      <c r="F59" s="1" t="s">
        <v>482</v>
      </c>
      <c r="G59" t="str">
        <f t="shared" si="5"/>
        <v>http://hl7.org/fhir/us/core/StructureDefinition/us-core-diagnosticreport</v>
      </c>
      <c r="H59" t="s">
        <v>56</v>
      </c>
      <c r="J59" t="s">
        <v>56</v>
      </c>
      <c r="K59" t="s">
        <v>77</v>
      </c>
      <c r="L59" t="str">
        <f t="shared" si="7"/>
        <v>DiagnosticReport.date</v>
      </c>
      <c r="M59" t="s">
        <v>56</v>
      </c>
      <c r="O59" t="s">
        <v>56</v>
      </c>
      <c r="P59" s="11" t="s">
        <v>69</v>
      </c>
      <c r="S59" t="s">
        <v>91</v>
      </c>
      <c r="AA59" s="9"/>
      <c r="AB59" t="str">
        <f t="shared" si="6"/>
        <v>SearchParameter-us-core-diagnosticreport-date.html</v>
      </c>
    </row>
    <row r="60" spans="1:28" ht="19" hidden="1" customHeight="1" x14ac:dyDescent="0.2">
      <c r="A60">
        <v>59</v>
      </c>
      <c r="B60" t="s">
        <v>178</v>
      </c>
      <c r="C60" t="s">
        <v>299</v>
      </c>
      <c r="D60" t="s">
        <v>30</v>
      </c>
      <c r="E60" t="b">
        <v>0</v>
      </c>
      <c r="F60" s="1" t="s">
        <v>484</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178</v>
      </c>
      <c r="C61" t="s">
        <v>88</v>
      </c>
      <c r="D61" t="s">
        <v>12</v>
      </c>
      <c r="E61" t="b">
        <v>1</v>
      </c>
      <c r="F61" s="1" t="s">
        <v>481</v>
      </c>
      <c r="G61" t="str">
        <f t="shared" si="5"/>
        <v>http://hl7.org/fhir/us/core/StructureDefinition/us-core-goal</v>
      </c>
      <c r="H61" t="s">
        <v>56</v>
      </c>
      <c r="J61" t="s">
        <v>56</v>
      </c>
      <c r="K61" t="s">
        <v>89</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178</v>
      </c>
      <c r="C62" t="s">
        <v>394</v>
      </c>
      <c r="D62" t="s">
        <v>30</v>
      </c>
      <c r="E62" t="b">
        <v>0</v>
      </c>
      <c r="F62" s="1" t="s">
        <v>483</v>
      </c>
      <c r="G62" t="str">
        <f t="shared" si="5"/>
        <v>http://hl7.org/fhir/us/core/StructureDefinition/us-core-goal</v>
      </c>
      <c r="H62" t="s">
        <v>56</v>
      </c>
      <c r="J62" t="s">
        <v>56</v>
      </c>
      <c r="K62" t="s">
        <v>77</v>
      </c>
      <c r="L62" t="str">
        <f t="shared" si="7"/>
        <v>Goal.target-date</v>
      </c>
      <c r="M62" t="s">
        <v>56</v>
      </c>
      <c r="O62" t="s">
        <v>56</v>
      </c>
      <c r="P62" t="s">
        <v>69</v>
      </c>
      <c r="S62" t="s">
        <v>91</v>
      </c>
      <c r="AA62" s="9"/>
      <c r="AB62" t="str">
        <f t="shared" si="6"/>
        <v>SearchParameter-us-core-goal-target-date.html</v>
      </c>
    </row>
    <row r="63" spans="1:28" ht="19" hidden="1" customHeight="1" x14ac:dyDescent="0.2">
      <c r="A63">
        <v>62</v>
      </c>
      <c r="B63" t="s">
        <v>179</v>
      </c>
      <c r="C63" t="s">
        <v>61</v>
      </c>
      <c r="D63" t="s">
        <v>30</v>
      </c>
      <c r="E63" t="b">
        <v>0</v>
      </c>
      <c r="F63" s="1" t="s">
        <v>484</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179</v>
      </c>
      <c r="C64" t="s">
        <v>404</v>
      </c>
      <c r="D64" t="s">
        <v>30</v>
      </c>
      <c r="E64" t="b">
        <v>0</v>
      </c>
      <c r="F64" s="1" t="s">
        <v>484</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179</v>
      </c>
      <c r="C65" t="s">
        <v>88</v>
      </c>
      <c r="D65" t="s">
        <v>30</v>
      </c>
      <c r="E65" t="b">
        <v>0</v>
      </c>
      <c r="F65" s="1" t="s">
        <v>481</v>
      </c>
      <c r="G65" t="str">
        <f t="shared" si="5"/>
        <v>http://hl7.org/fhir/us/core/StructureDefinition/us-core-medicationrequest</v>
      </c>
      <c r="H65" t="s">
        <v>56</v>
      </c>
      <c r="J65" t="s">
        <v>56</v>
      </c>
      <c r="K65" t="s">
        <v>89</v>
      </c>
      <c r="L65" t="str">
        <f t="shared" si="7"/>
        <v>MedicationRequest.patient</v>
      </c>
      <c r="M65" t="s">
        <v>56</v>
      </c>
      <c r="O65" t="s">
        <v>56</v>
      </c>
      <c r="W65" s="6"/>
      <c r="X65" s="6" t="s">
        <v>205</v>
      </c>
      <c r="Z65" s="9"/>
      <c r="AA65" s="9"/>
      <c r="AB65" t="str">
        <f t="shared" si="6"/>
        <v>SearchParameter-us-core-medicationrequest-patient.html</v>
      </c>
    </row>
    <row r="66" spans="1:28" ht="19" hidden="1" customHeight="1" x14ac:dyDescent="0.2">
      <c r="A66">
        <v>65</v>
      </c>
      <c r="B66" t="s">
        <v>179</v>
      </c>
      <c r="C66" t="s">
        <v>410</v>
      </c>
      <c r="D66" t="s">
        <v>30</v>
      </c>
      <c r="E66" t="b">
        <v>0</v>
      </c>
      <c r="F66" s="1" t="s">
        <v>481</v>
      </c>
      <c r="G66" t="str">
        <f t="shared" ref="G66:G97" si="8">"http://hl7.org/fhir/us/core/StructureDefinition/us-core-"&amp;LOWER(B66)</f>
        <v>http://hl7.org/fhir/us/core/StructureDefinition/us-core-medicationrequest</v>
      </c>
      <c r="H66" t="s">
        <v>56</v>
      </c>
      <c r="J66" t="s">
        <v>56</v>
      </c>
      <c r="K66" t="s">
        <v>89</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179</v>
      </c>
      <c r="C67" t="s">
        <v>224</v>
      </c>
      <c r="D67" t="s">
        <v>30</v>
      </c>
      <c r="E67" t="b">
        <v>0</v>
      </c>
      <c r="F67" s="1" t="s">
        <v>482</v>
      </c>
      <c r="G67" t="str">
        <f t="shared" si="8"/>
        <v>http://hl7.org/fhir/us/core/StructureDefinition/us-core-medicationrequest</v>
      </c>
      <c r="H67" t="s">
        <v>56</v>
      </c>
      <c r="J67" t="s">
        <v>56</v>
      </c>
      <c r="K67" t="s">
        <v>77</v>
      </c>
      <c r="L67" t="str">
        <f t="shared" si="7"/>
        <v>MedicationRequest.authoredon</v>
      </c>
      <c r="M67" t="s">
        <v>56</v>
      </c>
      <c r="O67" t="s">
        <v>56</v>
      </c>
      <c r="P67" t="s">
        <v>69</v>
      </c>
      <c r="S67" t="s">
        <v>91</v>
      </c>
      <c r="AA67" s="9"/>
      <c r="AB67" t="str">
        <f t="shared" si="6"/>
        <v>SearchParameter-us-core-medicationrequest-authoredon.html</v>
      </c>
    </row>
    <row r="68" spans="1:28" ht="19" hidden="1" customHeight="1" x14ac:dyDescent="0.2">
      <c r="A68">
        <v>67</v>
      </c>
      <c r="B68" t="s">
        <v>417</v>
      </c>
      <c r="C68" t="s">
        <v>61</v>
      </c>
      <c r="D68" t="s">
        <v>30</v>
      </c>
      <c r="E68" t="b">
        <v>0</v>
      </c>
      <c r="F68" s="1" t="s">
        <v>484</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417</v>
      </c>
      <c r="C69" t="s">
        <v>88</v>
      </c>
      <c r="D69" t="s">
        <v>12</v>
      </c>
      <c r="E69" t="b">
        <v>1</v>
      </c>
      <c r="F69" s="1" t="s">
        <v>481</v>
      </c>
      <c r="G69" t="str">
        <f t="shared" si="8"/>
        <v>http://hl7.org/fhir/us/core/StructureDefinition/us-core-!medicationstatement</v>
      </c>
      <c r="H69" t="s">
        <v>56</v>
      </c>
      <c r="J69" t="s">
        <v>56</v>
      </c>
      <c r="K69" t="s">
        <v>89</v>
      </c>
      <c r="L69" t="str">
        <f t="shared" si="7"/>
        <v>!MedicationStatement.patient</v>
      </c>
      <c r="M69" t="s">
        <v>56</v>
      </c>
      <c r="O69" t="s">
        <v>56</v>
      </c>
      <c r="X69" s="6"/>
      <c r="Y69" t="s">
        <v>210</v>
      </c>
      <c r="Z69" s="9" t="s">
        <v>321</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417</v>
      </c>
      <c r="C70" t="s">
        <v>223</v>
      </c>
      <c r="D70" t="s">
        <v>30</v>
      </c>
      <c r="E70" t="b">
        <v>0</v>
      </c>
      <c r="F70" s="1" t="s">
        <v>482</v>
      </c>
      <c r="G70" t="str">
        <f t="shared" si="8"/>
        <v>http://hl7.org/fhir/us/core/StructureDefinition/us-core-!medicationstatement</v>
      </c>
      <c r="H70" t="s">
        <v>56</v>
      </c>
      <c r="J70" t="s">
        <v>56</v>
      </c>
      <c r="K70" t="s">
        <v>77</v>
      </c>
      <c r="L70" t="str">
        <f t="shared" si="7"/>
        <v>!MedicationStatement.effective</v>
      </c>
      <c r="M70" t="s">
        <v>56</v>
      </c>
      <c r="O70" t="s">
        <v>56</v>
      </c>
      <c r="P70" s="11" t="s">
        <v>69</v>
      </c>
      <c r="S70" t="s">
        <v>91</v>
      </c>
      <c r="AA70" s="9"/>
      <c r="AB70" t="str">
        <f t="shared" si="6"/>
        <v>SearchParameter-us-core-!medicationstatement-effective.html</v>
      </c>
    </row>
    <row r="71" spans="1:28" ht="19" hidden="1" customHeight="1" x14ac:dyDescent="0.2">
      <c r="A71">
        <v>70</v>
      </c>
      <c r="B71" t="s">
        <v>180</v>
      </c>
      <c r="C71" t="s">
        <v>61</v>
      </c>
      <c r="D71" t="s">
        <v>30</v>
      </c>
      <c r="E71" t="b">
        <v>0</v>
      </c>
      <c r="F71" s="1" t="s">
        <v>484</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180</v>
      </c>
      <c r="C72" t="s">
        <v>88</v>
      </c>
      <c r="D72" t="s">
        <v>12</v>
      </c>
      <c r="E72" t="b">
        <v>1</v>
      </c>
      <c r="F72" s="1" t="s">
        <v>481</v>
      </c>
      <c r="G72" t="str">
        <f t="shared" si="8"/>
        <v>http://hl7.org/fhir/us/core/StructureDefinition/us-core-procedure</v>
      </c>
      <c r="H72" t="s">
        <v>56</v>
      </c>
      <c r="J72" t="s">
        <v>56</v>
      </c>
      <c r="K72" t="s">
        <v>89</v>
      </c>
      <c r="L72" t="str">
        <f t="shared" si="7"/>
        <v>Procedure.patient</v>
      </c>
      <c r="M72" t="s">
        <v>56</v>
      </c>
      <c r="O72" t="s">
        <v>56</v>
      </c>
      <c r="Y72" t="str">
        <f>"support searching for all "&amp;LOWER(B72)&amp;"s for a patient"</f>
        <v>support searching for all procedures for a patient</v>
      </c>
      <c r="Z72" s="4" t="s">
        <v>211</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180</v>
      </c>
      <c r="C73" t="s">
        <v>77</v>
      </c>
      <c r="D73" t="s">
        <v>30</v>
      </c>
      <c r="E73" t="b">
        <v>0</v>
      </c>
      <c r="F73" s="1" t="s">
        <v>482</v>
      </c>
      <c r="G73" t="str">
        <f t="shared" si="8"/>
        <v>http://hl7.org/fhir/us/core/StructureDefinition/us-core-procedure</v>
      </c>
      <c r="H73" t="s">
        <v>56</v>
      </c>
      <c r="J73" t="s">
        <v>56</v>
      </c>
      <c r="K73" t="s">
        <v>77</v>
      </c>
      <c r="L73" t="str">
        <f t="shared" si="7"/>
        <v>Procedure.date</v>
      </c>
      <c r="M73" t="s">
        <v>56</v>
      </c>
      <c r="O73" t="s">
        <v>56</v>
      </c>
      <c r="P73" t="s">
        <v>69</v>
      </c>
      <c r="S73" t="s">
        <v>91</v>
      </c>
      <c r="AA73" s="9"/>
      <c r="AB73" t="str">
        <f t="shared" si="6"/>
        <v>SearchParameter-us-core-procedure-date.html</v>
      </c>
    </row>
    <row r="74" spans="1:28" ht="19" hidden="1" customHeight="1" x14ac:dyDescent="0.2">
      <c r="A74">
        <v>73</v>
      </c>
      <c r="B74" t="s">
        <v>180</v>
      </c>
      <c r="C74" t="s">
        <v>26</v>
      </c>
      <c r="D74" t="s">
        <v>30</v>
      </c>
      <c r="E74" t="b">
        <v>0</v>
      </c>
      <c r="F74" s="1" t="s">
        <v>484</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181</v>
      </c>
      <c r="C75" t="s">
        <v>61</v>
      </c>
      <c r="D75" t="s">
        <v>30</v>
      </c>
      <c r="E75" t="b">
        <v>0</v>
      </c>
      <c r="F75" s="1" t="s">
        <v>484</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181</v>
      </c>
      <c r="C76" t="s">
        <v>138</v>
      </c>
      <c r="D76" t="s">
        <v>30</v>
      </c>
      <c r="E76" t="b">
        <v>0</v>
      </c>
      <c r="F76" s="1" t="s">
        <v>484</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181</v>
      </c>
      <c r="C77" t="s">
        <v>26</v>
      </c>
      <c r="D77" t="s">
        <v>30</v>
      </c>
      <c r="E77" t="b">
        <v>0</v>
      </c>
      <c r="F77" s="1" t="s">
        <v>484</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181</v>
      </c>
      <c r="C78" t="s">
        <v>77</v>
      </c>
      <c r="D78" t="s">
        <v>30</v>
      </c>
      <c r="E78" t="b">
        <v>0</v>
      </c>
      <c r="F78" s="1" t="s">
        <v>482</v>
      </c>
      <c r="G78" t="str">
        <f t="shared" si="8"/>
        <v>http://hl7.org/fhir/us/core/StructureDefinition/us-core-observation</v>
      </c>
      <c r="H78" t="s">
        <v>56</v>
      </c>
      <c r="J78" t="s">
        <v>56</v>
      </c>
      <c r="K78" t="s">
        <v>77</v>
      </c>
      <c r="L78" t="str">
        <f t="shared" si="7"/>
        <v>Observation.date</v>
      </c>
      <c r="M78" t="s">
        <v>56</v>
      </c>
      <c r="O78" t="s">
        <v>56</v>
      </c>
      <c r="P78" t="s">
        <v>69</v>
      </c>
      <c r="S78" t="s">
        <v>91</v>
      </c>
      <c r="AA78" s="9"/>
      <c r="AB78" t="str">
        <f t="shared" si="6"/>
        <v>SearchParameter-us-core-observation-date.html</v>
      </c>
    </row>
    <row r="79" spans="1:28" ht="19" hidden="1" customHeight="1" x14ac:dyDescent="0.2">
      <c r="A79">
        <v>78</v>
      </c>
      <c r="B79" t="s">
        <v>181</v>
      </c>
      <c r="C79" t="s">
        <v>88</v>
      </c>
      <c r="D79" t="s">
        <v>30</v>
      </c>
      <c r="E79" t="b">
        <v>0</v>
      </c>
      <c r="F79" s="1" t="s">
        <v>481</v>
      </c>
      <c r="G79" t="str">
        <f t="shared" si="8"/>
        <v>http://hl7.org/fhir/us/core/StructureDefinition/us-core-observation</v>
      </c>
      <c r="H79" t="s">
        <v>56</v>
      </c>
      <c r="J79" t="s">
        <v>56</v>
      </c>
      <c r="K79" t="s">
        <v>89</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229</v>
      </c>
      <c r="C80" t="s">
        <v>138</v>
      </c>
      <c r="D80" t="s">
        <v>30</v>
      </c>
      <c r="E80" t="b">
        <v>0</v>
      </c>
      <c r="F80" s="1" t="s">
        <v>484</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300</v>
      </c>
      <c r="C81" t="s">
        <v>26</v>
      </c>
      <c r="D81" t="s">
        <v>30</v>
      </c>
      <c r="E81" t="b">
        <v>0</v>
      </c>
      <c r="F81" s="1" t="s">
        <v>484</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229</v>
      </c>
      <c r="C82" t="s">
        <v>77</v>
      </c>
      <c r="D82" t="s">
        <v>30</v>
      </c>
      <c r="E82" t="b">
        <v>0</v>
      </c>
      <c r="F82" s="1" t="s">
        <v>482</v>
      </c>
      <c r="G82" t="str">
        <f t="shared" si="8"/>
        <v>http://hl7.org/fhir/us/core/StructureDefinition/us-core-careplan</v>
      </c>
      <c r="H82" t="s">
        <v>56</v>
      </c>
      <c r="J82" t="s">
        <v>56</v>
      </c>
      <c r="K82" t="s">
        <v>77</v>
      </c>
      <c r="L82" t="str">
        <f t="shared" si="7"/>
        <v>CarePlan.date</v>
      </c>
      <c r="M82" t="s">
        <v>56</v>
      </c>
      <c r="O82" t="s">
        <v>56</v>
      </c>
      <c r="P82" t="s">
        <v>69</v>
      </c>
      <c r="S82" t="s">
        <v>91</v>
      </c>
      <c r="AA82" s="9"/>
      <c r="AB82" t="str">
        <f t="shared" si="6"/>
        <v>SearchParameter-us-core-careplan-date.html</v>
      </c>
    </row>
    <row r="83" spans="1:28" ht="19" hidden="1" customHeight="1" x14ac:dyDescent="0.2">
      <c r="A83">
        <v>82</v>
      </c>
      <c r="B83" t="s">
        <v>229</v>
      </c>
      <c r="C83" t="s">
        <v>88</v>
      </c>
      <c r="D83" t="s">
        <v>30</v>
      </c>
      <c r="E83" t="b">
        <v>0</v>
      </c>
      <c r="F83" s="1" t="s">
        <v>481</v>
      </c>
      <c r="G83" t="str">
        <f t="shared" si="8"/>
        <v>http://hl7.org/fhir/us/core/StructureDefinition/us-core-careplan</v>
      </c>
      <c r="H83" t="s">
        <v>56</v>
      </c>
      <c r="J83" t="s">
        <v>56</v>
      </c>
      <c r="K83" t="s">
        <v>89</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229</v>
      </c>
      <c r="C84" t="s">
        <v>61</v>
      </c>
      <c r="D84" t="s">
        <v>30</v>
      </c>
      <c r="E84" t="b">
        <v>0</v>
      </c>
      <c r="F84" s="1" t="s">
        <v>484</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243</v>
      </c>
      <c r="C85" t="s">
        <v>88</v>
      </c>
      <c r="D85" t="s">
        <v>30</v>
      </c>
      <c r="E85" t="b">
        <v>0</v>
      </c>
      <c r="F85" s="1" t="s">
        <v>481</v>
      </c>
      <c r="G85" t="str">
        <f t="shared" si="8"/>
        <v>http://hl7.org/fhir/us/core/StructureDefinition/us-core-careteam</v>
      </c>
      <c r="H85" t="s">
        <v>56</v>
      </c>
      <c r="J85" t="s">
        <v>56</v>
      </c>
      <c r="K85" t="s">
        <v>89</v>
      </c>
      <c r="L85" t="str">
        <f t="shared" si="7"/>
        <v>CareTeam.patient</v>
      </c>
      <c r="M85" t="s">
        <v>56</v>
      </c>
      <c r="O85" t="s">
        <v>56</v>
      </c>
      <c r="X85" t="s">
        <v>547</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262</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25" t="str">
        <f>"support both read " &amp;B86&amp; " by `id` **AND** " &amp;B86&amp; " search"</f>
        <v>support both read Practitioner by `id` **AND** Practitioner search</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243</v>
      </c>
      <c r="C87" t="s">
        <v>61</v>
      </c>
      <c r="D87" t="s">
        <v>30</v>
      </c>
      <c r="E87" t="b">
        <v>0</v>
      </c>
      <c r="F87" s="1" t="s">
        <v>484</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243</v>
      </c>
      <c r="C88" t="s">
        <v>540</v>
      </c>
      <c r="D88" t="s">
        <v>69</v>
      </c>
      <c r="E88" t="b">
        <v>0</v>
      </c>
      <c r="F88" s="1" t="s">
        <v>484</v>
      </c>
      <c r="G88" t="str">
        <f t="shared" si="8"/>
        <v>http://hl7.org/fhir/us/core/StructureDefinition/us-core-careteam</v>
      </c>
      <c r="H88" t="s">
        <v>58</v>
      </c>
      <c r="J88" t="s">
        <v>56</v>
      </c>
      <c r="K88" t="s">
        <v>57</v>
      </c>
      <c r="L88" t="str">
        <f t="shared" si="9"/>
        <v>CareTeam.role</v>
      </c>
      <c r="M88" t="s">
        <v>56</v>
      </c>
      <c r="N88" t="s">
        <v>69</v>
      </c>
      <c r="O88" t="s">
        <v>56</v>
      </c>
      <c r="Y88" s="4" t="s">
        <v>541</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244</v>
      </c>
      <c r="C89" t="s">
        <v>88</v>
      </c>
      <c r="D89" t="s">
        <v>12</v>
      </c>
      <c r="E89" t="b">
        <v>1</v>
      </c>
      <c r="F89" s="1" t="s">
        <v>481</v>
      </c>
      <c r="G89" t="str">
        <f t="shared" si="8"/>
        <v>http://hl7.org/fhir/us/core/StructureDefinition/us-core-device</v>
      </c>
      <c r="H89" t="s">
        <v>56</v>
      </c>
      <c r="J89" t="s">
        <v>56</v>
      </c>
      <c r="K89" t="s">
        <v>89</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244</v>
      </c>
      <c r="C90" t="s">
        <v>13</v>
      </c>
      <c r="D90" t="s">
        <v>30</v>
      </c>
      <c r="E90" t="b">
        <v>0</v>
      </c>
      <c r="F90" s="1" t="s">
        <v>484</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244</v>
      </c>
      <c r="C91" t="s">
        <v>61</v>
      </c>
      <c r="D91" t="s">
        <v>30</v>
      </c>
      <c r="E91" t="b">
        <v>0</v>
      </c>
      <c r="F91" s="1" t="s">
        <v>484</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245</v>
      </c>
      <c r="C92" t="s">
        <v>23</v>
      </c>
      <c r="D92" t="s">
        <v>12</v>
      </c>
      <c r="E92" t="b">
        <v>1</v>
      </c>
      <c r="G92" t="str">
        <f t="shared" si="8"/>
        <v>http://hl7.org/fhir/us/core/StructureDefinition/us-core-location</v>
      </c>
      <c r="H92" t="s">
        <v>56</v>
      </c>
      <c r="J92" t="s">
        <v>56</v>
      </c>
      <c r="K92" t="s">
        <v>63</v>
      </c>
      <c r="L92" t="str">
        <f t="shared" si="9"/>
        <v>Location.name</v>
      </c>
      <c r="M92" t="s">
        <v>56</v>
      </c>
      <c r="O92" t="s">
        <v>56</v>
      </c>
      <c r="Y92" t="s">
        <v>249</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245</v>
      </c>
      <c r="C93" t="s">
        <v>84</v>
      </c>
      <c r="D93" t="s">
        <v>12</v>
      </c>
      <c r="E93" t="b">
        <v>1</v>
      </c>
      <c r="G93" t="str">
        <f t="shared" si="8"/>
        <v>http://hl7.org/fhir/us/core/StructureDefinition/us-core-location</v>
      </c>
      <c r="H93" t="s">
        <v>56</v>
      </c>
      <c r="J93" t="s">
        <v>56</v>
      </c>
      <c r="K93" t="s">
        <v>63</v>
      </c>
      <c r="L93" t="str">
        <f t="shared" si="9"/>
        <v>Location.address</v>
      </c>
      <c r="M93" t="s">
        <v>56</v>
      </c>
      <c r="O93" t="s">
        <v>56</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245</v>
      </c>
      <c r="C94" t="s">
        <v>246</v>
      </c>
      <c r="D94" t="s">
        <v>69</v>
      </c>
      <c r="E94" t="b">
        <v>1</v>
      </c>
      <c r="G94" t="str">
        <f t="shared" si="8"/>
        <v>http://hl7.org/fhir/us/core/StructureDefinition/us-core-location</v>
      </c>
      <c r="H94" t="s">
        <v>56</v>
      </c>
      <c r="J94" t="s">
        <v>56</v>
      </c>
      <c r="K94" t="s">
        <v>63</v>
      </c>
      <c r="L94" t="str">
        <f t="shared" si="9"/>
        <v>Location.address-city</v>
      </c>
      <c r="M94" t="s">
        <v>56</v>
      </c>
      <c r="O94" t="s">
        <v>56</v>
      </c>
      <c r="Y94" t="s">
        <v>251</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245</v>
      </c>
      <c r="C95" t="s">
        <v>301</v>
      </c>
      <c r="D95" t="s">
        <v>69</v>
      </c>
      <c r="E95" t="b">
        <v>1</v>
      </c>
      <c r="G95" t="str">
        <f t="shared" si="8"/>
        <v>http://hl7.org/fhir/us/core/StructureDefinition/us-core-location</v>
      </c>
      <c r="H95" t="s">
        <v>56</v>
      </c>
      <c r="J95" t="s">
        <v>56</v>
      </c>
      <c r="K95" t="s">
        <v>63</v>
      </c>
      <c r="L95" t="str">
        <f t="shared" si="9"/>
        <v>Location.address-state</v>
      </c>
      <c r="M95" t="s">
        <v>56</v>
      </c>
      <c r="O95" t="s">
        <v>56</v>
      </c>
      <c r="Y95" t="s">
        <v>252</v>
      </c>
      <c r="Z95" s="4" t="s">
        <v>254</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245</v>
      </c>
      <c r="C96" t="s">
        <v>248</v>
      </c>
      <c r="D96" t="s">
        <v>69</v>
      </c>
      <c r="E96" t="b">
        <v>1</v>
      </c>
      <c r="G96" t="str">
        <f t="shared" si="8"/>
        <v>http://hl7.org/fhir/us/core/StructureDefinition/us-core-location</v>
      </c>
      <c r="H96" t="s">
        <v>56</v>
      </c>
      <c r="J96" t="s">
        <v>56</v>
      </c>
      <c r="K96" t="s">
        <v>63</v>
      </c>
      <c r="L96" t="str">
        <f t="shared" si="9"/>
        <v>Location.address-postalcode</v>
      </c>
      <c r="M96" t="s">
        <v>56</v>
      </c>
      <c r="O96" t="s">
        <v>56</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255</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255</v>
      </c>
      <c r="C98" t="s">
        <v>84</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261</v>
      </c>
      <c r="C99" t="s">
        <v>246</v>
      </c>
      <c r="D99" t="s">
        <v>69</v>
      </c>
      <c r="E99" t="b">
        <v>1</v>
      </c>
      <c r="G99" t="str">
        <f t="shared" si="11"/>
        <v>http://hl7.org/fhir/us/core/StructureDefinition/us-core-!organization</v>
      </c>
      <c r="H99" t="s">
        <v>56</v>
      </c>
      <c r="J99" t="s">
        <v>56</v>
      </c>
      <c r="K99" t="s">
        <v>63</v>
      </c>
      <c r="L99" t="str">
        <f t="shared" si="9"/>
        <v>!Organization.address-city</v>
      </c>
      <c r="M99" t="s">
        <v>56</v>
      </c>
      <c r="O99" t="s">
        <v>56</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261</v>
      </c>
      <c r="C100" t="s">
        <v>247</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261</v>
      </c>
      <c r="C101" t="s">
        <v>248</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262</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263</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262</v>
      </c>
      <c r="C103" t="s">
        <v>75</v>
      </c>
      <c r="D103" t="s">
        <v>12</v>
      </c>
      <c r="E103" t="b">
        <v>1</v>
      </c>
      <c r="F103" s="1" t="s">
        <v>484</v>
      </c>
      <c r="G103" t="str">
        <f t="shared" si="11"/>
        <v>http://hl7.org/fhir/us/core/StructureDefinition/us-core-practitioner</v>
      </c>
      <c r="H103" t="s">
        <v>56</v>
      </c>
      <c r="J103" t="s">
        <v>56</v>
      </c>
      <c r="K103" t="s">
        <v>57</v>
      </c>
      <c r="L103" t="str">
        <f t="shared" si="9"/>
        <v>Practitioner.identifier</v>
      </c>
      <c r="M103" t="s">
        <v>56</v>
      </c>
      <c r="O103" t="s">
        <v>56</v>
      </c>
      <c r="Y103" s="4" t="s">
        <v>308</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264</v>
      </c>
      <c r="C104" t="s">
        <v>265</v>
      </c>
      <c r="D104" t="s">
        <v>12</v>
      </c>
      <c r="E104" t="b">
        <v>1</v>
      </c>
      <c r="F104" s="1" t="s">
        <v>484</v>
      </c>
      <c r="G104" t="str">
        <f t="shared" si="11"/>
        <v>http://hl7.org/fhir/us/core/StructureDefinition/us-core-practitionerrole</v>
      </c>
      <c r="H104" t="s">
        <v>56</v>
      </c>
      <c r="J104" t="s">
        <v>56</v>
      </c>
      <c r="K104" t="s">
        <v>57</v>
      </c>
      <c r="L104" t="str">
        <f t="shared" si="9"/>
        <v>PractitionerRole.specialty</v>
      </c>
      <c r="M104" t="s">
        <v>56</v>
      </c>
      <c r="O104" t="s">
        <v>56</v>
      </c>
      <c r="X104" t="s">
        <v>268</v>
      </c>
      <c r="Y104" s="4" t="s">
        <v>309</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264</v>
      </c>
      <c r="C105" t="s">
        <v>266</v>
      </c>
      <c r="D105" t="s">
        <v>12</v>
      </c>
      <c r="E105" t="b">
        <v>1</v>
      </c>
      <c r="F105" s="1" t="s">
        <v>481</v>
      </c>
      <c r="G105" t="str">
        <f t="shared" si="11"/>
        <v>http://hl7.org/fhir/us/core/StructureDefinition/us-core-practitionerrole</v>
      </c>
      <c r="H105" t="s">
        <v>56</v>
      </c>
      <c r="J105" t="s">
        <v>56</v>
      </c>
      <c r="K105" t="s">
        <v>89</v>
      </c>
      <c r="L105" t="str">
        <f t="shared" si="9"/>
        <v>PractitionerRole.practitioner</v>
      </c>
      <c r="M105" t="s">
        <v>56</v>
      </c>
      <c r="O105" t="s">
        <v>56</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551</v>
      </c>
      <c r="C106" t="s">
        <v>61</v>
      </c>
      <c r="D106" t="s">
        <v>30</v>
      </c>
      <c r="E106" t="b">
        <v>0</v>
      </c>
      <c r="F106" s="1" t="s">
        <v>484</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551</v>
      </c>
      <c r="C107" t="s">
        <v>88</v>
      </c>
      <c r="D107" t="s">
        <v>12</v>
      </c>
      <c r="E107" t="b">
        <v>1</v>
      </c>
      <c r="F107" s="1" t="s">
        <v>481</v>
      </c>
      <c r="G107" t="str">
        <f t="shared" si="11"/>
        <v>http://hl7.org/fhir/us/core/StructureDefinition/us-core-servicerequest</v>
      </c>
      <c r="H107" t="s">
        <v>56</v>
      </c>
      <c r="J107" t="s">
        <v>56</v>
      </c>
      <c r="K107" t="s">
        <v>89</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551</v>
      </c>
      <c r="C108" t="s">
        <v>138</v>
      </c>
      <c r="D108" t="s">
        <v>30</v>
      </c>
      <c r="E108" t="b">
        <v>0</v>
      </c>
      <c r="F108" s="1" t="s">
        <v>484</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551</v>
      </c>
      <c r="C109" t="s">
        <v>26</v>
      </c>
      <c r="D109" t="s">
        <v>30</v>
      </c>
      <c r="E109" t="b">
        <v>0</v>
      </c>
      <c r="F109" s="1" t="s">
        <v>484</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551</v>
      </c>
      <c r="C110" t="s">
        <v>557</v>
      </c>
      <c r="D110" t="s">
        <v>30</v>
      </c>
      <c r="E110" t="b">
        <v>0</v>
      </c>
      <c r="F110" s="1" t="s">
        <v>482</v>
      </c>
      <c r="G110" t="str">
        <f t="shared" si="11"/>
        <v>http://hl7.org/fhir/us/core/StructureDefinition/us-core-servicerequest</v>
      </c>
      <c r="H110" t="s">
        <v>56</v>
      </c>
      <c r="J110" t="s">
        <v>56</v>
      </c>
      <c r="K110" t="s">
        <v>77</v>
      </c>
      <c r="L110" t="str">
        <f t="shared" si="9"/>
        <v>ServiceRequest.authored</v>
      </c>
      <c r="M110" t="s">
        <v>56</v>
      </c>
      <c r="O110" t="s">
        <v>56</v>
      </c>
      <c r="P110" s="11" t="s">
        <v>69</v>
      </c>
      <c r="S110" t="s">
        <v>91</v>
      </c>
      <c r="AA110" s="9"/>
      <c r="AB110" t="str">
        <f>"SearchParameter-us-core-"&amp;LOWER((B110)&amp;"-"&amp;C110&amp;".html")</f>
        <v>SearchParameter-us-core-servicerequest-authored.html</v>
      </c>
    </row>
    <row r="111" spans="1:28" ht="19" customHeight="1" x14ac:dyDescent="0.2">
      <c r="A111">
        <v>110</v>
      </c>
      <c r="B111" t="s">
        <v>551</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25" t="str">
        <f>"support both read " &amp;B111&amp; " by `id` **AND** " &amp;B111&amp; " search"</f>
        <v>support both read ServiceRequest by `id` **AND** ServiceRequest search</v>
      </c>
      <c r="Z111" s="4" t="s">
        <v>556</v>
      </c>
      <c r="AB111" t="str">
        <f>"SearchParameter-us-core-"&amp;LOWER((B111)&amp;"-"&amp;SUBSTITUTE(C111,"_","")&amp;".html")</f>
        <v>SearchParameter-us-core-servicerequest-id.html</v>
      </c>
    </row>
    <row r="112" spans="1:28" ht="19" hidden="1" customHeight="1" x14ac:dyDescent="0.2">
      <c r="A112">
        <v>111</v>
      </c>
      <c r="B112" t="s">
        <v>178</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571</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25" t="str">
        <f>"support both read " &amp;B113&amp; " by `id` **AND** " &amp;B113&amp; " search"</f>
        <v>support both read RelatedPerson by `id` **AND** RelatedPerson search</v>
      </c>
      <c r="Z113" s="4" t="s">
        <v>575</v>
      </c>
      <c r="AA113" s="9"/>
      <c r="AB113" t="str">
        <f>"SearchParameter-us-core-"&amp;LOWER((B113)&amp;"-"&amp;SUBSTITUTE(C113,"_","")&amp;".html")</f>
        <v>SearchParameter-us-core-relatedperson-id.html</v>
      </c>
    </row>
    <row r="114" spans="1:28" ht="19" hidden="1" customHeight="1" x14ac:dyDescent="0.2">
      <c r="A114">
        <v>113</v>
      </c>
      <c r="B114" t="s">
        <v>571</v>
      </c>
      <c r="C114" t="s">
        <v>88</v>
      </c>
      <c r="D114" t="s">
        <v>69</v>
      </c>
      <c r="E114" t="b">
        <v>1</v>
      </c>
      <c r="F114" s="1" t="s">
        <v>481</v>
      </c>
      <c r="G114" t="str">
        <f t="shared" si="11"/>
        <v>http://hl7.org/fhir/us/core/StructureDefinition/us-core-relatedperson</v>
      </c>
      <c r="H114" t="s">
        <v>56</v>
      </c>
      <c r="J114" t="s">
        <v>56</v>
      </c>
      <c r="K114" t="s">
        <v>89</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571</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668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25" t="str">
        <f>"support both read " &amp;B116&amp; " by `id` **AND** " &amp;B116&amp; " search"</f>
        <v>support both read QuestionnaireResponse by `id` **AND** QuestionnaireResponse search</v>
      </c>
      <c r="Z116" s="4" t="s">
        <v>681</v>
      </c>
      <c r="AB116" t="str">
        <f t="shared" si="12"/>
        <v>SearchParameter-us-core-questionnaireresponse-id.html</v>
      </c>
    </row>
    <row r="117" spans="1:28" ht="19" hidden="1" customHeight="1" x14ac:dyDescent="0.2">
      <c r="A117">
        <v>116</v>
      </c>
      <c r="B117" t="s">
        <v>590</v>
      </c>
      <c r="C117" t="s">
        <v>88</v>
      </c>
      <c r="D117" t="s">
        <v>12</v>
      </c>
      <c r="E117" t="b">
        <v>1</v>
      </c>
      <c r="F117" s="1" t="s">
        <v>481</v>
      </c>
      <c r="G117" t="str">
        <f t="shared" si="11"/>
        <v>http://hl7.org/fhir/us/core/StructureDefinition/us-core-questionnaireresponse</v>
      </c>
      <c r="H117" t="s">
        <v>56</v>
      </c>
      <c r="J117" t="s">
        <v>56</v>
      </c>
      <c r="K117" t="s">
        <v>89</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590</v>
      </c>
      <c r="C118" t="s">
        <v>61</v>
      </c>
      <c r="D118" t="s">
        <v>30</v>
      </c>
      <c r="E118" t="b">
        <v>0</v>
      </c>
      <c r="F118" s="1" t="s">
        <v>484</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682</v>
      </c>
      <c r="AB118" t="str">
        <f t="shared" si="12"/>
        <v>SearchParameter-us-core-questionnaireresponse-status.html</v>
      </c>
    </row>
    <row r="119" spans="1:28" ht="19" hidden="1" customHeight="1" x14ac:dyDescent="0.2">
      <c r="A119">
        <v>118</v>
      </c>
      <c r="B119" t="s">
        <v>703</v>
      </c>
      <c r="C119" t="s">
        <v>599</v>
      </c>
      <c r="D119" t="s">
        <v>30</v>
      </c>
      <c r="E119" t="b">
        <v>0</v>
      </c>
      <c r="F119" s="1" t="s">
        <v>484</v>
      </c>
      <c r="G119" t="str">
        <f t="shared" si="11"/>
        <v>http://hl7.org/fhir/us/core/StructureDefinition/us-core-!questionnaireresponse</v>
      </c>
      <c r="H119" t="s">
        <v>56</v>
      </c>
      <c r="J119" t="s">
        <v>56</v>
      </c>
      <c r="K119" t="s">
        <v>57</v>
      </c>
      <c r="L119" t="s">
        <v>683</v>
      </c>
      <c r="M119" t="s">
        <v>56</v>
      </c>
      <c r="O119" t="s">
        <v>56</v>
      </c>
      <c r="Y119" s="19" t="s">
        <v>684</v>
      </c>
      <c r="AB119" t="str">
        <f t="shared" si="12"/>
        <v>SearchParameter-us-core-!questionnaireresponse-tag.html</v>
      </c>
    </row>
    <row r="120" spans="1:28" ht="19" hidden="1" customHeight="1" x14ac:dyDescent="0.2">
      <c r="A120">
        <v>119</v>
      </c>
      <c r="B120" t="s">
        <v>590</v>
      </c>
      <c r="C120" t="s">
        <v>557</v>
      </c>
      <c r="D120" t="s">
        <v>30</v>
      </c>
      <c r="E120" t="b">
        <v>0</v>
      </c>
      <c r="F120" s="1" t="s">
        <v>482</v>
      </c>
      <c r="G120" t="str">
        <f t="shared" si="11"/>
        <v>http://hl7.org/fhir/us/core/StructureDefinition/us-core-questionnaireresponse</v>
      </c>
      <c r="H120" t="s">
        <v>56</v>
      </c>
      <c r="J120" t="s">
        <v>56</v>
      </c>
      <c r="K120" t="s">
        <v>77</v>
      </c>
      <c r="L120" t="str">
        <f t="shared" ref="L120:L128" si="13">B120&amp;"."&amp;C120</f>
        <v>QuestionnaireResponse.authored</v>
      </c>
      <c r="M120" t="s">
        <v>56</v>
      </c>
      <c r="O120" t="s">
        <v>56</v>
      </c>
      <c r="P120" s="11" t="s">
        <v>69</v>
      </c>
      <c r="S120" t="s">
        <v>91</v>
      </c>
      <c r="Y120" s="19" t="s">
        <v>685</v>
      </c>
      <c r="AB120" t="str">
        <f t="shared" si="12"/>
        <v>SearchParameter-us-core-questionnaireresponse-authored.html</v>
      </c>
    </row>
    <row r="121" spans="1:28" ht="19" hidden="1" customHeight="1" x14ac:dyDescent="0.2">
      <c r="A121">
        <v>120</v>
      </c>
      <c r="B121" t="s">
        <v>590</v>
      </c>
      <c r="C121" t="s">
        <v>600</v>
      </c>
      <c r="D121" t="s">
        <v>30</v>
      </c>
      <c r="E121" t="b">
        <v>0</v>
      </c>
      <c r="F121" s="1" t="s">
        <v>481</v>
      </c>
      <c r="G121" t="str">
        <f t="shared" si="11"/>
        <v>http://hl7.org/fhir/us/core/StructureDefinition/us-core-questionnaireresponse</v>
      </c>
      <c r="H121" t="s">
        <v>56</v>
      </c>
      <c r="J121" t="s">
        <v>56</v>
      </c>
      <c r="K121" t="s">
        <v>89</v>
      </c>
      <c r="L121" t="str">
        <f t="shared" si="13"/>
        <v>QuestionnaireResponse.questionnaire</v>
      </c>
      <c r="M121" t="s">
        <v>56</v>
      </c>
      <c r="O121" t="s">
        <v>56</v>
      </c>
      <c r="Y121" s="19" t="s">
        <v>686</v>
      </c>
      <c r="AB121" t="str">
        <f t="shared" si="12"/>
        <v>SearchParameter-us-core-questionnaireresponse-questionnaire.html</v>
      </c>
    </row>
    <row r="122" spans="1:28" ht="19" hidden="1" customHeight="1" x14ac:dyDescent="0.2">
      <c r="A122">
        <v>121</v>
      </c>
      <c r="B122" t="s">
        <v>628</v>
      </c>
      <c r="C122" t="s">
        <v>88</v>
      </c>
      <c r="D122" t="s">
        <v>12</v>
      </c>
      <c r="E122" t="b">
        <v>1</v>
      </c>
      <c r="F122" s="1" t="s">
        <v>481</v>
      </c>
      <c r="G122" t="str">
        <f t="shared" si="11"/>
        <v>http://hl7.org/fhir/us/core/StructureDefinition/us-core-coverage</v>
      </c>
      <c r="H122" t="s">
        <v>56</v>
      </c>
      <c r="J122" t="s">
        <v>56</v>
      </c>
      <c r="K122" t="s">
        <v>89</v>
      </c>
      <c r="L122" t="str">
        <f t="shared" si="13"/>
        <v>Coverage.patient</v>
      </c>
      <c r="M122" t="s">
        <v>56</v>
      </c>
      <c r="O122" t="s">
        <v>56</v>
      </c>
      <c r="Y122" t="s">
        <v>630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643</v>
      </c>
      <c r="C123" t="s">
        <v>61</v>
      </c>
      <c r="D123" t="s">
        <v>30</v>
      </c>
      <c r="E123" t="b">
        <v>0</v>
      </c>
      <c r="F123" s="1" t="s">
        <v>484</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643</v>
      </c>
      <c r="C124" t="s">
        <v>13</v>
      </c>
      <c r="D124" t="s">
        <v>30</v>
      </c>
      <c r="E124" t="b">
        <v>0</v>
      </c>
      <c r="F124" s="1" t="s">
        <v>484</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643</v>
      </c>
      <c r="C125" t="s">
        <v>88</v>
      </c>
      <c r="D125" t="s">
        <v>12</v>
      </c>
      <c r="E125" t="b">
        <v>1</v>
      </c>
      <c r="F125" s="1" t="s">
        <v>481</v>
      </c>
      <c r="G125" t="str">
        <f t="shared" si="11"/>
        <v>http://hl7.org/fhir/us/core/StructureDefinition/us-core-medicationdispense</v>
      </c>
      <c r="H125" t="s">
        <v>56</v>
      </c>
      <c r="J125" t="s">
        <v>56</v>
      </c>
      <c r="K125" t="s">
        <v>89</v>
      </c>
      <c r="L125" t="str">
        <f t="shared" si="13"/>
        <v>MedicationDispense.patient</v>
      </c>
      <c r="M125" t="s">
        <v>56</v>
      </c>
      <c r="O125" t="s">
        <v>56</v>
      </c>
      <c r="X125" s="6" t="s">
        <v>644</v>
      </c>
      <c r="Z125" s="9" t="s">
        <v>652</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650</v>
      </c>
      <c r="C126" t="s">
        <v>651</v>
      </c>
      <c r="D126" t="s">
        <v>30</v>
      </c>
      <c r="E126" t="b">
        <v>0</v>
      </c>
      <c r="F126" s="1" t="s">
        <v>482</v>
      </c>
      <c r="G126" t="str">
        <f t="shared" si="11"/>
        <v>http://hl7.org/fhir/us/core/StructureDefinition/us-core-!medicationdispense</v>
      </c>
      <c r="H126" t="s">
        <v>56</v>
      </c>
      <c r="J126" t="s">
        <v>56</v>
      </c>
      <c r="K126" t="s">
        <v>77</v>
      </c>
      <c r="L126" t="str">
        <f t="shared" si="13"/>
        <v>!MedicationDispense.whenHandedOver</v>
      </c>
      <c r="M126" t="s">
        <v>56</v>
      </c>
      <c r="O126" t="s">
        <v>56</v>
      </c>
      <c r="P126" t="s">
        <v>69</v>
      </c>
      <c r="S126" t="s">
        <v>91</v>
      </c>
      <c r="AA126" s="9"/>
      <c r="AB126" t="str">
        <f t="shared" si="14"/>
        <v>SearchParameter-us-core-!medicationdispense-whenhandedover.html</v>
      </c>
    </row>
    <row r="127" spans="1:28" ht="19" customHeight="1" x14ac:dyDescent="0.2">
      <c r="A127">
        <v>126</v>
      </c>
      <c r="B127" t="s">
        <v>639</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4"/>
        <v>SearchParameter-us-core-specimen-_id.html</v>
      </c>
    </row>
    <row r="128" spans="1:28" ht="19" hidden="1" customHeight="1" x14ac:dyDescent="0.2">
      <c r="A128">
        <v>127</v>
      </c>
      <c r="B128" t="s">
        <v>639</v>
      </c>
      <c r="C128" t="s">
        <v>88</v>
      </c>
      <c r="D128" t="s">
        <v>69</v>
      </c>
      <c r="E128" t="b">
        <v>1</v>
      </c>
      <c r="G128" t="str">
        <f t="shared" si="11"/>
        <v>http://hl7.org/fhir/us/core/StructureDefinition/us-core-specimen</v>
      </c>
      <c r="H128" t="s">
        <v>56</v>
      </c>
      <c r="I128" t="s">
        <v>56</v>
      </c>
      <c r="J128" t="s">
        <v>56</v>
      </c>
      <c r="K128" t="s">
        <v>89</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663</v>
      </c>
      <c r="F32" t="s">
        <v>69</v>
      </c>
      <c r="G32" t="s">
        <v>132</v>
      </c>
      <c r="I32" s="4" t="s">
        <v>657</v>
      </c>
      <c r="J32" s="4" t="s">
        <v>664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704</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709</v>
      </c>
      <c r="E38" t="s">
        <v>56</v>
      </c>
      <c r="F38" t="s">
        <v>69</v>
      </c>
      <c r="G38" t="s">
        <v>104</v>
      </c>
      <c r="H38" t="s">
        <v>314</v>
      </c>
      <c r="I38" s="4" t="s">
        <v>710</v>
      </c>
      <c r="J38" s="24" t="s">
        <v>712</v>
      </c>
      <c r="K38" s="4" t="s">
        <v>711</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665</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674</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674</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674</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674</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674</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675</v>
      </c>
      <c r="D64" t="s">
        <v>232</v>
      </c>
      <c r="F64" t="s">
        <v>69</v>
      </c>
      <c r="G64" t="s">
        <v>104</v>
      </c>
      <c r="H64" t="s">
        <v>399</v>
      </c>
      <c r="I64" s="4" t="s">
        <v>271</v>
      </c>
      <c r="J64" s="4" t="s">
        <v>400</v>
      </c>
      <c r="K64" s="4" t="s">
        <v>307</v>
      </c>
    </row>
    <row r="65" spans="1:11" x14ac:dyDescent="0.2">
      <c r="A65">
        <v>64</v>
      </c>
      <c r="B65" t="s">
        <v>181</v>
      </c>
      <c r="C65" t="s">
        <v>675</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675</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675</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675</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675</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673</v>
      </c>
      <c r="D81" t="s">
        <v>116</v>
      </c>
      <c r="F81" t="s">
        <v>69</v>
      </c>
      <c r="G81" t="s">
        <v>104</v>
      </c>
      <c r="I81" s="4" t="s">
        <v>374</v>
      </c>
      <c r="J81" s="4" t="s">
        <v>376</v>
      </c>
      <c r="K81" s="4" t="s">
        <v>377</v>
      </c>
    </row>
    <row r="82" spans="1:11" x14ac:dyDescent="0.2">
      <c r="A82">
        <v>81</v>
      </c>
      <c r="B82" t="s">
        <v>244</v>
      </c>
      <c r="C82" t="s">
        <v>673</v>
      </c>
      <c r="D82" t="s">
        <v>114</v>
      </c>
      <c r="F82" t="s">
        <v>69</v>
      </c>
      <c r="G82" t="s">
        <v>104</v>
      </c>
      <c r="I82" s="4" t="s">
        <v>669</v>
      </c>
      <c r="J82" s="4" t="s">
        <v>670</v>
      </c>
      <c r="K82" s="4" t="s">
        <v>671</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703</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703</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643</v>
      </c>
      <c r="C95" t="str">
        <f t="shared" si="13"/>
        <v>http://hl7.org/fhir/us/core/StructureDefinition/us-core-medicationdispense</v>
      </c>
      <c r="D95" s="17" t="s">
        <v>114</v>
      </c>
      <c r="E95" s="17"/>
      <c r="F95" s="17" t="s">
        <v>69</v>
      </c>
      <c r="G95" s="17" t="s">
        <v>104</v>
      </c>
      <c r="H95" s="17"/>
      <c r="I95" s="4" t="s">
        <v>654</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643</v>
      </c>
      <c r="C96" t="str">
        <f t="shared" si="13"/>
        <v>http://hl7.org/fhir/us/core/StructureDefinition/us-core-medicationdispense</v>
      </c>
      <c r="D96" s="17" t="s">
        <v>115</v>
      </c>
      <c r="E96" s="17"/>
      <c r="F96" s="17" t="s">
        <v>69</v>
      </c>
      <c r="G96" s="17" t="s">
        <v>104</v>
      </c>
      <c r="H96" s="17"/>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650</v>
      </c>
      <c r="C97" t="str">
        <f t="shared" si="13"/>
        <v>http://hl7.org/fhir/us/core/StructureDefinition/us-core-!medicationdispense</v>
      </c>
      <c r="D97" s="17" t="s">
        <v>648</v>
      </c>
      <c r="E97" s="17"/>
      <c r="F97" s="17" t="s">
        <v>69</v>
      </c>
      <c r="G97" s="17" t="s">
        <v>147</v>
      </c>
      <c r="H97" s="17"/>
      <c r="I97" s="4" t="s">
        <v>649</v>
      </c>
      <c r="J97" s="4" t="s">
        <v>647</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705</v>
      </c>
      <c r="E98" s="17" t="s">
        <v>706</v>
      </c>
      <c r="F98" s="17" t="s">
        <v>69</v>
      </c>
      <c r="G98" s="17" t="s">
        <v>707</v>
      </c>
      <c r="H98" s="17"/>
      <c r="I98" s="4"/>
      <c r="J98" s="4" t="s">
        <v>708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624</v>
      </c>
    </row>
    <row r="4" spans="1:2" x14ac:dyDescent="0.2">
      <c r="A4" t="s">
        <v>433</v>
      </c>
      <c r="B4" t="s">
        <v>442</v>
      </c>
    </row>
    <row r="5" spans="1:2" ht="256" customHeight="1" x14ac:dyDescent="0.2">
      <c r="A5" t="s">
        <v>3</v>
      </c>
      <c r="B5" s="1" t="s">
        <v>625</v>
      </c>
    </row>
    <row r="6" spans="1:2" x14ac:dyDescent="0.2">
      <c r="A6" t="s">
        <v>4</v>
      </c>
      <c r="B6" t="s">
        <v>5</v>
      </c>
    </row>
    <row r="7" spans="1:2" ht="351.75" customHeight="1" x14ac:dyDescent="0.2">
      <c r="A7" t="s">
        <v>6</v>
      </c>
      <c r="B7" s="1" t="s">
        <v>713</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678</v>
      </c>
      <c r="D2" t="s">
        <v>69</v>
      </c>
    </row>
    <row r="3" spans="1:4" ht="16" x14ac:dyDescent="0.2">
      <c r="A3" s="21" t="s">
        <v>672</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zoomScale="140" zoomScaleNormal="140" workbookViewId="0">
      <selection activeCell="A59" sqref="A1:A5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622</v>
      </c>
      <c r="B5" t="s">
        <v>581</v>
      </c>
      <c r="D5" t="s">
        <v>12</v>
      </c>
      <c r="E5" t="s">
        <v>136</v>
      </c>
    </row>
    <row r="6" spans="1:5" x14ac:dyDescent="0.2">
      <c r="A6" s="18" t="s">
        <v>623</v>
      </c>
      <c r="B6" t="s">
        <v>586</v>
      </c>
      <c r="D6" t="s">
        <v>12</v>
      </c>
      <c r="E6" t="s">
        <v>136</v>
      </c>
    </row>
    <row r="7" spans="1:5" x14ac:dyDescent="0.2">
      <c r="A7" t="s">
        <v>626</v>
      </c>
      <c r="B7" t="s">
        <v>627</v>
      </c>
      <c r="D7" t="s">
        <v>12</v>
      </c>
      <c r="E7" t="s">
        <v>628</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667</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641</v>
      </c>
      <c r="B24" t="s">
        <v>642</v>
      </c>
      <c r="D24" t="s">
        <v>12</v>
      </c>
      <c r="E24" t="s">
        <v>643</v>
      </c>
    </row>
    <row r="25" spans="1:5" x14ac:dyDescent="0.2">
      <c r="A25" s="18" t="s">
        <v>398</v>
      </c>
      <c r="B25" t="s">
        <v>397</v>
      </c>
      <c r="D25" t="s">
        <v>12</v>
      </c>
      <c r="E25" t="s">
        <v>181</v>
      </c>
    </row>
    <row r="26" spans="1:5" x14ac:dyDescent="0.2">
      <c r="A26" t="s">
        <v>635</v>
      </c>
      <c r="B26" t="s">
        <v>631</v>
      </c>
      <c r="D26" t="s">
        <v>12</v>
      </c>
      <c r="E26" t="s">
        <v>181</v>
      </c>
    </row>
    <row r="27" spans="1:5" x14ac:dyDescent="0.2">
      <c r="A27" t="s">
        <v>634</v>
      </c>
      <c r="B27" t="s">
        <v>632</v>
      </c>
      <c r="D27" t="s">
        <v>12</v>
      </c>
      <c r="E27" t="s">
        <v>181</v>
      </c>
    </row>
    <row r="28" spans="1:5" x14ac:dyDescent="0.2">
      <c r="A28" t="s">
        <v>636</v>
      </c>
      <c r="B28" t="s">
        <v>633</v>
      </c>
      <c r="D28" t="s">
        <v>12</v>
      </c>
      <c r="E28" t="s">
        <v>181</v>
      </c>
    </row>
    <row r="29" spans="1:5" x14ac:dyDescent="0.2">
      <c r="A29" s="18" t="s">
        <v>688</v>
      </c>
      <c r="B29" t="s">
        <v>580</v>
      </c>
      <c r="D29" t="s">
        <v>12</v>
      </c>
      <c r="E29" t="s">
        <v>181</v>
      </c>
    </row>
    <row r="30" spans="1:5" x14ac:dyDescent="0.2">
      <c r="A30" s="18" t="s">
        <v>472</v>
      </c>
      <c r="B30" t="s">
        <v>463</v>
      </c>
      <c r="D30" t="s">
        <v>12</v>
      </c>
      <c r="E30" t="s">
        <v>181</v>
      </c>
    </row>
    <row r="31" spans="1:5" x14ac:dyDescent="0.2">
      <c r="A31" t="s">
        <v>687</v>
      </c>
      <c r="B31" t="s">
        <v>692</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691</v>
      </c>
      <c r="B41" t="s">
        <v>693</v>
      </c>
      <c r="D41" t="s">
        <v>12</v>
      </c>
      <c r="E41" t="s">
        <v>181</v>
      </c>
    </row>
    <row r="42" spans="1:5" x14ac:dyDescent="0.2">
      <c r="A42" s="18" t="s">
        <v>465</v>
      </c>
      <c r="B42" t="s">
        <v>456</v>
      </c>
      <c r="D42" t="s">
        <v>12</v>
      </c>
      <c r="E42" t="s">
        <v>181</v>
      </c>
    </row>
    <row r="43" spans="1:5" x14ac:dyDescent="0.2">
      <c r="A43" s="18" t="s">
        <v>689</v>
      </c>
      <c r="B43" t="s">
        <v>588</v>
      </c>
      <c r="D43" t="s">
        <v>12</v>
      </c>
      <c r="E43" t="s">
        <v>181</v>
      </c>
    </row>
    <row r="44" spans="1:5" x14ac:dyDescent="0.2">
      <c r="A44" t="s">
        <v>690</v>
      </c>
      <c r="B44" t="s">
        <v>694</v>
      </c>
      <c r="D44" t="s">
        <v>12</v>
      </c>
      <c r="E44" t="s">
        <v>181</v>
      </c>
    </row>
    <row r="45" spans="1:5" x14ac:dyDescent="0.2">
      <c r="A45" s="18" t="s">
        <v>478</v>
      </c>
      <c r="B45" t="s">
        <v>477</v>
      </c>
      <c r="D45" t="s">
        <v>12</v>
      </c>
      <c r="E45" t="s">
        <v>181</v>
      </c>
    </row>
    <row r="46" spans="1:5" x14ac:dyDescent="0.2">
      <c r="A46" s="18" t="s">
        <v>476</v>
      </c>
      <c r="B46" t="s">
        <v>666</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696</v>
      </c>
      <c r="B55" t="s">
        <v>697</v>
      </c>
      <c r="D55" t="s">
        <v>12</v>
      </c>
      <c r="E55" t="s">
        <v>698</v>
      </c>
    </row>
    <row r="56" spans="1:5" x14ac:dyDescent="0.2">
      <c r="A56" t="s">
        <v>695</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637</v>
      </c>
      <c r="B59" t="s">
        <v>638</v>
      </c>
      <c r="D59" t="s">
        <v>12</v>
      </c>
      <c r="E59" t="s">
        <v>639</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C5" sqref="A1:AB12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620</v>
      </c>
      <c r="T4" t="s">
        <v>19</v>
      </c>
      <c r="U4" t="s">
        <v>69</v>
      </c>
      <c r="V4" t="s">
        <v>572</v>
      </c>
      <c r="W4" t="s">
        <v>547</v>
      </c>
      <c r="X4" s="14" t="s">
        <v>430</v>
      </c>
      <c r="Y4" s="14" t="s">
        <v>12</v>
      </c>
    </row>
    <row r="5" spans="1:25" ht="21" customHeight="1" x14ac:dyDescent="0.25">
      <c r="A5" t="s">
        <v>136</v>
      </c>
      <c r="B5" t="s">
        <v>12</v>
      </c>
      <c r="C5" s="1" t="s">
        <v>724</v>
      </c>
      <c r="T5" t="s">
        <v>19</v>
      </c>
      <c r="U5" t="s">
        <v>69</v>
      </c>
      <c r="X5" s="14" t="s">
        <v>430</v>
      </c>
      <c r="Y5" s="14" t="s">
        <v>12</v>
      </c>
    </row>
    <row r="6" spans="1:25" ht="21" customHeight="1" x14ac:dyDescent="0.25">
      <c r="A6" t="s">
        <v>628</v>
      </c>
      <c r="B6" t="s">
        <v>12</v>
      </c>
      <c r="T6" t="s">
        <v>19</v>
      </c>
      <c r="U6" t="s">
        <v>69</v>
      </c>
      <c r="X6" s="14" t="s">
        <v>430</v>
      </c>
      <c r="Y6" s="14" t="s">
        <v>12</v>
      </c>
    </row>
    <row r="7" spans="1:25" ht="21" customHeight="1" x14ac:dyDescent="0.25">
      <c r="A7" t="s">
        <v>244</v>
      </c>
      <c r="B7" t="s">
        <v>12</v>
      </c>
      <c r="C7" s="1" t="s">
        <v>619</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676</v>
      </c>
      <c r="T9" t="s">
        <v>19</v>
      </c>
      <c r="U9" t="s">
        <v>69</v>
      </c>
      <c r="X9" s="14" t="s">
        <v>430</v>
      </c>
      <c r="Y9" s="14" t="s">
        <v>12</v>
      </c>
    </row>
    <row r="10" spans="1:25" ht="21" customHeight="1" x14ac:dyDescent="0.25">
      <c r="A10" t="s">
        <v>22</v>
      </c>
      <c r="B10" t="s">
        <v>12</v>
      </c>
      <c r="C10" s="1" t="s">
        <v>621</v>
      </c>
      <c r="T10" t="s">
        <v>19</v>
      </c>
      <c r="U10" t="s">
        <v>69</v>
      </c>
      <c r="X10" s="14" t="s">
        <v>430</v>
      </c>
      <c r="Y10" s="14" t="s">
        <v>12</v>
      </c>
    </row>
    <row r="11" spans="1:25" ht="21" customHeight="1" x14ac:dyDescent="0.25">
      <c r="A11" t="s">
        <v>720</v>
      </c>
      <c r="B11" t="s">
        <v>12</v>
      </c>
      <c r="C11" s="26" t="s">
        <v>721</v>
      </c>
      <c r="T11" t="s">
        <v>19</v>
      </c>
      <c r="U11" t="s">
        <v>69</v>
      </c>
      <c r="X11" s="14"/>
      <c r="Y11" s="14"/>
    </row>
    <row r="12" spans="1:25" ht="21" customHeight="1" x14ac:dyDescent="0.25">
      <c r="A12" t="s">
        <v>178</v>
      </c>
      <c r="B12" t="s">
        <v>12</v>
      </c>
      <c r="C12" s="1" t="s">
        <v>701</v>
      </c>
      <c r="T12" t="s">
        <v>19</v>
      </c>
      <c r="U12" t="s">
        <v>69</v>
      </c>
      <c r="X12" s="14" t="s">
        <v>430</v>
      </c>
      <c r="Y12" s="14" t="s">
        <v>12</v>
      </c>
    </row>
    <row r="13" spans="1:25" ht="21" customHeight="1" x14ac:dyDescent="0.25">
      <c r="A13" t="s">
        <v>717</v>
      </c>
      <c r="B13" t="s">
        <v>30</v>
      </c>
      <c r="C13" s="26" t="s">
        <v>718</v>
      </c>
      <c r="T13" t="s">
        <v>19</v>
      </c>
      <c r="U13" t="s">
        <v>69</v>
      </c>
      <c r="X13" s="14"/>
      <c r="Y13" s="14"/>
    </row>
    <row r="14" spans="1:25" ht="21" customHeight="1" x14ac:dyDescent="0.25">
      <c r="A14" t="s">
        <v>159</v>
      </c>
      <c r="B14" t="s">
        <v>12</v>
      </c>
      <c r="C14" s="1" t="s">
        <v>618</v>
      </c>
      <c r="T14" t="s">
        <v>19</v>
      </c>
      <c r="U14" t="s">
        <v>69</v>
      </c>
      <c r="X14" s="14" t="s">
        <v>430</v>
      </c>
      <c r="Y14" s="14" t="s">
        <v>12</v>
      </c>
    </row>
    <row r="15" spans="1:25" ht="21" customHeight="1" x14ac:dyDescent="0.25">
      <c r="A15" t="s">
        <v>245</v>
      </c>
      <c r="B15" t="s">
        <v>12</v>
      </c>
      <c r="C15" s="1" t="s">
        <v>475</v>
      </c>
      <c r="T15" t="s">
        <v>19</v>
      </c>
      <c r="U15" t="s">
        <v>69</v>
      </c>
      <c r="X15" s="14"/>
      <c r="Y15" s="14"/>
    </row>
    <row r="16" spans="1:25" ht="21" customHeight="1" x14ac:dyDescent="0.25">
      <c r="A16" t="s">
        <v>714</v>
      </c>
      <c r="B16" t="s">
        <v>12</v>
      </c>
      <c r="C16" s="26" t="s">
        <v>716</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643</v>
      </c>
      <c r="B19" t="s">
        <v>12</v>
      </c>
      <c r="C19" s="1" t="s">
        <v>645</v>
      </c>
      <c r="T19" t="s">
        <v>19</v>
      </c>
      <c r="U19" t="s">
        <v>69</v>
      </c>
      <c r="V19" t="s">
        <v>69</v>
      </c>
      <c r="W19" s="6" t="s">
        <v>644</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617</v>
      </c>
      <c r="T21" t="s">
        <v>19</v>
      </c>
      <c r="U21" t="s">
        <v>69</v>
      </c>
      <c r="X21" s="14" t="s">
        <v>430</v>
      </c>
      <c r="Y21" s="14" t="s">
        <v>12</v>
      </c>
    </row>
    <row r="22" spans="1:25" ht="21" customHeight="1" x14ac:dyDescent="0.25">
      <c r="A22" t="s">
        <v>255</v>
      </c>
      <c r="B22" t="s">
        <v>12</v>
      </c>
      <c r="C22" s="1" t="s">
        <v>616</v>
      </c>
      <c r="T22" t="s">
        <v>19</v>
      </c>
      <c r="U22" t="s">
        <v>69</v>
      </c>
      <c r="X22" s="14"/>
      <c r="Y22" s="14"/>
    </row>
    <row r="23" spans="1:25" ht="21" customHeight="1" x14ac:dyDescent="0.25">
      <c r="A23" t="s">
        <v>21</v>
      </c>
      <c r="B23" t="s">
        <v>12</v>
      </c>
      <c r="C23" s="1" t="s">
        <v>615</v>
      </c>
      <c r="T23" t="s">
        <v>19</v>
      </c>
      <c r="U23" t="s">
        <v>69</v>
      </c>
      <c r="X23" s="14" t="s">
        <v>430</v>
      </c>
      <c r="Y23" s="14" t="s">
        <v>12</v>
      </c>
    </row>
    <row r="24" spans="1:25" ht="21" customHeight="1" x14ac:dyDescent="0.25">
      <c r="A24" t="s">
        <v>262</v>
      </c>
      <c r="B24" t="s">
        <v>12</v>
      </c>
      <c r="C24" s="1" t="s">
        <v>677</v>
      </c>
      <c r="T24" t="s">
        <v>19</v>
      </c>
      <c r="U24" t="s">
        <v>69</v>
      </c>
      <c r="X24" s="14"/>
      <c r="Y24" s="14"/>
    </row>
    <row r="25" spans="1:25" ht="21" customHeight="1" x14ac:dyDescent="0.25">
      <c r="A25" t="s">
        <v>264</v>
      </c>
      <c r="B25" t="s">
        <v>12</v>
      </c>
      <c r="C25" s="1" t="s">
        <v>475</v>
      </c>
      <c r="T25" t="s">
        <v>19</v>
      </c>
      <c r="U25" t="s">
        <v>69</v>
      </c>
      <c r="V25" t="s">
        <v>507</v>
      </c>
      <c r="W25" t="s">
        <v>268</v>
      </c>
      <c r="X25" s="14"/>
      <c r="Y25" s="14"/>
    </row>
    <row r="26" spans="1:25" ht="21" customHeight="1" x14ac:dyDescent="0.25">
      <c r="A26" t="s">
        <v>180</v>
      </c>
      <c r="B26" t="s">
        <v>12</v>
      </c>
      <c r="C26" s="1" t="s">
        <v>614</v>
      </c>
      <c r="T26" t="s">
        <v>19</v>
      </c>
      <c r="U26" t="s">
        <v>69</v>
      </c>
      <c r="X26" s="14" t="s">
        <v>430</v>
      </c>
      <c r="Y26" s="14" t="s">
        <v>12</v>
      </c>
    </row>
    <row r="27" spans="1:25" ht="21" customHeight="1" x14ac:dyDescent="0.2">
      <c r="A27" t="s">
        <v>418</v>
      </c>
      <c r="B27" t="s">
        <v>12</v>
      </c>
      <c r="C27" s="1" t="s">
        <v>700</v>
      </c>
      <c r="T27" t="s">
        <v>19</v>
      </c>
      <c r="U27" t="s">
        <v>69</v>
      </c>
    </row>
    <row r="28" spans="1:25" ht="23" customHeight="1" x14ac:dyDescent="0.25">
      <c r="A28" t="s">
        <v>698</v>
      </c>
      <c r="B28" t="s">
        <v>69</v>
      </c>
      <c r="C28" s="1" t="s">
        <v>723</v>
      </c>
      <c r="X28" s="14"/>
      <c r="Y28" s="14"/>
    </row>
    <row r="29" spans="1:25" ht="23" customHeight="1" x14ac:dyDescent="0.25">
      <c r="A29" t="s">
        <v>590</v>
      </c>
      <c r="B29" t="s">
        <v>69</v>
      </c>
      <c r="C29" s="1" t="s">
        <v>723</v>
      </c>
      <c r="X29" s="14" t="s">
        <v>430</v>
      </c>
      <c r="Y29" s="14" t="s">
        <v>69</v>
      </c>
    </row>
    <row r="30" spans="1:25" ht="21" customHeight="1" x14ac:dyDescent="0.25">
      <c r="A30" t="s">
        <v>571</v>
      </c>
      <c r="B30" t="s">
        <v>12</v>
      </c>
      <c r="T30" t="s">
        <v>19</v>
      </c>
      <c r="U30" t="s">
        <v>69</v>
      </c>
      <c r="X30" s="14" t="s">
        <v>430</v>
      </c>
      <c r="Y30" s="14" t="s">
        <v>12</v>
      </c>
    </row>
    <row r="31" spans="1:25" ht="21" customHeight="1" x14ac:dyDescent="0.25">
      <c r="A31" t="s">
        <v>551</v>
      </c>
      <c r="B31" t="s">
        <v>12</v>
      </c>
      <c r="T31" t="s">
        <v>19</v>
      </c>
      <c r="U31" t="s">
        <v>69</v>
      </c>
      <c r="X31" s="14" t="s">
        <v>430</v>
      </c>
      <c r="Y31" s="14" t="s">
        <v>12</v>
      </c>
    </row>
    <row r="32" spans="1:25" ht="21" customHeight="1" x14ac:dyDescent="0.25">
      <c r="A32" t="s">
        <v>639</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30:A1048576 A1:A27">
    <cfRule type="containsText" dxfId="3" priority="2" operator="containsText" text="!">
      <formula>NOT(ISERROR(SEARCH("!",A1)))</formula>
    </cfRule>
  </conditionalFormatting>
  <conditionalFormatting sqref="A28:A29">
    <cfRule type="containsText" dxfId="2" priority="1" operator="containsText" text="!">
      <formula>NOT(ISERROR(SEARCH("!",A28)))</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629</v>
      </c>
      <c r="G1" t="s">
        <v>357</v>
      </c>
      <c r="H1" s="1" t="s">
        <v>402</v>
      </c>
      <c r="I1" t="s">
        <v>358</v>
      </c>
      <c r="J1" t="s">
        <v>359</v>
      </c>
      <c r="K1" t="s">
        <v>360</v>
      </c>
      <c r="L1" t="s">
        <v>722</v>
      </c>
      <c r="M1" t="s">
        <v>361</v>
      </c>
      <c r="N1" t="s">
        <v>719</v>
      </c>
      <c r="O1" t="s">
        <v>362</v>
      </c>
      <c r="P1" t="s">
        <v>363</v>
      </c>
      <c r="Q1" t="s">
        <v>715</v>
      </c>
      <c r="R1" t="s">
        <v>364</v>
      </c>
      <c r="S1" t="s">
        <v>646</v>
      </c>
      <c r="T1" t="s">
        <v>365</v>
      </c>
      <c r="U1" t="s">
        <v>366</v>
      </c>
      <c r="V1" t="s">
        <v>367</v>
      </c>
      <c r="W1" t="s">
        <v>431</v>
      </c>
      <c r="X1" t="s">
        <v>368</v>
      </c>
      <c r="Y1" t="s">
        <v>369</v>
      </c>
      <c r="Z1" t="s">
        <v>370</v>
      </c>
      <c r="AA1" t="s">
        <v>371</v>
      </c>
      <c r="AB1" t="s">
        <v>372</v>
      </c>
      <c r="AC1" t="s">
        <v>421</v>
      </c>
      <c r="AD1" t="s">
        <v>699</v>
      </c>
      <c r="AE1" t="s">
        <v>598</v>
      </c>
      <c r="AF1" t="s">
        <v>573</v>
      </c>
      <c r="AG1" t="s">
        <v>574</v>
      </c>
      <c r="AH1" t="s">
        <v>640</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2023-05-08T21:23:11Z</dcterms:modified>
</cp:coreProperties>
</file>