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61F50B2-0AAB-5845-952B-2DD1FED5293F}"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20" r:id="rId10"/>
    <sheet name="sp_combos" sheetId="21"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6" i="21" l="1"/>
  <c r="C96" i="21"/>
  <c r="K95" i="21"/>
  <c r="C95" i="21"/>
  <c r="K94" i="21"/>
  <c r="C94" i="21"/>
  <c r="K93" i="21"/>
  <c r="C93" i="21"/>
  <c r="K92" i="21"/>
  <c r="C92" i="21"/>
  <c r="K91" i="21"/>
  <c r="C91" i="21"/>
  <c r="K90" i="21"/>
  <c r="C90" i="21"/>
  <c r="K89" i="21"/>
  <c r="C89" i="21"/>
  <c r="K88" i="21"/>
  <c r="C88" i="21"/>
  <c r="K87" i="21"/>
  <c r="C87" i="21"/>
  <c r="K86" i="21"/>
  <c r="C86" i="21"/>
  <c r="K85" i="21"/>
  <c r="C85" i="21"/>
  <c r="K84" i="21"/>
  <c r="C84" i="21"/>
  <c r="K83" i="21"/>
  <c r="C83" i="21"/>
  <c r="C82" i="21"/>
  <c r="K79" i="21"/>
  <c r="C79" i="21"/>
  <c r="C78" i="21"/>
  <c r="C77" i="21"/>
  <c r="C76" i="21"/>
  <c r="K75" i="21"/>
  <c r="C75" i="21"/>
  <c r="K74" i="21"/>
  <c r="C74" i="21"/>
  <c r="C73" i="21"/>
  <c r="K69" i="21"/>
  <c r="K68" i="21"/>
  <c r="K67" i="21"/>
  <c r="K66" i="21"/>
  <c r="K65" i="21"/>
  <c r="K64" i="21"/>
  <c r="K62" i="21"/>
  <c r="C62" i="21"/>
  <c r="K61" i="21"/>
  <c r="C61" i="21"/>
  <c r="K60" i="21"/>
  <c r="C60" i="21"/>
  <c r="C59" i="21"/>
  <c r="K58" i="21"/>
  <c r="C58" i="21"/>
  <c r="C57" i="21"/>
  <c r="C56" i="21"/>
  <c r="C55" i="21"/>
  <c r="C54" i="21"/>
  <c r="K53" i="21"/>
  <c r="C53" i="21"/>
  <c r="K52" i="21"/>
  <c r="C52" i="21"/>
  <c r="K51" i="21"/>
  <c r="K50" i="21"/>
  <c r="K49" i="21"/>
  <c r="K48" i="21"/>
  <c r="K47" i="21"/>
  <c r="K46" i="21"/>
  <c r="C46" i="21"/>
  <c r="K45" i="21"/>
  <c r="C45" i="21"/>
  <c r="C44" i="21"/>
  <c r="C43" i="21"/>
  <c r="C42" i="21"/>
  <c r="C41" i="21"/>
  <c r="C40" i="21"/>
  <c r="C39" i="21"/>
  <c r="C38" i="21"/>
  <c r="C37" i="21"/>
  <c r="C36" i="21"/>
  <c r="K35" i="21"/>
  <c r="C35" i="21"/>
  <c r="K34" i="21"/>
  <c r="C34" i="21"/>
  <c r="K33" i="21"/>
  <c r="C33" i="21"/>
  <c r="K32" i="21"/>
  <c r="C32" i="21"/>
  <c r="K31" i="21"/>
  <c r="C31" i="21"/>
  <c r="K30" i="21"/>
  <c r="C30" i="21"/>
  <c r="K29" i="21"/>
  <c r="C29" i="21"/>
  <c r="K28" i="21"/>
  <c r="C28" i="21"/>
  <c r="K27" i="21"/>
  <c r="C27" i="21"/>
  <c r="K26" i="21"/>
  <c r="C26" i="21"/>
  <c r="K25" i="21"/>
  <c r="C25" i="21"/>
  <c r="K24" i="21"/>
  <c r="C24" i="21"/>
  <c r="K23" i="21"/>
  <c r="C23" i="21"/>
  <c r="K22" i="21"/>
  <c r="C22" i="21"/>
  <c r="K21" i="21"/>
  <c r="C21" i="21"/>
  <c r="K20" i="21"/>
  <c r="C20" i="21"/>
  <c r="K19" i="21"/>
  <c r="C19" i="21"/>
  <c r="K18" i="21"/>
  <c r="C18" i="21"/>
  <c r="K17" i="21"/>
  <c r="C17" i="21"/>
  <c r="K16" i="21"/>
  <c r="C16" i="21"/>
  <c r="K15" i="21"/>
  <c r="C15" i="21"/>
  <c r="K14" i="21"/>
  <c r="C14" i="21"/>
  <c r="K13" i="21"/>
  <c r="C13" i="21"/>
  <c r="K12" i="21"/>
  <c r="C12" i="21"/>
  <c r="K11" i="21"/>
  <c r="C11" i="21"/>
  <c r="K10" i="21"/>
  <c r="C10" i="21"/>
  <c r="K9" i="21"/>
  <c r="C9" i="21"/>
  <c r="K8" i="21"/>
  <c r="C8" i="21"/>
  <c r="K7" i="21"/>
  <c r="C7" i="21"/>
  <c r="K6" i="21"/>
  <c r="C6" i="21"/>
  <c r="K5" i="21"/>
  <c r="C5" i="21"/>
  <c r="K4" i="21"/>
  <c r="C4" i="21"/>
  <c r="K3" i="21"/>
  <c r="C3" i="21"/>
  <c r="K2" i="21"/>
  <c r="C2" i="21"/>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tc={4B683F90-C00C-A74C-9F16-520D513D279B}</author>
    <author>tc={AD36599E-6850-6647-94F5-BC3E349388EE}</author>
    <author>tc={1FB031C4-5603-CB46-9901-9885749EFFB1}</author>
  </authors>
  <commentList>
    <comment ref="C1" authorId="0" shapeId="0" xr:uid="{4B683F90-C00C-A74C-9F16-520D513D279B}">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D36599E-6850-6647-94F5-BC3E349388EE}">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1FB031C4-5603-CB46-9901-9885749EFFB1}">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<sst xmlns="http://schemas.openxmlformats.org/spreadsheetml/2006/main" count="2547" uniqueCount="690">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</sst>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5" fillId="2" borderId="0" applyNumberFormat="0" applyBorder="0" applyAlignment="0" applyProtection="0"/>
    <xf numFmtId="0" fontId="16"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4" fillId="0" borderId="0" xfId="0" applyFont="1"/>
    <xf numFmtId="49" fontId="15" fillId="2" borderId="0" xfId="2" applyNumberFormat="1"/>
    <xf numFmtId="0" fontId="15" fillId="2" borderId="0" xfId="2"/>
    <xf numFmtId="0" fontId="16"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4B683F90-C00C-A74C-9F16-520D513D279B}">
    <text>add column for include file</text>
  </threadedComment>
  <threadedComment ref="C1" dT="2021-11-10T17:48:52.85" personId="{14A52E69-4757-9B48-BCB0-430F0B406E9E}" id="{2E8672F5-A2AB-DE4A-8FAD-F9E65AAA452C}" parentId="{4B683F90-C00C-A74C-9F16-520D513D279B}">
    <text>make this a comma separate list of profiles</text>
  </threadedComment>
  <threadedComment ref="I1" dT="2021-11-08T19:54:50.37" personId="{14A52E69-4757-9B48-BCB0-430F0B406E9E}" id="{AD36599E-6850-6647-94F5-BC3E349388EE}">
    <text>does this do anything if not delete row</text>
  </threadedComment>
  <threadedComment ref="I40" dT="2021-11-06T02:44:23.26" personId="{14A52E69-4757-9B48-BCB0-430F0B406E9E}" id="{1FB031C4-5603-CB46-9901-9885749EFFB1}">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585</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586</v>
      </c>
    </row>
    <row r="7" spans="1:2" x14ac:dyDescent="0.2">
      <c r="A7" t="s">
        <v>453</v>
      </c>
      <c r="B7" t="s">
        <v>54</v>
      </c>
    </row>
    <row r="8" spans="1:2" x14ac:dyDescent="0.2">
      <c r="A8" t="s">
        <v>454</v>
      </c>
      <c r="B8" t="s">
        <v>587</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sheetPr filterMode="1"/>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539</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hidden="1"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hidden="1"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hidden="1"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hidden="1"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hidden="1"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hidden="1"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hidden="1"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hidden="1"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hidden="1"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hidden="1"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hidden="1"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hidden="1"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hidden="1"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20</v>
      </c>
      <c r="C19" t="s">
        <v>540</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hidden="1"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hidden="1" customHeight="1" x14ac:dyDescent="0.2">
      <c r="A22">
        <v>21</v>
      </c>
      <c r="B22" t="s">
        <v>20</v>
      </c>
      <c r="C22" t="s">
        <v>541</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hidden="1"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hidden="1"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hidden="1" customHeight="1" x14ac:dyDescent="0.2">
      <c r="A25">
        <v>24</v>
      </c>
      <c r="B25" t="s">
        <v>19</v>
      </c>
      <c r="C25" t="s">
        <v>645</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hidden="1" customHeight="1" x14ac:dyDescent="0.2">
      <c r="A26">
        <v>25</v>
      </c>
      <c r="B26" t="s">
        <v>19</v>
      </c>
      <c r="C26" t="s">
        <v>74</v>
      </c>
      <c r="D26" t="s">
        <v>28</v>
      </c>
      <c r="E26" t="b">
        <v>0</v>
      </c>
      <c r="F26" t="s">
        <v>542</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hidden="1"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hidden="1"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hidden="1"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646</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79</v>
      </c>
      <c r="C31" t="s">
        <v>647</v>
      </c>
      <c r="D31" t="s">
        <v>28</v>
      </c>
      <c r="E31" t="b">
        <v>0</v>
      </c>
      <c r="G31" t="str">
        <f t="shared" si="0"/>
        <v>http://hl7.org/fhir/us/core/StructureDefinition/us-core-!patient</v>
      </c>
      <c r="H31" t="s">
        <v>53</v>
      </c>
      <c r="I31" t="s">
        <v>51</v>
      </c>
      <c r="J31" t="s">
        <v>51</v>
      </c>
      <c r="K31" t="s">
        <v>52</v>
      </c>
      <c r="L31" t="s">
        <v>648</v>
      </c>
      <c r="M31" t="s">
        <v>51</v>
      </c>
      <c r="O31" t="s">
        <v>51</v>
      </c>
      <c r="Y31" s="4" t="s">
        <v>649</v>
      </c>
      <c r="Z31" t="s">
        <v>650</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x14ac:dyDescent="0.2">
      <c r="A32">
        <v>31</v>
      </c>
      <c r="B32" t="s">
        <v>682</v>
      </c>
      <c r="C32" t="s">
        <v>50</v>
      </c>
      <c r="D32" t="s">
        <v>28</v>
      </c>
      <c r="E32" t="b">
        <v>0</v>
      </c>
      <c r="G32" t="str">
        <f t="shared" si="0"/>
        <v>http://hl7.org/fhir/us/core/StructureDefinition/us-core-!!questionnaire</v>
      </c>
      <c r="H32" t="s">
        <v>51</v>
      </c>
      <c r="J32" t="s">
        <v>51</v>
      </c>
      <c r="K32" t="s">
        <v>52</v>
      </c>
      <c r="L32" t="s">
        <v>683</v>
      </c>
      <c r="M32" t="s">
        <v>51</v>
      </c>
      <c r="O32" t="s">
        <v>51</v>
      </c>
      <c r="AB32" t="str">
        <f t="shared" ref="AB32:AB43" si="3">"SearchParameter-us-core-"&amp;LOWER((B32)&amp;"-"&amp;C32&amp;".html")</f>
        <v>SearchParameter-us-core-!!questionnaire-_id.html</v>
      </c>
    </row>
    <row r="33" spans="1:28" ht="19" hidden="1" customHeight="1" x14ac:dyDescent="0.2">
      <c r="A33">
        <v>32</v>
      </c>
      <c r="B33" t="s">
        <v>682</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hidden="1" customHeight="1" x14ac:dyDescent="0.2">
      <c r="A34">
        <v>33</v>
      </c>
      <c r="B34" t="s">
        <v>682</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hidden="1" customHeight="1" x14ac:dyDescent="0.2">
      <c r="A35">
        <v>34</v>
      </c>
      <c r="B35" t="s">
        <v>682</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hidden="1" customHeight="1" x14ac:dyDescent="0.2">
      <c r="A36">
        <v>35</v>
      </c>
      <c r="B36" t="s">
        <v>682</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hidden="1" customHeight="1" x14ac:dyDescent="0.2">
      <c r="A37">
        <v>36</v>
      </c>
      <c r="B37" t="s">
        <v>682</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hidden="1" customHeight="1" x14ac:dyDescent="0.2">
      <c r="A38">
        <v>37</v>
      </c>
      <c r="B38" t="s">
        <v>682</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hidden="1"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hidden="1" customHeight="1" x14ac:dyDescent="0.2">
      <c r="A40">
        <v>39</v>
      </c>
      <c r="B40" t="s">
        <v>132</v>
      </c>
      <c r="C40" t="s">
        <v>543</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hidden="1" customHeight="1" x14ac:dyDescent="0.2">
      <c r="A41">
        <v>40</v>
      </c>
      <c r="B41" t="s">
        <v>132</v>
      </c>
      <c r="C41" t="s">
        <v>544</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hidden="1" customHeight="1" x14ac:dyDescent="0.2">
      <c r="A42">
        <v>41</v>
      </c>
      <c r="B42" t="s">
        <v>132</v>
      </c>
      <c r="C42" t="s">
        <v>545</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hidden="1"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hidden="1"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546</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hidden="1"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hidden="1"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hidden="1"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hidden="1"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hidden="1"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hidden="1"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hidden="1"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hidden="1"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hidden="1"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hidden="1"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hidden="1"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hidden="1"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hidden="1"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hidden="1"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hidden="1"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hidden="1"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hidden="1"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hidden="1"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hidden="1"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hidden="1"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hidden="1"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hidden="1"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hidden="1"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hidden="1"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hidden="1"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hidden="1"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hidden="1"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hidden="1"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hidden="1"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hidden="1"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hidden="1"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hidden="1"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hidden="1"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hidden="1"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hidden="1"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hidden="1"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hidden="1"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hidden="1"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hidden="1"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536</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hidden="1"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hidden="1"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hidden="1" customHeight="1" x14ac:dyDescent="0.2">
      <c r="A88">
        <v>87</v>
      </c>
      <c r="B88" t="s">
        <v>240</v>
      </c>
      <c r="C88" t="s">
        <v>547</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548</v>
      </c>
      <c r="Z88" s="4" t="str">
        <f>"GET [base]/"&amp;B88&amp;"?"&amp;C88&amp;"=http://snomed.info/sct\|17561000"</f>
        <v>GET [base]/CareTeam?role=http://snomed.info/sct\|17561000</v>
      </c>
      <c r="AA88" s="8"/>
      <c r="AB88" t="str">
        <f t="shared" si="8"/>
        <v>SearchParameter-us-core-careteam-role.html</v>
      </c>
    </row>
    <row r="89" spans="1:28" ht="19" customHeight="1" thickTop="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hidden="1"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hidden="1"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hidden="1"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hidden="1"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hidden="1"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hidden="1"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hidden="1"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hidden="1"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hidden="1"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hidden="1"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hidden="1"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533</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hidden="1" customHeight="1" x14ac:dyDescent="0.2">
      <c r="A107">
        <v>106</v>
      </c>
      <c r="B107" t="s">
        <v>533</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533</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hidden="1" customHeight="1" x14ac:dyDescent="0.2">
      <c r="A109">
        <v>108</v>
      </c>
      <c r="B109" t="s">
        <v>533</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hidden="1" customHeight="1" x14ac:dyDescent="0.2">
      <c r="A110">
        <v>109</v>
      </c>
      <c r="B110" t="s">
        <v>533</v>
      </c>
      <c r="C110" t="s">
        <v>549</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hidden="1" customHeight="1" x14ac:dyDescent="0.2">
      <c r="A111">
        <v>110</v>
      </c>
      <c r="B111" t="s">
        <v>533</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550</v>
      </c>
      <c r="Z111" s="4" t="s">
        <v>551</v>
      </c>
      <c r="AB111" t="str">
        <f>"SearchParameter-us-core-"&amp;LOWER((B111)&amp;"-"&amp;SUBSTITUTE(C111,"_","")&amp;".html")</f>
        <v>SearchParameter-us-core-servicerequest-id.html</v>
      </c>
    </row>
    <row r="112" spans="1:28" ht="19" hidden="1"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hidden="1" customHeight="1" x14ac:dyDescent="0.2">
      <c r="A113">
        <v>112</v>
      </c>
      <c r="B113" t="s">
        <v>530</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552</v>
      </c>
      <c r="Z113" s="4" t="s">
        <v>553</v>
      </c>
      <c r="AA113" s="8"/>
      <c r="AB113" t="str">
        <f>"SearchParameter-us-core-"&amp;LOWER((B113)&amp;"-"&amp;SUBSTITUTE(C113,"_","")&amp;".html")</f>
        <v>SearchParameter-us-core-relatedperson-id.html</v>
      </c>
    </row>
    <row r="114" spans="1:28" ht="19" hidden="1" customHeight="1" x14ac:dyDescent="0.2">
      <c r="A114">
        <v>113</v>
      </c>
      <c r="B114" t="s">
        <v>530</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530</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646</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hidden="1" customHeight="1" x14ac:dyDescent="0.2">
      <c r="A116">
        <v>115</v>
      </c>
      <c r="B116" t="s">
        <v>681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684</v>
      </c>
      <c r="AB116" t="str">
        <f t="shared" si="9"/>
        <v>SearchParameter-us-core-!questionnaireresponse-id.html</v>
      </c>
    </row>
    <row r="117" spans="1:28" ht="19" hidden="1" customHeight="1" x14ac:dyDescent="0.2">
      <c r="A117">
        <v>116</v>
      </c>
      <c r="B117" t="s">
        <v>681</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hidden="1" customHeight="1" x14ac:dyDescent="0.2">
      <c r="A118">
        <v>117</v>
      </c>
      <c r="B118" t="s">
        <v>681</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685</v>
      </c>
      <c r="AB118" t="str">
        <f t="shared" si="9"/>
        <v>SearchParameter-us-core-!questionnaireresponse-status.html</v>
      </c>
    </row>
    <row r="119" spans="1:28" ht="19" hidden="1" customHeight="1" x14ac:dyDescent="0.2">
      <c r="A119">
        <v>118</v>
      </c>
      <c r="B119" t="s">
        <v>681</v>
      </c>
      <c r="C119" t="s">
        <v>614</v>
      </c>
      <c r="D119" t="s">
        <v>28</v>
      </c>
      <c r="E119" t="b">
        <v>0</v>
      </c>
      <c r="F119" s="1" t="s">
        <v>487</v>
      </c>
      <c r="G119" t="str">
        <f t="shared" si="7"/>
        <v>http://hl7.org/fhir/us/core/StructureDefinition/us-core-!questionnaireresponse</v>
      </c>
      <c r="H119" t="s">
        <v>51</v>
      </c>
      <c r="J119" t="s">
        <v>51</v>
      </c>
      <c r="K119" t="s">
        <v>52</v>
      </c>
      <c r="L119" t="s">
        <v>686</v>
      </c>
      <c r="M119" t="s">
        <v>51</v>
      </c>
      <c r="O119" t="s">
        <v>51</v>
      </c>
      <c r="Y119" s="19" t="s">
        <v>687</v>
      </c>
      <c r="AB119" t="str">
        <f t="shared" si="9"/>
        <v>SearchParameter-us-core-!questionnaireresponse-tag.html</v>
      </c>
    </row>
    <row r="120" spans="1:28" ht="19" hidden="1" customHeight="1" x14ac:dyDescent="0.2">
      <c r="A120">
        <v>119</v>
      </c>
      <c r="B120" t="s">
        <v>681</v>
      </c>
      <c r="C120" t="s">
        <v>549</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688</v>
      </c>
      <c r="AB120" t="str">
        <f t="shared" si="9"/>
        <v>SearchParameter-us-core-!questionnaireresponse-authored.html</v>
      </c>
    </row>
    <row r="121" spans="1:28" ht="19" hidden="1" customHeight="1" x14ac:dyDescent="0.2">
      <c r="A121">
        <v>120</v>
      </c>
      <c r="B121" t="s">
        <v>681</v>
      </c>
      <c r="C121" t="s">
        <v>615</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689</v>
      </c>
      <c r="AB121" t="str">
        <f t="shared" si="9"/>
        <v>SearchParameter-us-core-!questionnaireresponse-questionnaire.html</v>
      </c>
    </row>
    <row r="122" spans="1:28" ht="19" hidden="1" customHeight="1" x14ac:dyDescent="0.2">
      <c r="A122">
        <v>121</v>
      </c>
      <c r="B122" t="s">
        <v>651</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652</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hidden="1" customHeight="1" x14ac:dyDescent="0.2">
      <c r="A123">
        <v>122</v>
      </c>
      <c r="B123" t="s">
        <v>653</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hidden="1" customHeight="1" x14ac:dyDescent="0.2">
      <c r="A124">
        <v>123</v>
      </c>
      <c r="B124" t="s">
        <v>653</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hidden="1" customHeight="1" x14ac:dyDescent="0.2">
      <c r="A125">
        <v>124</v>
      </c>
      <c r="B125" t="s">
        <v>653</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654</v>
      </c>
      <c r="Z125" s="8" t="s">
        <v>655</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656</v>
      </c>
      <c r="C126" t="s">
        <v>657</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filterColumn colId="1">
      <filters>
        <filter val="Device"/>
      </filters>
    </filterColumn>
  </autoFilter>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27CF-CEC3-F547-97AE-8C150084E4C3}">
  <sheetPr filterMode="1"/>
  <dimension ref="A1:K96"/>
  <sheetViews>
    <sheetView tabSelected="1" zoomScale="140" zoomScaleNormal="140" workbookViewId="0">
      <selection activeCell="C132" sqref="C13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539</v>
      </c>
      <c r="F1" s="3" t="s">
        <v>91</v>
      </c>
      <c r="G1" s="3" t="s">
        <v>92</v>
      </c>
      <c r="H1" s="3" t="s">
        <v>286</v>
      </c>
      <c r="I1" s="3" t="s">
        <v>3</v>
      </c>
      <c r="J1" s="3" t="s">
        <v>48</v>
      </c>
      <c r="K1" s="3" t="s">
        <v>49</v>
      </c>
    </row>
    <row r="2" spans="1:11" ht="16" hidden="1"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ht="16" hidden="1" thickTop="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ht="16" hidden="1" thickTop="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ht="16" hidden="1" thickTop="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ht="16" hidden="1" thickTop="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ht="16" hidden="1" thickTop="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ht="16" hidden="1" thickTop="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ht="16" hidden="1" thickTop="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ht="16" hidden="1" thickTop="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ht="16" hidden="1" thickTop="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ht="16" hidden="1" thickTop="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ht="16" hidden="1" thickTop="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ht="16" hidden="1" thickTop="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ht="16" hidden="1" thickTop="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ht="16" hidden="1" thickTop="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ht="16" hidden="1" thickTop="1" x14ac:dyDescent="0.2">
      <c r="A17">
        <v>16</v>
      </c>
      <c r="B17" t="s">
        <v>20</v>
      </c>
      <c r="C17" t="str">
        <f t="shared" si="0"/>
        <v>http://hl7.org/fhir/us/core/StructureDefinition/us-core-encounter</v>
      </c>
      <c r="D17" t="s">
        <v>554</v>
      </c>
      <c r="F17" t="s">
        <v>64</v>
      </c>
      <c r="G17" t="s">
        <v>85</v>
      </c>
      <c r="I17" t="s">
        <v>289</v>
      </c>
      <c r="J17" t="s">
        <v>555</v>
      </c>
      <c r="K17" s="4" t="str">
        <f t="shared" si="1"/>
        <v>Fetches a bundle of all Encounter resources matching the specified patient and location</v>
      </c>
    </row>
    <row r="18" spans="1:11" ht="16" hidden="1" thickTop="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ht="16" hidden="1" thickTop="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ht="16" hidden="1" thickTop="1" x14ac:dyDescent="0.2">
      <c r="A20">
        <v>19</v>
      </c>
      <c r="B20" t="s">
        <v>20</v>
      </c>
      <c r="C20" t="str">
        <f t="shared" si="0"/>
        <v>http://hl7.org/fhir/us/core/StructureDefinition/us-core-encounter</v>
      </c>
      <c r="D20" t="s">
        <v>556</v>
      </c>
      <c r="F20" t="s">
        <v>64</v>
      </c>
      <c r="G20" t="s">
        <v>100</v>
      </c>
      <c r="I20" t="s">
        <v>294</v>
      </c>
      <c r="J20" t="s">
        <v>557</v>
      </c>
      <c r="K20" s="4" t="str">
        <f t="shared" si="1"/>
        <v>Fetches a bundle of all Encounter resources matching the specified patient and discharge-disposition</v>
      </c>
    </row>
    <row r="21" spans="1:11" ht="16" hidden="1" thickTop="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ht="16" hidden="1" thickTop="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ht="16" hidden="1" thickTop="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ht="16" hidden="1" thickTop="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ht="16" hidden="1" thickTop="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ht="16" hidden="1" thickTop="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ht="16" hidden="1" thickTop="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ht="16" hidden="1" thickTop="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ht="16" hidden="1" thickTop="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ht="16" hidden="1" thickTop="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ht="16" hidden="1" thickTop="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ht="16" hidden="1" thickTop="1" x14ac:dyDescent="0.2">
      <c r="A32">
        <v>31</v>
      </c>
      <c r="B32" t="s">
        <v>19</v>
      </c>
      <c r="C32" t="str">
        <f t="shared" si="0"/>
        <v>http://hl7.org/fhir/us/core/StructureDefinition/us-core-patient</v>
      </c>
      <c r="D32" t="s">
        <v>658</v>
      </c>
      <c r="F32" t="s">
        <v>64</v>
      </c>
      <c r="G32" t="s">
        <v>128</v>
      </c>
      <c r="I32" s="4" t="s">
        <v>659</v>
      </c>
      <c r="J32" s="4" t="s">
        <v>660</v>
      </c>
      <c r="K32" s="4" t="str">
        <f t="shared" si="1"/>
        <v>Fetches a bundle of all Patient resources matching the specified death-date and family</v>
      </c>
    </row>
    <row r="33" spans="1:11" ht="16" hidden="1" thickTop="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ht="16" hidden="1" thickTop="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ht="16" hidden="1" thickTop="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ht="16" hidden="1" thickTop="1" x14ac:dyDescent="0.2">
      <c r="A36">
        <v>35</v>
      </c>
      <c r="B36" t="s">
        <v>132</v>
      </c>
      <c r="C36" t="str">
        <f t="shared" si="0"/>
        <v>http://hl7.org/fhir/us/core/StructureDefinition/us-core-condition</v>
      </c>
      <c r="D36" t="s">
        <v>138</v>
      </c>
      <c r="F36" t="s">
        <v>64</v>
      </c>
      <c r="G36" t="s">
        <v>100</v>
      </c>
      <c r="H36" t="s">
        <v>396</v>
      </c>
      <c r="I36" s="4" t="s">
        <v>149</v>
      </c>
      <c r="J36" s="4" t="s">
        <v>312</v>
      </c>
      <c r="K36" s="4" t="s">
        <v>661</v>
      </c>
    </row>
    <row r="37" spans="1:11" ht="16" hidden="1" thickTop="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ht="16" hidden="1" thickTop="1" x14ac:dyDescent="0.2">
      <c r="A38">
        <v>37</v>
      </c>
      <c r="B38" t="s">
        <v>132</v>
      </c>
      <c r="C38" t="str">
        <f t="shared" si="0"/>
        <v>http://hl7.org/fhir/us/core/StructureDefinition/us-core-condition</v>
      </c>
      <c r="D38" t="s">
        <v>558</v>
      </c>
      <c r="F38" t="s">
        <v>64</v>
      </c>
      <c r="G38" t="s">
        <v>100</v>
      </c>
      <c r="I38" s="4" t="s">
        <v>144</v>
      </c>
      <c r="J38" s="4" t="s">
        <v>662</v>
      </c>
      <c r="K38" s="4" t="s">
        <v>559</v>
      </c>
    </row>
    <row r="39" spans="1:11" ht="16" hidden="1" thickTop="1" x14ac:dyDescent="0.2">
      <c r="A39">
        <v>38</v>
      </c>
      <c r="B39" t="s">
        <v>132</v>
      </c>
      <c r="C39" t="str">
        <f t="shared" si="0"/>
        <v>http://hl7.org/fhir/us/core/StructureDefinition/us-core-condition</v>
      </c>
      <c r="D39" t="s">
        <v>141</v>
      </c>
      <c r="F39" t="s">
        <v>64</v>
      </c>
      <c r="G39" t="s">
        <v>100</v>
      </c>
      <c r="I39" s="4" t="s">
        <v>145</v>
      </c>
      <c r="J39" s="4" t="s">
        <v>313</v>
      </c>
      <c r="K39" s="4" t="s">
        <v>146</v>
      </c>
    </row>
    <row r="40" spans="1:11" ht="16" hidden="1" thickTop="1" x14ac:dyDescent="0.2">
      <c r="A40">
        <v>39</v>
      </c>
      <c r="B40" t="s">
        <v>132</v>
      </c>
      <c r="C40" t="str">
        <f t="shared" si="0"/>
        <v>http://hl7.org/fhir/us/core/StructureDefinition/us-core-condition</v>
      </c>
      <c r="D40" t="s">
        <v>142</v>
      </c>
      <c r="F40" t="s">
        <v>64</v>
      </c>
      <c r="G40" t="s">
        <v>143</v>
      </c>
      <c r="I40" s="4" t="s">
        <v>147</v>
      </c>
      <c r="J40" s="4" t="s">
        <v>560</v>
      </c>
      <c r="K40" s="4" t="s">
        <v>150</v>
      </c>
    </row>
    <row r="41" spans="1:11" ht="16" hidden="1" thickTop="1" x14ac:dyDescent="0.2">
      <c r="A41">
        <v>40</v>
      </c>
      <c r="B41" t="s">
        <v>132</v>
      </c>
      <c r="C41" t="str">
        <f t="shared" si="0"/>
        <v>http://hl7.org/fhir/us/core/StructureDefinition/us-core-condition</v>
      </c>
      <c r="D41" t="s">
        <v>561</v>
      </c>
      <c r="F41" t="s">
        <v>64</v>
      </c>
      <c r="G41" t="s">
        <v>143</v>
      </c>
      <c r="I41" s="4" t="s">
        <v>147</v>
      </c>
      <c r="J41" s="4" t="s">
        <v>562</v>
      </c>
      <c r="K41" s="4" t="s">
        <v>150</v>
      </c>
    </row>
    <row r="42" spans="1:11" ht="16" hidden="1" thickTop="1" x14ac:dyDescent="0.2">
      <c r="A42">
        <v>41</v>
      </c>
      <c r="B42" t="s">
        <v>132</v>
      </c>
      <c r="C42" t="str">
        <f t="shared" si="0"/>
        <v>http://hl7.org/fhir/us/core/StructureDefinition/us-core-condition</v>
      </c>
      <c r="D42" t="s">
        <v>563</v>
      </c>
      <c r="F42" t="s">
        <v>64</v>
      </c>
      <c r="G42" t="s">
        <v>143</v>
      </c>
      <c r="I42" s="4" t="s">
        <v>147</v>
      </c>
      <c r="J42" s="4" t="s">
        <v>564</v>
      </c>
      <c r="K42" s="4" t="s">
        <v>150</v>
      </c>
    </row>
    <row r="43" spans="1:11" ht="16" hidden="1" thickTop="1" x14ac:dyDescent="0.2">
      <c r="A43">
        <v>42</v>
      </c>
      <c r="B43" t="s">
        <v>132</v>
      </c>
      <c r="C43" t="str">
        <f t="shared" si="0"/>
        <v>http://hl7.org/fhir/us/core/StructureDefinition/us-core-condition</v>
      </c>
      <c r="D43" t="s">
        <v>565</v>
      </c>
      <c r="F43" t="s">
        <v>64</v>
      </c>
      <c r="G43" t="s">
        <v>143</v>
      </c>
      <c r="I43" s="4" t="s">
        <v>147</v>
      </c>
      <c r="J43" s="4" t="s">
        <v>566</v>
      </c>
      <c r="K43" s="4" t="s">
        <v>150</v>
      </c>
    </row>
    <row r="44" spans="1:11" ht="16" hidden="1" thickTop="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ht="16" hidden="1" thickTop="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ht="16" hidden="1" thickTop="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ht="16" hidden="1" thickTop="1" x14ac:dyDescent="0.2">
      <c r="A47">
        <v>46</v>
      </c>
      <c r="B47" t="s">
        <v>173</v>
      </c>
      <c r="C47" t="s">
        <v>674</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7" hidden="1" thickTop="1" x14ac:dyDescent="0.2">
      <c r="A48">
        <v>47</v>
      </c>
      <c r="B48" t="s">
        <v>173</v>
      </c>
      <c r="C48" t="s">
        <v>674</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7" hidden="1" thickTop="1" x14ac:dyDescent="0.2">
      <c r="A49">
        <v>48</v>
      </c>
      <c r="B49" t="s">
        <v>173</v>
      </c>
      <c r="C49" t="s">
        <v>674</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7" hidden="1" thickTop="1" x14ac:dyDescent="0.2">
      <c r="A50">
        <v>49</v>
      </c>
      <c r="B50" t="s">
        <v>173</v>
      </c>
      <c r="C50" t="s">
        <v>674</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ht="16" hidden="1" thickTop="1" x14ac:dyDescent="0.2">
      <c r="A51">
        <v>50</v>
      </c>
      <c r="B51" t="s">
        <v>173</v>
      </c>
      <c r="C51" t="s">
        <v>674</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ht="16" hidden="1" thickTop="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ht="16" hidden="1" thickTop="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ht="16" hidden="1" thickTop="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ht="16" hidden="1" thickTop="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ht="16" hidden="1" thickTop="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ht="16" hidden="1" thickTop="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ht="16" hidden="1" thickTop="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ht="16" hidden="1" thickTop="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ht="16" hidden="1" thickTop="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ht="16" hidden="1" thickTop="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ht="16" hidden="1" thickTop="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ht="16" hidden="1" thickTop="1" x14ac:dyDescent="0.2">
      <c r="A63">
        <v>62</v>
      </c>
      <c r="B63" t="s">
        <v>177</v>
      </c>
      <c r="C63" t="s">
        <v>675</v>
      </c>
      <c r="D63" t="s">
        <v>229</v>
      </c>
      <c r="F63" t="s">
        <v>64</v>
      </c>
      <c r="G63" t="s">
        <v>100</v>
      </c>
      <c r="H63" t="s">
        <v>423</v>
      </c>
      <c r="I63" s="4" t="s">
        <v>268</v>
      </c>
      <c r="J63" s="4" t="s">
        <v>424</v>
      </c>
      <c r="K63" s="4" t="s">
        <v>305</v>
      </c>
    </row>
    <row r="64" spans="1:11" ht="16" hidden="1" thickTop="1" x14ac:dyDescent="0.2">
      <c r="A64">
        <v>63</v>
      </c>
      <c r="B64" t="s">
        <v>177</v>
      </c>
      <c r="C64" t="s">
        <v>675</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ht="16" hidden="1" thickTop="1" x14ac:dyDescent="0.2">
      <c r="A65">
        <v>64</v>
      </c>
      <c r="B65" t="s">
        <v>177</v>
      </c>
      <c r="C65" t="s">
        <v>675</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ht="16" hidden="1" thickTop="1" x14ac:dyDescent="0.2">
      <c r="A66">
        <v>65</v>
      </c>
      <c r="B66" t="s">
        <v>177</v>
      </c>
      <c r="C66" t="s">
        <v>675</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ht="16" hidden="1" thickTop="1" x14ac:dyDescent="0.2">
      <c r="A67">
        <v>66</v>
      </c>
      <c r="B67" t="s">
        <v>177</v>
      </c>
      <c r="C67" t="s">
        <v>675</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ht="16" hidden="1" thickTop="1" x14ac:dyDescent="0.2">
      <c r="A68">
        <v>67</v>
      </c>
      <c r="B68" t="s">
        <v>304</v>
      </c>
      <c r="C68" t="s">
        <v>675</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ht="16" hidden="1" thickTop="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ht="16" hidden="1" thickTop="1" x14ac:dyDescent="0.2">
      <c r="A70">
        <v>69</v>
      </c>
      <c r="B70" t="s">
        <v>226</v>
      </c>
      <c r="C70" t="s">
        <v>228</v>
      </c>
      <c r="D70" t="s">
        <v>188</v>
      </c>
      <c r="F70" t="s">
        <v>64</v>
      </c>
      <c r="G70" t="s">
        <v>211</v>
      </c>
      <c r="H70" t="s">
        <v>310</v>
      </c>
      <c r="I70" s="4" t="s">
        <v>233</v>
      </c>
      <c r="J70" s="4" t="s">
        <v>498</v>
      </c>
      <c r="K70" s="4" t="s">
        <v>237</v>
      </c>
    </row>
    <row r="71" spans="1:11" ht="16" hidden="1" thickTop="1" x14ac:dyDescent="0.2">
      <c r="A71">
        <v>70</v>
      </c>
      <c r="B71" t="s">
        <v>226</v>
      </c>
      <c r="C71" t="s">
        <v>228</v>
      </c>
      <c r="D71" t="s">
        <v>229</v>
      </c>
      <c r="F71" t="s">
        <v>64</v>
      </c>
      <c r="G71" t="s">
        <v>100</v>
      </c>
      <c r="H71" t="s">
        <v>310</v>
      </c>
      <c r="I71" s="4" t="s">
        <v>231</v>
      </c>
      <c r="J71" s="4" t="s">
        <v>236</v>
      </c>
      <c r="K71" s="4" t="s">
        <v>238</v>
      </c>
    </row>
    <row r="72" spans="1:11" ht="16" hidden="1" thickTop="1" x14ac:dyDescent="0.2">
      <c r="A72">
        <v>71</v>
      </c>
      <c r="B72" t="s">
        <v>226</v>
      </c>
      <c r="C72" t="s">
        <v>228</v>
      </c>
      <c r="D72" t="s">
        <v>230</v>
      </c>
      <c r="F72" t="s">
        <v>64</v>
      </c>
      <c r="G72" t="s">
        <v>211</v>
      </c>
      <c r="H72" t="s">
        <v>310</v>
      </c>
      <c r="I72" s="4" t="s">
        <v>232</v>
      </c>
      <c r="J72" s="4" t="s">
        <v>499</v>
      </c>
      <c r="K72" s="4" t="s">
        <v>239</v>
      </c>
    </row>
    <row r="73" spans="1:11" ht="137" hidden="1" thickTop="1" x14ac:dyDescent="0.2">
      <c r="A73">
        <v>72</v>
      </c>
      <c r="B73" t="s">
        <v>240</v>
      </c>
      <c r="C73" t="str">
        <f>"http://hl7.org/fhir/us/core/StructureDefinition/us-core-"&amp;LOWER(B73)</f>
        <v>http://hl7.org/fhir/us/core/StructureDefinition/us-core-careteam</v>
      </c>
      <c r="D73" t="s">
        <v>110</v>
      </c>
      <c r="F73" t="s">
        <v>11</v>
      </c>
      <c r="G73" t="s">
        <v>100</v>
      </c>
      <c r="H73" t="s">
        <v>295</v>
      </c>
      <c r="I73" s="4" t="s">
        <v>567</v>
      </c>
      <c r="J73" s="4" t="s">
        <v>568</v>
      </c>
      <c r="K73" s="8" t="s">
        <v>569</v>
      </c>
    </row>
    <row r="74" spans="1:11" ht="16" hidden="1" thickTop="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hidden="1"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ht="16" hidden="1" thickTop="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hidden="1"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ht="16" hidden="1" thickTop="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hidden="1"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ht="16" thickTop="1" x14ac:dyDescent="0.2">
      <c r="A80">
        <v>79</v>
      </c>
      <c r="B80" t="s">
        <v>241</v>
      </c>
      <c r="C80" t="s">
        <v>676</v>
      </c>
      <c r="D80" t="s">
        <v>112</v>
      </c>
      <c r="F80" t="s">
        <v>64</v>
      </c>
      <c r="G80" t="s">
        <v>100</v>
      </c>
      <c r="I80" s="4" t="s">
        <v>371</v>
      </c>
      <c r="J80" s="4" t="s">
        <v>373</v>
      </c>
      <c r="K80" s="4" t="s">
        <v>374</v>
      </c>
    </row>
    <row r="81" spans="1:11" x14ac:dyDescent="0.2">
      <c r="A81">
        <v>80</v>
      </c>
      <c r="B81" t="s">
        <v>241</v>
      </c>
      <c r="C81" t="s">
        <v>676</v>
      </c>
      <c r="D81" t="s">
        <v>110</v>
      </c>
      <c r="E81" t="s">
        <v>51</v>
      </c>
      <c r="F81" t="s">
        <v>64</v>
      </c>
      <c r="G81" t="s">
        <v>100</v>
      </c>
      <c r="I81" s="4" t="s">
        <v>663</v>
      </c>
      <c r="J81" s="4" t="s">
        <v>664</v>
      </c>
      <c r="K81" s="4" t="s">
        <v>665</v>
      </c>
    </row>
    <row r="82" spans="1:11" hidden="1" x14ac:dyDescent="0.2">
      <c r="A82">
        <v>81</v>
      </c>
      <c r="B82" t="s">
        <v>240</v>
      </c>
      <c r="C82" t="str">
        <f>"http://hl7.org/fhir/us/core/StructureDefinition/us-core-"&amp;LOWER(B82)</f>
        <v>http://hl7.org/fhir/us/core/StructureDefinition/us-core-careteam</v>
      </c>
      <c r="D82" t="s">
        <v>570</v>
      </c>
      <c r="F82" t="s">
        <v>64</v>
      </c>
      <c r="G82" t="s">
        <v>100</v>
      </c>
      <c r="I82" s="4" t="s">
        <v>571</v>
      </c>
      <c r="J82" s="4" t="s">
        <v>572</v>
      </c>
      <c r="K82" s="4" t="s">
        <v>573</v>
      </c>
    </row>
    <row r="83" spans="1:11" hidden="1" x14ac:dyDescent="0.2">
      <c r="A83">
        <v>82</v>
      </c>
      <c r="B83" t="s">
        <v>533</v>
      </c>
      <c r="C83" t="str">
        <f t="shared" ref="C83:C96" si="4">"http://hl7.org/fhir/us/core/StructureDefinition/us-core-"&amp;LOWER(B83)</f>
        <v>http://hl7.org/fhir/us/core/StructureDefinition/us-core-servicerequest</v>
      </c>
      <c r="D83" t="s">
        <v>110</v>
      </c>
      <c r="F83" t="s">
        <v>64</v>
      </c>
      <c r="G83" t="s">
        <v>100</v>
      </c>
      <c r="I83" s="4" t="s">
        <v>287</v>
      </c>
      <c r="J83" s="4" t="s">
        <v>574</v>
      </c>
      <c r="K83" s="4" t="str">
        <f>"Fetches a bundle of all "&amp;B83&amp;" resources for the specified "&amp;SUBSTITUTE(D83,","," and ")</f>
        <v>Fetches a bundle of all ServiceRequest resources for the specified patient and status</v>
      </c>
    </row>
    <row r="84" spans="1:11" hidden="1" x14ac:dyDescent="0.2">
      <c r="A84">
        <v>83</v>
      </c>
      <c r="B84" t="s">
        <v>533</v>
      </c>
      <c r="C84" t="str">
        <f t="shared" si="4"/>
        <v>http://hl7.org/fhir/us/core/StructureDefinition/us-core-servicerequest</v>
      </c>
      <c r="D84" t="s">
        <v>139</v>
      </c>
      <c r="F84" t="s">
        <v>11</v>
      </c>
      <c r="G84" t="s">
        <v>100</v>
      </c>
      <c r="I84" s="4" t="s">
        <v>192</v>
      </c>
      <c r="J84" s="4" t="s">
        <v>575</v>
      </c>
      <c r="K84" s="4" t="str">
        <f>"Fetches a bundle of all "&amp;B84&amp;" resources for the specified patient and  a category code"</f>
        <v>Fetches a bundle of all ServiceRequest resources for the specified patient and  a category code</v>
      </c>
    </row>
    <row r="85" spans="1:11" hidden="1" x14ac:dyDescent="0.2">
      <c r="A85">
        <v>84</v>
      </c>
      <c r="B85" t="s">
        <v>533</v>
      </c>
      <c r="C85" t="str">
        <f t="shared" si="4"/>
        <v>http://hl7.org/fhir/us/core/StructureDefinition/us-core-servicerequest</v>
      </c>
      <c r="D85" t="s">
        <v>141</v>
      </c>
      <c r="F85" t="s">
        <v>11</v>
      </c>
      <c r="G85" t="s">
        <v>100</v>
      </c>
      <c r="I85" s="4" t="s">
        <v>193</v>
      </c>
      <c r="J85" s="4" t="s">
        <v>576</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hidden="1" x14ac:dyDescent="0.2">
      <c r="A86">
        <v>85</v>
      </c>
      <c r="B86" t="s">
        <v>533</v>
      </c>
      <c r="C86" t="str">
        <f t="shared" si="4"/>
        <v>http://hl7.org/fhir/us/core/StructureDefinition/us-core-servicerequest</v>
      </c>
      <c r="D86" t="s">
        <v>577</v>
      </c>
      <c r="F86" t="s">
        <v>11</v>
      </c>
      <c r="G86" t="s">
        <v>211</v>
      </c>
      <c r="I86" s="4" t="s">
        <v>195</v>
      </c>
      <c r="J86" s="4" t="s">
        <v>578</v>
      </c>
      <c r="K86" s="4" t="str">
        <f>"Fetches a bundle of all "&amp;B86&amp;" resources for the specified patient and date and a category code"</f>
        <v>Fetches a bundle of all ServiceRequest resources for the specified patient and date and a category code</v>
      </c>
    </row>
    <row r="87" spans="1:11" hidden="1" x14ac:dyDescent="0.2">
      <c r="A87">
        <v>86</v>
      </c>
      <c r="B87" t="s">
        <v>533</v>
      </c>
      <c r="C87" t="str">
        <f t="shared" si="4"/>
        <v>http://hl7.org/fhir/us/core/StructureDefinition/us-core-servicerequest</v>
      </c>
      <c r="D87" t="s">
        <v>579</v>
      </c>
      <c r="F87" t="s">
        <v>64</v>
      </c>
      <c r="G87" t="s">
        <v>211</v>
      </c>
      <c r="I87" s="4" t="s">
        <v>580</v>
      </c>
      <c r="J87" s="4" t="s">
        <v>581</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hidden="1" x14ac:dyDescent="0.2">
      <c r="A88">
        <v>87</v>
      </c>
      <c r="B88" t="s">
        <v>174</v>
      </c>
      <c r="C88" t="str">
        <f t="shared" si="4"/>
        <v>http://hl7.org/fhir/us/core/StructureDefinition/us-core-goal</v>
      </c>
      <c r="D88" t="s">
        <v>582</v>
      </c>
      <c r="F88" t="s">
        <v>64</v>
      </c>
      <c r="G88" t="s">
        <v>100</v>
      </c>
      <c r="I88" s="4" t="s">
        <v>583</v>
      </c>
      <c r="J88" s="4" t="s">
        <v>584</v>
      </c>
      <c r="K88" s="4" t="str">
        <f>"Fetches a bundle of all "&amp;B88&amp;" resources for the specified "&amp;SUBSTITUTE(D88,","," and ")</f>
        <v>Fetches a bundle of all Goal resources for the specified patient and description</v>
      </c>
    </row>
    <row r="89" spans="1:11" hidden="1" x14ac:dyDescent="0.2">
      <c r="A89">
        <v>88</v>
      </c>
      <c r="B89" t="s">
        <v>611</v>
      </c>
      <c r="C89" t="str">
        <f t="shared" si="4"/>
        <v>http://hl7.org/fhir/us/core/StructureDefinition/us-core-questionnaireresponse</v>
      </c>
      <c r="D89" t="s">
        <v>110</v>
      </c>
      <c r="F89" t="s">
        <v>64</v>
      </c>
      <c r="G89" t="s">
        <v>100</v>
      </c>
      <c r="I89" t="s">
        <v>616</v>
      </c>
      <c r="J89" s="4" t="s">
        <v>617</v>
      </c>
      <c r="K89" s="4" t="str">
        <f>"Fetches a bundle of all "&amp;B89&amp;" resources for the specified "&amp;SUBSTITUTE(D89,","," and ")</f>
        <v>Fetches a bundle of all QuestionnaireResponse resources for the specified patient and status</v>
      </c>
    </row>
    <row r="90" spans="1:11" hidden="1" x14ac:dyDescent="0.2">
      <c r="A90">
        <v>89</v>
      </c>
      <c r="B90" t="s">
        <v>611</v>
      </c>
      <c r="C90" t="str">
        <f t="shared" si="4"/>
        <v>http://hl7.org/fhir/us/core/StructureDefinition/us-core-questionnaireresponse</v>
      </c>
      <c r="D90" t="s">
        <v>618</v>
      </c>
      <c r="F90" t="s">
        <v>64</v>
      </c>
      <c r="G90" t="s">
        <v>100</v>
      </c>
      <c r="H90" t="s">
        <v>619</v>
      </c>
      <c r="I90" t="s">
        <v>616</v>
      </c>
      <c r="J90" s="4" t="s">
        <v>620</v>
      </c>
      <c r="K90" t="str">
        <f>"Fetches a bundle of all "&amp;B90&amp;" resources for the specified "&amp;SUBSTITUTE(D90,","," and  ") &amp; "= 'sdoh'"</f>
        <v>Fetches a bundle of all QuestionnaireResponse resources for the specified patient and  _tag= 'sdoh'</v>
      </c>
    </row>
    <row r="91" spans="1:11" hidden="1" x14ac:dyDescent="0.2">
      <c r="A91">
        <v>90</v>
      </c>
      <c r="B91" t="s">
        <v>611</v>
      </c>
      <c r="C91" t="str">
        <f t="shared" si="4"/>
        <v>http://hl7.org/fhir/us/core/StructureDefinition/us-core-questionnaireresponse</v>
      </c>
      <c r="D91" t="s">
        <v>621</v>
      </c>
      <c r="F91" t="s">
        <v>64</v>
      </c>
      <c r="G91" t="s">
        <v>143</v>
      </c>
      <c r="I91" t="s">
        <v>616</v>
      </c>
      <c r="J91" s="4" t="s">
        <v>622</v>
      </c>
      <c r="K91" s="4" t="str">
        <f>"Fetches a bundle of all "&amp;B91&amp;" resources for the specified patient and date"</f>
        <v>Fetches a bundle of all QuestionnaireResponse resources for the specified patient and date</v>
      </c>
    </row>
    <row r="92" spans="1:11" hidden="1" x14ac:dyDescent="0.2">
      <c r="A92">
        <v>91</v>
      </c>
      <c r="B92" t="s">
        <v>611</v>
      </c>
      <c r="C92" t="str">
        <f t="shared" si="4"/>
        <v>http://hl7.org/fhir/us/core/StructureDefinition/us-core-questionnaireresponse</v>
      </c>
      <c r="D92" s="16" t="s">
        <v>623</v>
      </c>
      <c r="F92" t="s">
        <v>64</v>
      </c>
      <c r="G92" t="s">
        <v>211</v>
      </c>
      <c r="H92" t="s">
        <v>619</v>
      </c>
      <c r="I92" t="s">
        <v>616</v>
      </c>
      <c r="J92" s="4" t="s">
        <v>624</v>
      </c>
      <c r="K92" t="str">
        <f>"Fetches a bundle of all "&amp;B92&amp;" resources tagged as 'sdoh' for the specified patient and date"</f>
        <v>Fetches a bundle of all QuestionnaireResponse resources tagged as 'sdoh' for the specified patient and date</v>
      </c>
    </row>
    <row r="93" spans="1:11" hidden="1" x14ac:dyDescent="0.2">
      <c r="A93">
        <v>92</v>
      </c>
      <c r="B93" t="s">
        <v>611</v>
      </c>
      <c r="C93" t="str">
        <f t="shared" si="4"/>
        <v>http://hl7.org/fhir/us/core/StructureDefinition/us-core-questionnaireresponse</v>
      </c>
      <c r="D93" s="16" t="s">
        <v>625</v>
      </c>
      <c r="F93" t="s">
        <v>64</v>
      </c>
      <c r="G93" t="s">
        <v>85</v>
      </c>
      <c r="I93" t="s">
        <v>616</v>
      </c>
      <c r="J93" s="4" t="s">
        <v>626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hidden="1" customHeight="1" x14ac:dyDescent="0.2">
      <c r="A94">
        <v>93</v>
      </c>
      <c r="B94" s="16" t="s">
        <v>653</v>
      </c>
      <c r="C94" t="str">
        <f t="shared" si="4"/>
        <v>http://hl7.org/fhir/us/core/StructureDefinition/us-core-medicationdispense</v>
      </c>
      <c r="D94" s="16" t="s">
        <v>110</v>
      </c>
      <c r="E94" s="16" t="s">
        <v>51</v>
      </c>
      <c r="F94" s="16" t="s">
        <v>64</v>
      </c>
      <c r="G94" s="16" t="s">
        <v>100</v>
      </c>
      <c r="H94" s="16"/>
      <c r="I94" s="4" t="s">
        <v>666</v>
      </c>
      <c r="J94" s="4" t="s">
        <v>667</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hidden="1" x14ac:dyDescent="0.2">
      <c r="A95">
        <v>94</v>
      </c>
      <c r="B95" s="16" t="s">
        <v>653</v>
      </c>
      <c r="C95" t="str">
        <f t="shared" si="4"/>
        <v>http://hl7.org/fhir/us/core/StructureDefinition/us-core-medicationdispense</v>
      </c>
      <c r="D95" s="16" t="s">
        <v>111</v>
      </c>
      <c r="E95" s="16" t="s">
        <v>51</v>
      </c>
      <c r="F95" s="16" t="s">
        <v>64</v>
      </c>
      <c r="G95" s="16" t="s">
        <v>100</v>
      </c>
      <c r="H95" s="16"/>
      <c r="I95" s="4" t="s">
        <v>668</v>
      </c>
      <c r="J95" s="4" t="s">
        <v>669</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hidden="1" x14ac:dyDescent="0.2">
      <c r="A96">
        <v>95</v>
      </c>
      <c r="B96" s="16" t="s">
        <v>656</v>
      </c>
      <c r="C96" t="str">
        <f t="shared" si="4"/>
        <v>http://hl7.org/fhir/us/core/StructureDefinition/us-core-!medicationdispense</v>
      </c>
      <c r="D96" s="16" t="s">
        <v>670</v>
      </c>
      <c r="E96" s="16" t="s">
        <v>51</v>
      </c>
      <c r="F96" s="16" t="s">
        <v>64</v>
      </c>
      <c r="G96" s="16" t="s">
        <v>143</v>
      </c>
      <c r="H96" s="16"/>
      <c r="I96" s="4" t="s">
        <v>671</v>
      </c>
      <c r="J96" s="4" t="s">
        <v>672</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filterColumn colId="1">
      <filters>
        <filter val="Device"/>
      </filters>
    </filterColumn>
  </autoFilter>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629</v>
      </c>
    </row>
    <row r="8" spans="1:2" ht="103.5" customHeight="1" x14ac:dyDescent="0.2">
      <c r="A8" t="s">
        <v>6</v>
      </c>
      <c r="B8" s="2" t="s">
        <v>630</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679</v>
      </c>
      <c r="D2" t="s">
        <v>64</v>
      </c>
    </row>
    <row r="3" spans="1:4" ht="16" x14ac:dyDescent="0.2">
      <c r="A3" s="21" t="s">
        <v>673</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opLeftCell="A81" zoomScale="130" zoomScaleNormal="130" workbookViewId="0">
      <selection activeCell="A99" sqref="A99"/>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54</v>
      </c>
      <c r="D1" t="s">
        <v>9</v>
      </c>
      <c r="E1" t="s">
        <v>10</v>
      </c>
    </row>
    <row r="2" spans="1:5" x14ac:dyDescent="0.2">
      <c r="A2" t="s">
        <v>67</v>
      </c>
      <c r="B2" t="s">
        <v>348</v>
      </c>
      <c r="D2" t="s">
        <v>11</v>
      </c>
      <c r="E2" t="s">
        <v>18</v>
      </c>
    </row>
    <row r="3" spans="1:5" x14ac:dyDescent="0.2">
      <c r="A3" t="s">
        <v>228</v>
      </c>
      <c r="B3" t="s">
        <v>340</v>
      </c>
      <c r="D3" t="s">
        <v>11</v>
      </c>
      <c r="E3" t="s">
        <v>226</v>
      </c>
    </row>
    <row r="4" spans="1:5" x14ac:dyDescent="0.2">
      <c r="A4" t="s">
        <v>319</v>
      </c>
      <c r="B4" t="s">
        <v>320</v>
      </c>
      <c r="D4" t="s">
        <v>11</v>
      </c>
      <c r="E4" t="s">
        <v>240</v>
      </c>
    </row>
    <row r="5" spans="1:5" x14ac:dyDescent="0.2">
      <c r="A5" t="s">
        <v>640</v>
      </c>
      <c r="B5" t="s">
        <v>627</v>
      </c>
      <c r="D5" t="s">
        <v>11</v>
      </c>
      <c r="E5" t="s">
        <v>132</v>
      </c>
    </row>
    <row r="6" spans="1:5" x14ac:dyDescent="0.2">
      <c r="A6" t="s">
        <v>641</v>
      </c>
      <c r="B6" t="s">
        <v>628</v>
      </c>
      <c r="D6" t="s">
        <v>11</v>
      </c>
      <c r="E6" t="s">
        <v>132</v>
      </c>
    </row>
    <row r="7" spans="1:5" x14ac:dyDescent="0.2">
      <c r="A7" t="s">
        <v>405</v>
      </c>
      <c r="B7" t="s">
        <v>404</v>
      </c>
      <c r="D7" t="s">
        <v>11</v>
      </c>
      <c r="E7" t="s">
        <v>241</v>
      </c>
    </row>
    <row r="8" spans="1:5" x14ac:dyDescent="0.2">
      <c r="A8" s="18" t="s">
        <v>183</v>
      </c>
      <c r="B8" t="s">
        <v>337</v>
      </c>
      <c r="D8" t="s">
        <v>11</v>
      </c>
      <c r="E8" t="s">
        <v>173</v>
      </c>
    </row>
    <row r="9" spans="1:5" x14ac:dyDescent="0.2">
      <c r="A9" s="18" t="s">
        <v>182</v>
      </c>
      <c r="B9" t="s">
        <v>345</v>
      </c>
      <c r="D9" t="s">
        <v>11</v>
      </c>
      <c r="E9" t="s">
        <v>173</v>
      </c>
    </row>
    <row r="10" spans="1:5" x14ac:dyDescent="0.2">
      <c r="A10" s="18" t="s">
        <v>326</v>
      </c>
      <c r="B10" t="s">
        <v>327</v>
      </c>
      <c r="D10" t="s">
        <v>11</v>
      </c>
      <c r="E10" t="s">
        <v>172</v>
      </c>
    </row>
    <row r="11" spans="1:5" x14ac:dyDescent="0.2">
      <c r="A11" t="s">
        <v>643</v>
      </c>
      <c r="B11" t="s">
        <v>347</v>
      </c>
      <c r="D11" t="s">
        <v>11</v>
      </c>
      <c r="E11" t="s">
        <v>20</v>
      </c>
    </row>
    <row r="12" spans="1:5" ht="16" x14ac:dyDescent="0.2">
      <c r="A12" s="20" t="s">
        <v>588</v>
      </c>
      <c r="B12" t="s">
        <v>589</v>
      </c>
      <c r="D12" t="s">
        <v>11</v>
      </c>
      <c r="E12" t="s">
        <v>590</v>
      </c>
    </row>
    <row r="13" spans="1:5" ht="16" x14ac:dyDescent="0.2">
      <c r="A13" s="20" t="s">
        <v>591</v>
      </c>
      <c r="B13" t="s">
        <v>592</v>
      </c>
      <c r="D13" t="s">
        <v>11</v>
      </c>
      <c r="E13" t="s">
        <v>590</v>
      </c>
    </row>
    <row r="14" spans="1:5" ht="16" x14ac:dyDescent="0.2">
      <c r="A14" s="20" t="s">
        <v>593</v>
      </c>
      <c r="B14" t="s">
        <v>594</v>
      </c>
      <c r="D14" t="s">
        <v>11</v>
      </c>
      <c r="E14" t="s">
        <v>590</v>
      </c>
    </row>
    <row r="15" spans="1:5" ht="16" x14ac:dyDescent="0.2">
      <c r="A15" s="20" t="s">
        <v>595</v>
      </c>
      <c r="B15" t="s">
        <v>596</v>
      </c>
      <c r="D15" t="s">
        <v>11</v>
      </c>
      <c r="E15" t="s">
        <v>590</v>
      </c>
    </row>
    <row r="16" spans="1:5" ht="16" x14ac:dyDescent="0.2">
      <c r="A16" s="20" t="s">
        <v>597</v>
      </c>
      <c r="B16" t="s">
        <v>598</v>
      </c>
      <c r="D16" t="s">
        <v>11</v>
      </c>
      <c r="E16" t="s">
        <v>590</v>
      </c>
    </row>
    <row r="17" spans="1:5" ht="16" x14ac:dyDescent="0.2">
      <c r="A17" s="20" t="s">
        <v>599</v>
      </c>
      <c r="B17" t="s">
        <v>600</v>
      </c>
      <c r="D17" t="s">
        <v>11</v>
      </c>
      <c r="E17" t="s">
        <v>590</v>
      </c>
    </row>
    <row r="18" spans="1:5" x14ac:dyDescent="0.2">
      <c r="A18" s="18" t="s">
        <v>341</v>
      </c>
      <c r="B18" t="s">
        <v>342</v>
      </c>
      <c r="D18" t="s">
        <v>11</v>
      </c>
      <c r="E18" t="s">
        <v>174</v>
      </c>
    </row>
    <row r="19" spans="1:5" x14ac:dyDescent="0.2">
      <c r="A19" s="18" t="s">
        <v>323</v>
      </c>
      <c r="B19" t="s">
        <v>324</v>
      </c>
      <c r="D19" t="s">
        <v>11</v>
      </c>
      <c r="E19" t="s">
        <v>155</v>
      </c>
    </row>
    <row r="20" spans="1:5" x14ac:dyDescent="0.2">
      <c r="A20" s="18" t="s">
        <v>343</v>
      </c>
      <c r="B20" t="s">
        <v>344</v>
      </c>
      <c r="D20" t="s">
        <v>11</v>
      </c>
      <c r="E20" t="s">
        <v>242</v>
      </c>
    </row>
    <row r="21" spans="1:5" x14ac:dyDescent="0.2">
      <c r="A21" s="18" t="s">
        <v>334</v>
      </c>
      <c r="B21" t="s">
        <v>335</v>
      </c>
      <c r="D21" t="s">
        <v>11</v>
      </c>
      <c r="E21" t="s">
        <v>336</v>
      </c>
    </row>
    <row r="22" spans="1:5" x14ac:dyDescent="0.2">
      <c r="A22" s="18" t="s">
        <v>328</v>
      </c>
      <c r="B22" t="s">
        <v>329</v>
      </c>
      <c r="D22" t="s">
        <v>11</v>
      </c>
      <c r="E22" t="s">
        <v>175</v>
      </c>
    </row>
    <row r="23" spans="1:5" x14ac:dyDescent="0.2">
      <c r="A23" s="18" t="s">
        <v>390</v>
      </c>
      <c r="B23" t="s">
        <v>391</v>
      </c>
      <c r="D23" t="s">
        <v>11</v>
      </c>
      <c r="E23" t="s">
        <v>177</v>
      </c>
    </row>
    <row r="24" spans="1:5" x14ac:dyDescent="0.2">
      <c r="A24" s="18" t="s">
        <v>601</v>
      </c>
      <c r="B24" t="s">
        <v>602</v>
      </c>
      <c r="D24" t="s">
        <v>11</v>
      </c>
      <c r="E24" t="s">
        <v>177</v>
      </c>
    </row>
    <row r="25" spans="1:5" x14ac:dyDescent="0.2">
      <c r="A25" s="18" t="s">
        <v>472</v>
      </c>
      <c r="B25" t="s">
        <v>473</v>
      </c>
      <c r="D25" t="s">
        <v>11</v>
      </c>
      <c r="E25" t="s">
        <v>177</v>
      </c>
    </row>
    <row r="26" spans="1:5" x14ac:dyDescent="0.2">
      <c r="A26" s="18" t="s">
        <v>603</v>
      </c>
      <c r="B26" t="s">
        <v>604</v>
      </c>
      <c r="D26" t="s">
        <v>11</v>
      </c>
      <c r="E26" t="s">
        <v>177</v>
      </c>
    </row>
    <row r="27" spans="1:5" x14ac:dyDescent="0.2">
      <c r="A27" s="18" t="s">
        <v>470</v>
      </c>
      <c r="B27" t="s">
        <v>471</v>
      </c>
      <c r="D27" t="s">
        <v>11</v>
      </c>
      <c r="E27" t="s">
        <v>177</v>
      </c>
    </row>
    <row r="28" spans="1:5" x14ac:dyDescent="0.2">
      <c r="A28" s="18" t="s">
        <v>468</v>
      </c>
      <c r="B28" t="s">
        <v>469</v>
      </c>
      <c r="D28" t="s">
        <v>11</v>
      </c>
      <c r="E28" t="s">
        <v>177</v>
      </c>
    </row>
    <row r="29" spans="1:5" x14ac:dyDescent="0.2">
      <c r="A29" s="18" t="s">
        <v>484</v>
      </c>
      <c r="B29" t="s">
        <v>485</v>
      </c>
      <c r="D29" t="s">
        <v>11</v>
      </c>
      <c r="E29" t="s">
        <v>177</v>
      </c>
    </row>
    <row r="30" spans="1:5" x14ac:dyDescent="0.2">
      <c r="A30" s="18" t="s">
        <v>411</v>
      </c>
      <c r="B30" t="s">
        <v>412</v>
      </c>
      <c r="D30" t="s">
        <v>11</v>
      </c>
      <c r="E30" t="s">
        <v>177</v>
      </c>
    </row>
    <row r="31" spans="1:5" x14ac:dyDescent="0.2">
      <c r="A31" s="18" t="s">
        <v>267</v>
      </c>
      <c r="B31" t="s">
        <v>325</v>
      </c>
      <c r="D31" t="s">
        <v>11</v>
      </c>
      <c r="E31" t="s">
        <v>177</v>
      </c>
    </row>
    <row r="32" spans="1:5" x14ac:dyDescent="0.2">
      <c r="A32" s="18" t="s">
        <v>524</v>
      </c>
      <c r="B32" t="s">
        <v>605</v>
      </c>
      <c r="D32" t="s">
        <v>11</v>
      </c>
      <c r="E32" t="s">
        <v>177</v>
      </c>
    </row>
    <row r="33" spans="1:5" x14ac:dyDescent="0.2">
      <c r="A33" s="18" t="s">
        <v>462</v>
      </c>
      <c r="B33" t="s">
        <v>463</v>
      </c>
      <c r="D33" t="s">
        <v>11</v>
      </c>
      <c r="E33" t="s">
        <v>177</v>
      </c>
    </row>
    <row r="34" spans="1:5" x14ac:dyDescent="0.2">
      <c r="A34" s="18" t="s">
        <v>464</v>
      </c>
      <c r="B34" t="s">
        <v>465</v>
      </c>
      <c r="D34" t="s">
        <v>11</v>
      </c>
      <c r="E34" t="s">
        <v>177</v>
      </c>
    </row>
    <row r="35" spans="1:5" x14ac:dyDescent="0.2">
      <c r="A35" s="18" t="s">
        <v>460</v>
      </c>
      <c r="B35" t="s">
        <v>461</v>
      </c>
      <c r="D35" t="s">
        <v>11</v>
      </c>
      <c r="E35" t="s">
        <v>177</v>
      </c>
    </row>
    <row r="36" spans="1:5" x14ac:dyDescent="0.2">
      <c r="A36" s="18" t="s">
        <v>606</v>
      </c>
      <c r="B36" t="s">
        <v>607</v>
      </c>
      <c r="D36" t="s">
        <v>11</v>
      </c>
      <c r="E36" t="s">
        <v>177</v>
      </c>
    </row>
    <row r="37" spans="1:5" x14ac:dyDescent="0.2">
      <c r="A37" s="18" t="s">
        <v>458</v>
      </c>
      <c r="B37" t="s">
        <v>459</v>
      </c>
      <c r="D37" t="s">
        <v>11</v>
      </c>
      <c r="E37" t="s">
        <v>177</v>
      </c>
    </row>
    <row r="38" spans="1:5" x14ac:dyDescent="0.2">
      <c r="A38" s="18" t="s">
        <v>534</v>
      </c>
      <c r="B38" t="s">
        <v>608</v>
      </c>
      <c r="D38" t="s">
        <v>11</v>
      </c>
      <c r="E38" t="s">
        <v>177</v>
      </c>
    </row>
    <row r="39" spans="1:5" x14ac:dyDescent="0.2">
      <c r="A39" s="18" t="s">
        <v>527</v>
      </c>
      <c r="B39" t="s">
        <v>609</v>
      </c>
      <c r="D39" t="s">
        <v>11</v>
      </c>
      <c r="E39" t="s">
        <v>177</v>
      </c>
    </row>
    <row r="40" spans="1:5" x14ac:dyDescent="0.2">
      <c r="A40" s="18" t="s">
        <v>482</v>
      </c>
      <c r="B40" t="s">
        <v>483</v>
      </c>
      <c r="D40" t="s">
        <v>11</v>
      </c>
      <c r="E40" t="s">
        <v>177</v>
      </c>
    </row>
    <row r="41" spans="1:5" x14ac:dyDescent="0.2">
      <c r="A41" s="18" t="s">
        <v>480</v>
      </c>
      <c r="B41" t="s">
        <v>642</v>
      </c>
      <c r="D41" t="s">
        <v>11</v>
      </c>
      <c r="E41" t="s">
        <v>177</v>
      </c>
    </row>
    <row r="42" spans="1:5" x14ac:dyDescent="0.2">
      <c r="A42" s="18" t="s">
        <v>466</v>
      </c>
      <c r="B42" t="s">
        <v>467</v>
      </c>
      <c r="D42" t="s">
        <v>11</v>
      </c>
      <c r="E42" t="s">
        <v>177</v>
      </c>
    </row>
    <row r="43" spans="1:5" x14ac:dyDescent="0.2">
      <c r="A43" s="18" t="s">
        <v>456</v>
      </c>
      <c r="B43" t="s">
        <v>457</v>
      </c>
      <c r="D43" t="s">
        <v>11</v>
      </c>
      <c r="E43" t="s">
        <v>177</v>
      </c>
    </row>
    <row r="44" spans="1:5" x14ac:dyDescent="0.2">
      <c r="A44" s="18" t="s">
        <v>330</v>
      </c>
      <c r="B44" t="s">
        <v>331</v>
      </c>
      <c r="D44" t="s">
        <v>11</v>
      </c>
      <c r="E44" t="s">
        <v>252</v>
      </c>
    </row>
    <row r="45" spans="1:5" x14ac:dyDescent="0.2">
      <c r="A45" s="18" t="s">
        <v>69</v>
      </c>
      <c r="B45" t="s">
        <v>346</v>
      </c>
      <c r="D45" t="s">
        <v>11</v>
      </c>
      <c r="E45" t="s">
        <v>19</v>
      </c>
    </row>
    <row r="46" spans="1:5" x14ac:dyDescent="0.2">
      <c r="A46" s="18" t="s">
        <v>321</v>
      </c>
      <c r="B46" t="s">
        <v>322</v>
      </c>
      <c r="D46" t="s">
        <v>11</v>
      </c>
      <c r="E46" t="s">
        <v>259</v>
      </c>
    </row>
    <row r="47" spans="1:5" x14ac:dyDescent="0.2">
      <c r="A47" s="18" t="s">
        <v>338</v>
      </c>
      <c r="B47" t="s">
        <v>339</v>
      </c>
      <c r="D47" t="s">
        <v>11</v>
      </c>
      <c r="E47" t="s">
        <v>261</v>
      </c>
    </row>
    <row r="48" spans="1:5" x14ac:dyDescent="0.2">
      <c r="A48" s="18" t="s">
        <v>332</v>
      </c>
      <c r="B48" t="s">
        <v>333</v>
      </c>
      <c r="D48" t="s">
        <v>11</v>
      </c>
      <c r="E48" t="s">
        <v>176</v>
      </c>
    </row>
    <row r="49" spans="1:5" x14ac:dyDescent="0.2">
      <c r="A49" s="18" t="s">
        <v>413</v>
      </c>
      <c r="B49" t="s">
        <v>414</v>
      </c>
      <c r="D49" t="s">
        <v>11</v>
      </c>
      <c r="E49" t="s">
        <v>415</v>
      </c>
    </row>
    <row r="50" spans="1:5" x14ac:dyDescent="0.2">
      <c r="A50" s="18" t="s">
        <v>680</v>
      </c>
      <c r="B50" t="s">
        <v>610</v>
      </c>
      <c r="D50" t="s">
        <v>11</v>
      </c>
      <c r="E50" t="s">
        <v>611</v>
      </c>
    </row>
    <row r="51" spans="1:5" x14ac:dyDescent="0.2">
      <c r="A51" s="18" t="s">
        <v>528</v>
      </c>
      <c r="B51" t="s">
        <v>529</v>
      </c>
      <c r="D51" t="s">
        <v>11</v>
      </c>
      <c r="E51" t="s">
        <v>530</v>
      </c>
    </row>
    <row r="52" spans="1:5" x14ac:dyDescent="0.2">
      <c r="A52" s="18" t="s">
        <v>531</v>
      </c>
      <c r="B52" t="s">
        <v>532</v>
      </c>
      <c r="D52" t="s">
        <v>11</v>
      </c>
      <c r="E52" t="s">
        <v>533</v>
      </c>
    </row>
    <row r="53" spans="1:5" x14ac:dyDescent="0.2">
      <c r="A53" s="18"/>
    </row>
  </sheetData>
  <conditionalFormatting sqref="A1:A1048576">
    <cfRule type="cellIs" dxfId="3" priority="2" operator="equal">
      <formula>"!"</formula>
    </cfRule>
    <cfRule type="containsText" dxfId="2" priority="1" operator="containsText" text="!">
      <formula>NOT(ISERROR(SEARCH("!",A1)))</formula>
    </cfRule>
  </conditionalFormatting>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K2" activePane="bottomRight" state="frozen"/>
      <selection pane="topRight" activeCell="B1" sqref="B1"/>
      <selection pane="bottomLeft" activeCell="A2" sqref="A2"/>
      <selection pane="bottomRight" activeCell="Q2" sqref="Q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631</v>
      </c>
      <c r="V4" t="s">
        <v>535</v>
      </c>
      <c r="W4" t="s">
        <v>536</v>
      </c>
      <c r="X4" s="13" t="s">
        <v>434</v>
      </c>
      <c r="Y4" s="13" t="s">
        <v>64</v>
      </c>
    </row>
    <row r="5" spans="1:25" ht="23" customHeight="1" x14ac:dyDescent="0.25">
      <c r="A5" t="s">
        <v>132</v>
      </c>
      <c r="B5" t="s">
        <v>64</v>
      </c>
      <c r="C5" s="1" t="s">
        <v>632</v>
      </c>
      <c r="X5" s="13" t="s">
        <v>434</v>
      </c>
      <c r="Y5" s="13" t="s">
        <v>64</v>
      </c>
    </row>
    <row r="6" spans="1:25" ht="23" customHeight="1" x14ac:dyDescent="0.25">
      <c r="A6" t="s">
        <v>241</v>
      </c>
      <c r="B6" t="s">
        <v>64</v>
      </c>
      <c r="C6" s="1" t="s">
        <v>633</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677</v>
      </c>
      <c r="X8" s="13" t="s">
        <v>434</v>
      </c>
      <c r="Y8" s="13" t="s">
        <v>64</v>
      </c>
    </row>
    <row r="9" spans="1:25" ht="23" customHeight="1" x14ac:dyDescent="0.25">
      <c r="A9" t="s">
        <v>20</v>
      </c>
      <c r="B9" t="s">
        <v>64</v>
      </c>
      <c r="C9" s="1" t="s">
        <v>634</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635</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636</v>
      </c>
      <c r="X16" s="13" t="s">
        <v>434</v>
      </c>
      <c r="Y16" s="13" t="s">
        <v>64</v>
      </c>
    </row>
    <row r="17" spans="1:25" ht="23" customHeight="1" x14ac:dyDescent="0.25">
      <c r="A17" t="s">
        <v>252</v>
      </c>
      <c r="B17" t="s">
        <v>64</v>
      </c>
      <c r="C17" s="1" t="s">
        <v>637</v>
      </c>
      <c r="X17" s="13"/>
      <c r="Y17" s="13"/>
    </row>
    <row r="18" spans="1:25" ht="23" customHeight="1" x14ac:dyDescent="0.25">
      <c r="A18" t="s">
        <v>19</v>
      </c>
      <c r="B18" t="s">
        <v>64</v>
      </c>
      <c r="C18" s="1" t="s">
        <v>638</v>
      </c>
      <c r="X18" s="13" t="s">
        <v>434</v>
      </c>
      <c r="Y18" s="13" t="s">
        <v>64</v>
      </c>
    </row>
    <row r="19" spans="1:25" ht="23" customHeight="1" x14ac:dyDescent="0.25">
      <c r="A19" t="s">
        <v>259</v>
      </c>
      <c r="B19" t="s">
        <v>64</v>
      </c>
      <c r="C19" s="1" t="s">
        <v>678</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639</v>
      </c>
      <c r="X21" s="13" t="s">
        <v>434</v>
      </c>
      <c r="Y21" s="13" t="s">
        <v>64</v>
      </c>
    </row>
    <row r="22" spans="1:25" ht="23" customHeight="1" x14ac:dyDescent="0.2">
      <c r="A22" t="s">
        <v>415</v>
      </c>
      <c r="B22" t="s">
        <v>64</v>
      </c>
      <c r="C22" s="1" t="s">
        <v>644</v>
      </c>
    </row>
    <row r="23" spans="1:25" ht="23" customHeight="1" x14ac:dyDescent="0.25">
      <c r="A23" t="s">
        <v>681</v>
      </c>
      <c r="B23" t="s">
        <v>64</v>
      </c>
      <c r="C23" s="1" t="s">
        <v>612</v>
      </c>
      <c r="X23" s="13" t="s">
        <v>434</v>
      </c>
      <c r="Y23" s="13" t="s">
        <v>64</v>
      </c>
    </row>
    <row r="24" spans="1:25" ht="23" customHeight="1" x14ac:dyDescent="0.25">
      <c r="A24" t="s">
        <v>530</v>
      </c>
      <c r="B24" t="s">
        <v>64</v>
      </c>
      <c r="X24" s="13" t="s">
        <v>434</v>
      </c>
      <c r="Y24" s="13" t="s">
        <v>64</v>
      </c>
    </row>
    <row r="25" spans="1:25" ht="23" customHeight="1" x14ac:dyDescent="0.25">
      <c r="A25" t="s">
        <v>533</v>
      </c>
      <c r="B25" t="s">
        <v>64</v>
      </c>
      <c r="X25" s="13" t="s">
        <v>434</v>
      </c>
      <c r="Y25" s="13" t="s">
        <v>64</v>
      </c>
    </row>
    <row r="26" spans="1:25" ht="23" customHeight="1" x14ac:dyDescent="0.2">
      <c r="A26" t="s">
        <v>429</v>
      </c>
      <c r="B26" t="s">
        <v>64</v>
      </c>
    </row>
    <row r="59" spans="22:25" ht="23" customHeight="1" x14ac:dyDescent="0.2">
      <c r="V59" s="6"/>
      <c r="X59" s="6"/>
      <c r="Y59" s="6"/>
    </row>
    <row r="62" spans="22:25" ht="23" customHeight="1" x14ac:dyDescent="0.2">
      <c r="Y62" s="6"/>
    </row>
  </sheetData>
  <sortState xmlns:xlrd2="http://schemas.microsoft.com/office/spreadsheetml/2017/richdata2" ref="A2:A21">
    <sortCondition ref="A2:A21"/>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613</v>
      </c>
      <c r="Z1" t="s">
        <v>537</v>
      </c>
      <c r="AA1" t="s">
        <v>538</v>
      </c>
      <c r="AB1" t="s">
        <v>433</v>
      </c>
    </row>
    <row r="2" spans="1:28"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64</v>
      </c>
      <c r="Z9" t="s">
        <v>64</v>
      </c>
      <c r="AA9" t="s">
        <v>64</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2022-11-22T06:25:47Z</dcterms:modified>
</cp:coreProperties>
</file>