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46F3CF16-8F17-B44D-A7F0-B7260BA2C370}" xr6:coauthVersionLast="47" xr6:coauthVersionMax="47" xr10:uidLastSave="{00000000-0000-0000-0000-000000000000}"/>
  <bookViews>
    <workbookView xWindow="51160" yWindow="500" windowWidth="51200" windowHeight="28300" activeTab="3"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<sst xmlns="http://schemas.openxmlformats.org/spreadsheetml/2006/main" count="2678" uniqueCount="709">
  <si>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</si>
  <si>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</si>
  <si>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</si>
  <si>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</si>
  <si>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</si>
  <si>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</si>
  <si>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</si>
  <si>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</si>
  <si>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</si>
  <si>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</si>
  <si>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</si>
  <si>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</si>
  <si>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</si>
  <si>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</si>
  <si>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</si>
  <si>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</si>
  <si>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</si>
  <si>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</si>
  <si>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</si>
  <si>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</si>
  <si>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</si>
  <si>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</si>
  <si>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</si>
  <si>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</si>
  <si>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</si>
  <si>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</si>
  <si>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</si>
  <si>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</si>
  <si>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</si>
  <si>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</si>
  <si>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</si>
  <si>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</si>
  <si>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</si>
  <si>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</si>
  <si>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</si>
  <si>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</si>
  <si>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</si>
  <si>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</si>
  <si>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</si>
  <si>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</si>
  <si>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</si>
  <si>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</si>
  <si>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</si>
  <si>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</si>
  <si>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</si>
  <si>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</si>
  <si>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</si>
  <si>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</si>
  <si>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</si>
  <si>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</si>
  <si>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</si>
  <si>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</si>
  <si>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</si>
  <si>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</si>
  <si>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</si>
  <si>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</si>
  <si>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</si>
  <si>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</si>
  <si>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</si>
  <si>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</si>
  <si>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</si>
  <si>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</si>
  <si>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</si>
  <si>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</si>
  <si>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</si>
  <si>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</si>
  <si>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</si>
  <si>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</si>
  <si>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</si>
  <si>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</si>
  <si>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</si>
  <si>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</si>
  <si>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</si>
  <si>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</si>
  <si>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</si>
  <si>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</si>
  <si>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</si>
  <si>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</si>
  <si>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</si>
  <si>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</si>
  <si>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</si>
  <si>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</si>
  <si>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</si>
  <si>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</si>
  <si>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</si>
  <si>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</si>
  <si>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</si>
  <si>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</si>
  <si>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</si>
  <si>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</si>
  <si>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</si>
  <si>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</si>
  <si>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</si>
  <si>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</si>
  <si>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</si>
  <si>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</si>
  <si>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</si>
  <si>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</si>
  <si>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</si>
  <si>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</si>
  <si>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</si>
  <si>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</si>
  <si>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</si>
  <si>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</si>
  <si>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</si>
  <si>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</si>
  <si>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</si>
  <si>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</si>
  <si>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</si>
  <si>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</si>
  <si>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</si>
  <si>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</si>
  <si>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</si>
  <si>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</si>
  <si>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</si>
  <si>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</si>
  <si>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</si>
  <si>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</si>
  <si>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</si>
  <si>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</si>
  <si>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</si>
  <si>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</si>
  <si>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</si>
  <si>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</si>
  <si>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</si>
  <si>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</si>
  <si>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</si>
  <si>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</si>
  <si>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</si>
  <si>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</si>
  <si>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</si>
  <si>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</si>
  <si>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</si>
  <si>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</si>
  <si>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</si>
  <si>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</si>
  <si>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</si>
  <si>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</si>
  <si>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</si>
  <si>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</si>
  <si>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</si>
  <si>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</si>
  <si>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</si>
  <si>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</si>
  <si>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</si>
  <si>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</si>
  <si>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</si>
  <si>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</si>
  <si>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</si>
  <si>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</si>
  <si>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</si>
  <si>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</si>
  <si>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</si>
  <si>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</si>
  <si>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</si>
  <si>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</si>
  <si>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</si>
  <si>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</si>
  <si>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</si>
  <si>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</si>
  <si>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</si>
  <si>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</si>
  <si>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</si>
  <si>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</si>
  <si>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</si>
  <si>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</si>
  <si>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</si>
  <si>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</si>
  <si>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</si>
  <si>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</si>
  <si>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</si>
  <si>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</si>
  <si>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</si>
  <si>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</si>
  <si>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</si>
  <si>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</si>
  <si>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</si>
  <si>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</si>
  <si>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</si>
  <si>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</si>
  <si>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</si>
  <si>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</si>
  <si>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</si>
  <si>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</si>
  <si>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</si>
  <si>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</si>
  <si>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</si>
  <si>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</si>
  <si>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</si>
  <si>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</si>
  <si>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</si>
  <si>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</si>
  <si>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</si>
  <si>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</si>
  <si>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</si>
  <si>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</si>
  <si>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</si>
  <si>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</si>
  <si>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</si>
  <si>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</si>
  <si>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</si>
  <si>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</si>
  <si>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</si>
  <si>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</si>
  <si>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</si>
  <si>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</si>
  <si>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</si>
  <si>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</si>
  <si>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</si>
  <si>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</si>
  <si>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</si>
  <si>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</si>
  <si>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</si>
  <si>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</si>
  <si>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</si>
  <si>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</si>
  <si>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</si>
  <si>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</si>
  <si>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</si>
  <si>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</si>
  <si>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</si>
  <si>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</si>
  <si>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</si>
  <si>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</si>
  <si>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</si>
  <si>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</si>
  <si>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</si>
  <si>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</si>
  <si>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</si>
  <si>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</si>
  <si>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</si>
  <si>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</si>
  <si>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</si>
  <si>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</si>
  <si>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</si>
  <si>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</si>
  <si>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</si>
  <si>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</si>
  <si>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</si>
  <si>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</si>
  <si>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</si>
  <si>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</si>
  <si>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</si>
  <si>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</si>
  <si>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</si>
  <si>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</si>
  <si>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</si>
  <si>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</si>
  <si>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</si>
  <si>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</si>
  <si>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</si>
  <si>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</si>
  <si>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</si>
  <si>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</si>
  <si>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</si>
  <si>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</si>
  <si>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</si>
  <si>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</si>
  <si>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</si>
  <si>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</si>
  <si>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</si>
  <si>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</si>
  <si>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</si>
  <si>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</si>
  <si>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</si>
  <si>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</si>
  <si>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</si>
  <si>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</si>
  <si>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</si>
  <si>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</si>
  <si>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</si>
  <si>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</si>
  <si>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</si>
  <si>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</si>
  <si>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</si>
  <si>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</si>
  <si>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</si>
  <si>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</si>
  <si>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</si>
  <si>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</si>
  <si>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</si>
  <si>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</si>
  <si>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</si>
  <si>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</si>
  <si>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</si>
  <si>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</si>
  <si>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</si>
  <si>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</si>
  <si>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</si>
  <si>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</si>
  <si>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</si>
  <si>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</si>
  <si>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</si>
  <si>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</si>
  <si>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</si>
  <si>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</si>
  <si>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</si>
  <si>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</si>
  <si>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</si>
  <si>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</si>
  <si>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</si>
  <si>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</si>
  <si>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</si>
  <si>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</si>
  <si>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</si>
  <si>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</si>
  <si>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</si>
  <si>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</si>
  <si>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</si>
  <si>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</si>
  <si>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</si>
  <si>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</si>
  <si>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</si>
  <si>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</si>
  <si>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</si>
  <si>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</si>
  <si>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</si>
  <si>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</si>
  <si>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</si>
  <si>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</si>
  <si>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</si>
  <si>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</si>
  <si>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</si>
  <si>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</si>
  <si>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</si>
  <si>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</si>
  <si>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</si>
  <si>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</si>
  <si>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</si>
  <si>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</si>
  <si>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</si>
  <si>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</si>
  <si>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</si>
  <si>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</si>
  <si>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</si>
  <si>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</si>
  <si>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</si>
  <si>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</si>
  <si>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</si>
  <si>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</si>
  <si>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</si>
  <si>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</si>
  <si>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</si>
  <si>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</si>
  <si>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</si>
  <si>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</si>
  <si>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</si>
  <si>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</si>
  <si>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</si>
  <si>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</si>
  <si>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</si>
  <si>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</si>
  <si>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</si>
  <si>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</si>
  <si>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</si>
  <si>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</si>
  <si>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</si>
  <si>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</si>
  <si>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</si>
  <si>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</si>
  <si>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</si>
  <si>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</si>
  <si>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</si>
  <si>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</si>
  <si>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</si>
  <si>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</si>
  <si>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</si>
  <si>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</si>
  <si>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</si>
  <si>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</si>
  <si>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</si>
  <si>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</si>
  <si>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</si>
  <si>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</si>
  <si>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</si>
  <si>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</si>
  <si>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</si>
  <si>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</si>
  <si>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</si>
  <si>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</si>
  <si>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</si>
  <si>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</si>
  <si>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</si>
  <si>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</si>
  <si>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</si>
  <si>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</si>
  <si>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</si>
  <si>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</si>
  <si>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</si>
  <si>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</si>
  <si>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</si>
  <si>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</si>
  <si>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</si>
  <si>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</si>
  <si>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</si>
  <si>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</si>
  <si>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</si>
  <si>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</si>
  <si>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</si>
  <si>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</si>
  <si>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</si>
  <si>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</si>
  <si>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</si>
  <si>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</si>
  <si>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</si>
  <si>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</si>
  <si>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</si>
  <si>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</si>
  <si>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</si>
  <si>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</si>
  <si>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</si>
  <si>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</si>
  <si>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</si>
  <si>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</si>
  <si>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</si>
  <si>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</si>
  <si>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</si>
  <si>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</si>
  <si>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</si>
  <si>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</si>
  <si>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</si>
  <si>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</si>
  <si>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</si>
  <si>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</si>
  <si>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</si>
  <si>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</si>
  <si>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</si>
  <si>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</si>
  <si>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</si>
  <si>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</si>
  <si>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</si>
  <si>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</si>
  <si>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</si>
  <si>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</si>
  <si>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</si>
  <si>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</si>
  <si>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</si>
  <si>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</si>
  <si>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</si>
  <si>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</si>
  <si>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</si>
  <si>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</si>
  <si>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</si>
  <si>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</si>
  <si>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</si>
  <si>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</si>
  <si>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</si>
  <si>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</si>
  <si>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</si>
  <si>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</si>
  <si>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</si>
  <si>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</si>
  <si>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</si>
  <si>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</si>
  <si>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</si>
  <si>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</si>
  <si>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</si>
  <si>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</si>
  <si>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</si>
  <si>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</si>
  <si>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</si>
  <si>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</si>
  <si>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</si>
  <si>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</si>
  <si>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</si>
  <si>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</si>
  <si>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</si>
  <si>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</si>
  <si>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</si>
  <si>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</si>
  <si>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</si>
  <si>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</si>
  <si>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</si>
  <si>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</si>
  <si>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</si>
  <si>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</si>
  <si>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</si>
  <si>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</si>
  <si>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</si>
  <si>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</si>
  <si>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</si>
  <si>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</si>
  <si>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</si>
  <si>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</si>
  <si>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</si>
  <si>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</si>
  <si>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</si>
  <si>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</si>
  <si>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</si>
  <si>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</si>
  <si>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</si>
  <si>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</si>
  <si>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</si>
  <si>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</si>
  <si>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</si>
  <si>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</si>
  <si>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</si>
  <si>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</si>
  <si>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</si>
  <si>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</si>
  <si>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</si>
  <si>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</si>
  <si>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</si>
  <si>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</si>
  <si>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</si>
  <si>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</si>
  <si>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</si>
  <si>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</si>
  <si>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</si>
  <si>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</si>
  <si>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</si>
  <si>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</si>
  <si>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</si>
  <si>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</si>
  <si>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</si>
  <si>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</si>
  <si>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</si>
  <si>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</si>
  <si>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</si>
  <si>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</si>
  <si>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</si>
  <si>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</si>
  <si>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</si>
  <si>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</si>
  <si>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</si>
  <si>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</si>
  <si>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</si>
  <si>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</si>
  <si>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</si>
  <si>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</si>
  <si>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</si>
  <si>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</si>
  <si>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</si>
  <si>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</si>
  <si>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</si>
  <si>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</si>
  <si>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</si>
  <si>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</si>
  <si>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</si>
  <si>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</si>
  <si>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</si>
  <si>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</si>
  <si>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</si>
  <si>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</si>
  <si>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</si>
  <si>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</si>
  <si>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</si>
  <si>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</si>
  <si>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</si>
  <si>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</si>
  <si>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</si>
  <si>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</si>
  <si>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</si>
  <si>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</si>
  <si>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</si>
  <si>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</si>
  <si>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</si>
  <si>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</si>
  <si>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</si>
  <si>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</si>
  <si>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</si>
  <si>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</si>
  <si>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</si>
  <si>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</si>
  <si>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</si>
  <si>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</si>
  <si>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</si>
  <si>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</si>
  <si>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</si>
  <si>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</si>
  <si>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</si>
  <si>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</si>
  <si>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</si>
  <si>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</si>
  <si>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</si>
  <si>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</si>
  <si>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</si>
  <si>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</si>
  <si>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</si>
  <si>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</si>
  <si>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</si>
  <si>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</si>
  <si>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</si>
  <si>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</si>
  <si>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</si>
  <si>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</si>
  <si>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</si>
  <si>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</si>
  <si>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US Core Observation SDOH Assessment Profile</t>
  </si>
  <si>
    <t>US Core Observation Social History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</si>
  <si>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</si>
  <si>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</si>
  <si>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</si>
  <si>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</si>
  <si>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</si>
  <si>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</si>
  <si>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</si>
  <si>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</si>
  <si>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Observation Clinical Test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</si>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</sst>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0" fillId="0" borderId="0" xfId="0" applyFill="1"/>
  </cellXfs>
  <cellStyles count="4">
    <cellStyle name="Bad" xfId="2" builtinId="27"/>
    <cellStyle name="Heading 2" xfId="1" builtinId="17"/>
    <cellStyle name="Hyperlink" xfId="3"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623</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583</v>
      </c>
    </row>
    <row r="7" spans="1:2" x14ac:dyDescent="0.2">
      <c r="A7" t="s">
        <v>453</v>
      </c>
      <c r="B7" t="s">
        <v>59</v>
      </c>
    </row>
    <row r="8" spans="1:2" x14ac:dyDescent="0.2">
      <c r="A8" t="s">
        <v>454</v>
      </c>
      <c r="B8" t="s">
        <v>584</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6"/>
  <sheetViews>
    <sheetView zoomScale="130" zoomScaleNormal="130" workbookViewId="0">
      <pane xSplit="2" ySplit="1" topLeftCell="C89" activePane="bottomRight" state="frozen"/>
      <selection pane="topRight" activeCell="C1" sqref="C1"/>
      <selection pane="bottomLeft" activeCell="A2" sqref="A2"/>
      <selection pane="bottomRight" activeCell="G89" sqref="G89"/>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customHeight="1" x14ac:dyDescent="0.2">
      <c r="A25">
        <v>24</v>
      </c>
      <c r="B25" t="s">
        <v>21</v>
      </c>
      <c r="C25" t="s">
        <v>676</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683</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84</v>
      </c>
      <c r="C31" t="s">
        <v>672</v>
      </c>
      <c r="D31" t="s">
        <v>30</v>
      </c>
      <c r="E31" t="b">
        <v>0</v>
      </c>
      <c r="G31" t="str">
        <f t="shared" si="0"/>
        <v>http://hl7.org/fhir/us/core/StructureDefinition/us-core-!patient</v>
      </c>
      <c r="H31" t="s">
        <v>58</v>
      </c>
      <c r="I31" t="s">
        <v>56</v>
      </c>
      <c r="J31" t="s">
        <v>56</v>
      </c>
      <c r="K31" t="s">
        <v>57</v>
      </c>
      <c r="L31" t="s">
        <v>673</v>
      </c>
      <c r="M31" t="s">
        <v>56</v>
      </c>
      <c r="O31" t="s">
        <v>56</v>
      </c>
      <c r="Y31" s="4" t="s">
        <v>674</v>
      </c>
      <c r="Z31" t="s">
        <v>675</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696</v>
      </c>
      <c r="C32" t="s">
        <v>55</v>
      </c>
      <c r="D32" t="s">
        <v>30</v>
      </c>
      <c r="E32" t="b">
        <v>0</v>
      </c>
      <c r="G32" t="str">
        <f t="shared" si="0"/>
        <v>http://hl7.org/fhir/us/core/StructureDefinition/us-core-!!questionnaire</v>
      </c>
      <c r="H32" t="s">
        <v>56</v>
      </c>
      <c r="J32" t="s">
        <v>56</v>
      </c>
      <c r="K32" t="s">
        <v>57</v>
      </c>
      <c r="L32" t="s">
        <v>697</v>
      </c>
      <c r="M32" t="s">
        <v>56</v>
      </c>
      <c r="O32" t="s">
        <v>56</v>
      </c>
      <c r="AB32" t="str">
        <f t="shared" ref="AB32:AB43" si="3">"SearchParameter-us-core-"&amp;LOWER((B32)&amp;"-"&amp;C32&amp;".html")</f>
        <v>SearchParameter-us-core-!!questionnaire-_id.html</v>
      </c>
    </row>
    <row r="33" spans="1:28" ht="19" customHeight="1" x14ac:dyDescent="0.2">
      <c r="A33">
        <v>32</v>
      </c>
      <c r="B33" t="s">
        <v>696</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customHeight="1" x14ac:dyDescent="0.2">
      <c r="A34">
        <v>33</v>
      </c>
      <c r="B34" t="s">
        <v>696</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customHeight="1" x14ac:dyDescent="0.2">
      <c r="A35">
        <v>34</v>
      </c>
      <c r="B35" t="s">
        <v>696</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customHeight="1" x14ac:dyDescent="0.2">
      <c r="A36">
        <v>35</v>
      </c>
      <c r="B36" t="s">
        <v>696</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customHeight="1" x14ac:dyDescent="0.2">
      <c r="A37">
        <v>36</v>
      </c>
      <c r="B37" t="s">
        <v>696</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customHeight="1" x14ac:dyDescent="0.2">
      <c r="A38">
        <v>37</v>
      </c>
      <c r="B38" t="s">
        <v>696</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576</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580</v>
      </c>
      <c r="Z113" s="4" t="s">
        <v>581</v>
      </c>
      <c r="AA113" s="9"/>
      <c r="AB113" t="str">
        <f>"SearchParameter-us-core-"&amp;LOWER((B113)&amp;"-"&amp;SUBSTITUTE(C113,"_","")&amp;".html")</f>
        <v>SearchParameter-us-core-relatedperson-id.html</v>
      </c>
    </row>
    <row r="114" spans="1:28" ht="19" customHeight="1" x14ac:dyDescent="0.2">
      <c r="A114">
        <v>113</v>
      </c>
      <c r="B114" t="s">
        <v>576</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576</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683</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695</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698</v>
      </c>
      <c r="AB116" t="str">
        <f t="shared" si="12"/>
        <v>SearchParameter-us-core-!questionnaireresponse-id.html</v>
      </c>
    </row>
    <row r="117" spans="1:28" ht="19" customHeight="1" x14ac:dyDescent="0.2">
      <c r="A117">
        <v>116</v>
      </c>
      <c r="B117" t="s">
        <v>695</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customHeight="1" x14ac:dyDescent="0.2">
      <c r="A118">
        <v>117</v>
      </c>
      <c r="B118" t="s">
        <v>695</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699</v>
      </c>
      <c r="AB118" t="str">
        <f t="shared" si="12"/>
        <v>SearchParameter-us-core-!questionnaireresponse-status.html</v>
      </c>
    </row>
    <row r="119" spans="1:28" ht="19" customHeight="1" x14ac:dyDescent="0.2">
      <c r="A119">
        <v>118</v>
      </c>
      <c r="B119" t="s">
        <v>695</v>
      </c>
      <c r="C119" t="s">
        <v>610</v>
      </c>
      <c r="D119" t="s">
        <v>30</v>
      </c>
      <c r="E119" t="b">
        <v>0</v>
      </c>
      <c r="F119" s="1" t="s">
        <v>488</v>
      </c>
      <c r="G119" t="str">
        <f t="shared" si="11"/>
        <v>http://hl7.org/fhir/us/core/StructureDefinition/us-core-!questionnaireresponse</v>
      </c>
      <c r="H119" t="s">
        <v>56</v>
      </c>
      <c r="J119" t="s">
        <v>56</v>
      </c>
      <c r="K119" t="s">
        <v>57</v>
      </c>
      <c r="L119" t="s">
        <v>700</v>
      </c>
      <c r="M119" t="s">
        <v>56</v>
      </c>
      <c r="O119" t="s">
        <v>56</v>
      </c>
      <c r="Y119" s="19" t="s">
        <v>701</v>
      </c>
      <c r="AB119" t="str">
        <f t="shared" si="12"/>
        <v>SearchParameter-us-core-!questionnaireresponse-tag.html</v>
      </c>
    </row>
    <row r="120" spans="1:28" ht="19" customHeight="1" x14ac:dyDescent="0.2">
      <c r="A120">
        <v>119</v>
      </c>
      <c r="B120" t="s">
        <v>695</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702</v>
      </c>
      <c r="AB120" t="str">
        <f t="shared" si="12"/>
        <v>SearchParameter-us-core-!questionnaireresponse-authored.html</v>
      </c>
    </row>
    <row r="121" spans="1:28" ht="19" customHeight="1" x14ac:dyDescent="0.2">
      <c r="A121">
        <v>120</v>
      </c>
      <c r="B121" t="s">
        <v>695</v>
      </c>
      <c r="C121" t="s">
        <v>611</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703</v>
      </c>
      <c r="AB121" t="str">
        <f t="shared" si="12"/>
        <v>SearchParameter-us-core-!questionnaireresponse-questionnaire.html</v>
      </c>
    </row>
    <row r="122" spans="1:28" ht="19" customHeight="1" x14ac:dyDescent="0.2">
      <c r="A122">
        <v>121</v>
      </c>
      <c r="B122" t="s">
        <v>641</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643</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customHeight="1" x14ac:dyDescent="0.2">
      <c r="A123">
        <v>122</v>
      </c>
      <c r="B123" t="s">
        <v>657</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customHeight="1" x14ac:dyDescent="0.2">
      <c r="A124">
        <v>123</v>
      </c>
      <c r="B124" t="s">
        <v>657</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customHeight="1" x14ac:dyDescent="0.2">
      <c r="A125">
        <v>124</v>
      </c>
      <c r="B125" t="s">
        <v>657</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658</v>
      </c>
      <c r="Z125" s="9" t="s">
        <v>666</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664</v>
      </c>
      <c r="C126" t="s">
        <v>665</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6"/>
  <sheetViews>
    <sheetView topLeftCell="A56" zoomScale="140" zoomScaleNormal="140" workbookViewId="0">
      <selection activeCell="C74" sqref="C7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677</v>
      </c>
      <c r="F32" t="s">
        <v>69</v>
      </c>
      <c r="G32" t="s">
        <v>133</v>
      </c>
      <c r="I32" s="4" t="s">
        <v>671</v>
      </c>
      <c r="J32" s="4" t="s">
        <v>678</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x14ac:dyDescent="0.2">
      <c r="A36">
        <v>35</v>
      </c>
      <c r="B36" t="s">
        <v>137</v>
      </c>
      <c r="C36" t="str">
        <f t="shared" si="0"/>
        <v>http://hl7.org/fhir/us/core/StructureDefinition/us-core-condition</v>
      </c>
      <c r="D36" t="s">
        <v>143</v>
      </c>
      <c r="F36" t="s">
        <v>69</v>
      </c>
      <c r="G36" t="s">
        <v>105</v>
      </c>
      <c r="H36" t="s">
        <v>317</v>
      </c>
      <c r="I36" s="4" t="s">
        <v>154</v>
      </c>
      <c r="J36" s="4" t="s">
        <v>318</v>
      </c>
      <c r="K36" s="4" t="s">
        <v>582</v>
      </c>
    </row>
    <row r="37" spans="1:1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679</v>
      </c>
      <c r="K38" s="4" t="s">
        <v>536</v>
      </c>
    </row>
    <row r="39" spans="1:11" x14ac:dyDescent="0.2">
      <c r="A39">
        <v>38</v>
      </c>
      <c r="B39" t="s">
        <v>137</v>
      </c>
      <c r="C39" t="str">
        <f t="shared" si="0"/>
        <v>http://hl7.org/fhir/us/core/StructureDefinition/us-core-condition</v>
      </c>
      <c r="D39" t="s">
        <v>146</v>
      </c>
      <c r="F39" t="s">
        <v>69</v>
      </c>
      <c r="G39" t="s">
        <v>105</v>
      </c>
      <c r="I39" s="4" t="s">
        <v>150</v>
      </c>
      <c r="J39" s="4" t="s">
        <v>319</v>
      </c>
      <c r="K39" s="4" t="s">
        <v>151</v>
      </c>
    </row>
    <row r="40" spans="1:11" x14ac:dyDescent="0.2">
      <c r="A40">
        <v>39</v>
      </c>
      <c r="B40" t="s">
        <v>137</v>
      </c>
      <c r="C40" t="str">
        <f t="shared" si="0"/>
        <v>http://hl7.org/fhir/us/core/StructureDefinition/us-core-condition</v>
      </c>
      <c r="D40" t="s">
        <v>147</v>
      </c>
      <c r="F40" t="s">
        <v>69</v>
      </c>
      <c r="G40" t="s">
        <v>148</v>
      </c>
      <c r="I40" s="4" t="s">
        <v>152</v>
      </c>
      <c r="J40" s="4" t="s">
        <v>532</v>
      </c>
      <c r="K40" s="4" t="s">
        <v>155</v>
      </c>
    </row>
    <row r="41" spans="1:1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x14ac:dyDescent="0.2">
      <c r="A42">
        <v>41</v>
      </c>
      <c r="B42" t="s">
        <v>137</v>
      </c>
      <c r="C42" t="str">
        <f t="shared" si="9"/>
        <v>http://hl7.org/fhir/us/core/StructureDefinition/us-core-condition</v>
      </c>
      <c r="D42" t="s">
        <v>529</v>
      </c>
      <c r="F42" t="s">
        <v>69</v>
      </c>
      <c r="G42" t="s">
        <v>148</v>
      </c>
      <c r="I42" s="4" t="s">
        <v>152</v>
      </c>
      <c r="J42" s="4" t="s">
        <v>534</v>
      </c>
      <c r="K42" s="4" t="s">
        <v>155</v>
      </c>
    </row>
    <row r="43" spans="1:11" x14ac:dyDescent="0.2">
      <c r="A43">
        <v>42</v>
      </c>
      <c r="B43" t="s">
        <v>137</v>
      </c>
      <c r="C43" t="str">
        <f t="shared" si="9"/>
        <v>http://hl7.org/fhir/us/core/StructureDefinition/us-core-condition</v>
      </c>
      <c r="D43" t="s">
        <v>530</v>
      </c>
      <c r="F43" t="s">
        <v>69</v>
      </c>
      <c r="G43" t="s">
        <v>148</v>
      </c>
      <c r="I43" s="4" t="s">
        <v>152</v>
      </c>
      <c r="J43" s="4" t="s">
        <v>535</v>
      </c>
      <c r="K43" s="4" t="s">
        <v>155</v>
      </c>
    </row>
    <row r="44" spans="1:1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x14ac:dyDescent="0.2">
      <c r="A47">
        <v>46</v>
      </c>
      <c r="B47" t="s">
        <v>178</v>
      </c>
      <c r="C47" t="s">
        <v>689</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6" x14ac:dyDescent="0.2">
      <c r="A48">
        <v>47</v>
      </c>
      <c r="B48" t="s">
        <v>178</v>
      </c>
      <c r="C48" t="s">
        <v>689</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178</v>
      </c>
      <c r="C49" t="s">
        <v>689</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178</v>
      </c>
      <c r="C50" t="s">
        <v>689</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178</v>
      </c>
      <c r="C51" t="s">
        <v>689</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182</v>
      </c>
      <c r="C63" t="s">
        <v>690</v>
      </c>
      <c r="D63" t="s">
        <v>234</v>
      </c>
      <c r="F63" t="s">
        <v>69</v>
      </c>
      <c r="G63" t="s">
        <v>105</v>
      </c>
      <c r="H63" t="s">
        <v>402</v>
      </c>
      <c r="I63" s="4" t="s">
        <v>273</v>
      </c>
      <c r="J63" s="4" t="s">
        <v>403</v>
      </c>
      <c r="K63" s="4" t="s">
        <v>310</v>
      </c>
    </row>
    <row r="64" spans="1:11" x14ac:dyDescent="0.2">
      <c r="A64">
        <v>63</v>
      </c>
      <c r="B64" t="s">
        <v>182</v>
      </c>
      <c r="C64" t="s">
        <v>690</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182</v>
      </c>
      <c r="C65" t="s">
        <v>690</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182</v>
      </c>
      <c r="C66" t="s">
        <v>690</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182</v>
      </c>
      <c r="C67" t="s">
        <v>690</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309</v>
      </c>
      <c r="C68" t="s">
        <v>690</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x14ac:dyDescent="0.2">
      <c r="A70">
        <v>69</v>
      </c>
      <c r="B70" t="s">
        <v>231</v>
      </c>
      <c r="C70" t="s">
        <v>233</v>
      </c>
      <c r="D70" t="s">
        <v>193</v>
      </c>
      <c r="F70" t="s">
        <v>69</v>
      </c>
      <c r="G70" t="s">
        <v>216</v>
      </c>
      <c r="H70" t="s">
        <v>315</v>
      </c>
      <c r="I70" s="4" t="s">
        <v>238</v>
      </c>
      <c r="J70" s="4" t="s">
        <v>498</v>
      </c>
      <c r="K70" s="4" t="s">
        <v>242</v>
      </c>
    </row>
    <row r="71" spans="1:11" x14ac:dyDescent="0.2">
      <c r="A71">
        <v>70</v>
      </c>
      <c r="B71" t="s">
        <v>231</v>
      </c>
      <c r="C71" t="s">
        <v>233</v>
      </c>
      <c r="D71" t="s">
        <v>234</v>
      </c>
      <c r="F71" t="s">
        <v>69</v>
      </c>
      <c r="G71" t="s">
        <v>105</v>
      </c>
      <c r="H71" t="s">
        <v>315</v>
      </c>
      <c r="I71" s="4" t="s">
        <v>236</v>
      </c>
      <c r="J71" s="4" t="s">
        <v>241</v>
      </c>
      <c r="K71" s="4" t="s">
        <v>243</v>
      </c>
    </row>
    <row r="72" spans="1:11" x14ac:dyDescent="0.2">
      <c r="A72">
        <v>71</v>
      </c>
      <c r="B72" t="s">
        <v>231</v>
      </c>
      <c r="C72" t="s">
        <v>233</v>
      </c>
      <c r="D72" t="s">
        <v>235</v>
      </c>
      <c r="F72" t="s">
        <v>69</v>
      </c>
      <c r="G72" t="s">
        <v>216</v>
      </c>
      <c r="H72" t="s">
        <v>315</v>
      </c>
      <c r="I72" s="4" t="s">
        <v>237</v>
      </c>
      <c r="J72" s="4" t="s">
        <v>497</v>
      </c>
      <c r="K72" s="4" t="s">
        <v>244</v>
      </c>
    </row>
    <row r="73" spans="1:11" ht="136"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246</v>
      </c>
      <c r="C80" t="s">
        <v>688</v>
      </c>
      <c r="D80" t="s">
        <v>117</v>
      </c>
      <c r="F80" t="s">
        <v>69</v>
      </c>
      <c r="G80" t="s">
        <v>105</v>
      </c>
      <c r="I80" s="4" t="s">
        <v>377</v>
      </c>
      <c r="J80" s="4" t="s">
        <v>379</v>
      </c>
      <c r="K80" s="4" t="s">
        <v>380</v>
      </c>
    </row>
    <row r="81" spans="1:11" x14ac:dyDescent="0.2">
      <c r="A81">
        <v>80</v>
      </c>
      <c r="B81" t="s">
        <v>246</v>
      </c>
      <c r="C81" t="s">
        <v>688</v>
      </c>
      <c r="D81" t="s">
        <v>115</v>
      </c>
      <c r="E81" t="s">
        <v>56</v>
      </c>
      <c r="F81" t="s">
        <v>69</v>
      </c>
      <c r="G81" t="s">
        <v>105</v>
      </c>
      <c r="I81" s="4" t="s">
        <v>684</v>
      </c>
      <c r="J81" s="4" t="s">
        <v>685</v>
      </c>
      <c r="K81" s="4" t="s">
        <v>686</v>
      </c>
    </row>
    <row r="82" spans="1:1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x14ac:dyDescent="0.2">
      <c r="A89">
        <v>88</v>
      </c>
      <c r="B89" t="s">
        <v>695</v>
      </c>
      <c r="C89" t="str">
        <f t="shared" si="12"/>
        <v>http://hl7.org/fhir/us/core/StructureDefinition/us-core-!questionnaireresponse</v>
      </c>
      <c r="D89" t="s">
        <v>115</v>
      </c>
      <c r="F89" t="s">
        <v>69</v>
      </c>
      <c r="G89" t="s">
        <v>105</v>
      </c>
      <c r="I89" t="s">
        <v>617</v>
      </c>
      <c r="J89" s="4" t="s">
        <v>618</v>
      </c>
      <c r="K89" s="4" t="str">
        <f>"Fetches a bundle of all "&amp;B89&amp;" resources for the specified "&amp;SUBSTITUTE(D89,","," and ")</f>
        <v>Fetches a bundle of all !QuestionnaireResponse resources for the specified patient and status</v>
      </c>
    </row>
    <row r="90" spans="1:11" x14ac:dyDescent="0.2">
      <c r="A90">
        <v>89</v>
      </c>
      <c r="B90" t="s">
        <v>695</v>
      </c>
      <c r="C90" t="str">
        <f t="shared" si="12"/>
        <v>http://hl7.org/fhir/us/core/StructureDefinition/us-core-!questionnaireresponse</v>
      </c>
      <c r="D90" t="s">
        <v>612</v>
      </c>
      <c r="F90" t="s">
        <v>69</v>
      </c>
      <c r="G90" t="s">
        <v>105</v>
      </c>
      <c r="H90" t="s">
        <v>616</v>
      </c>
      <c r="I90" t="s">
        <v>617</v>
      </c>
      <c r="J90" s="4" t="s">
        <v>619</v>
      </c>
      <c r="K90" t="str">
        <f>"Fetches a bundle of all "&amp;B90&amp;" resources for the specified "&amp;SUBSTITUTE(D90,","," and  ") &amp; "= 'sdoh'"</f>
        <v>Fetches a bundle of all !QuestionnaireResponse resources for the specified patient and  _tag= 'sdoh'</v>
      </c>
    </row>
    <row r="91" spans="1:11" x14ac:dyDescent="0.2">
      <c r="A91">
        <v>90</v>
      </c>
      <c r="B91" t="s">
        <v>695</v>
      </c>
      <c r="C91" t="str">
        <f t="shared" si="12"/>
        <v>http://hl7.org/fhir/us/core/StructureDefinition/us-core-!questionnaireresponse</v>
      </c>
      <c r="D91" t="s">
        <v>613</v>
      </c>
      <c r="F91" t="s">
        <v>69</v>
      </c>
      <c r="G91" t="s">
        <v>148</v>
      </c>
      <c r="I91" t="s">
        <v>617</v>
      </c>
      <c r="J91" s="4" t="s">
        <v>620</v>
      </c>
      <c r="K91" s="4" t="str">
        <f>"Fetches a bundle of all "&amp;B91&amp;" resources for the specified patient and date"</f>
        <v>Fetches a bundle of all !QuestionnaireResponse resources for the specified patient and date</v>
      </c>
    </row>
    <row r="92" spans="1:11" x14ac:dyDescent="0.2">
      <c r="A92">
        <v>91</v>
      </c>
      <c r="B92" t="s">
        <v>695</v>
      </c>
      <c r="C92" t="str">
        <f t="shared" si="12"/>
        <v>http://hl7.org/fhir/us/core/StructureDefinition/us-core-!questionnaireresponse</v>
      </c>
      <c r="D92" s="17" t="s">
        <v>614</v>
      </c>
      <c r="F92" t="s">
        <v>69</v>
      </c>
      <c r="G92" t="s">
        <v>216</v>
      </c>
      <c r="H92" t="s">
        <v>616</v>
      </c>
      <c r="I92" t="s">
        <v>617</v>
      </c>
      <c r="J92" s="4" t="s">
        <v>621</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695</v>
      </c>
      <c r="C93" t="str">
        <f t="shared" si="12"/>
        <v>http://hl7.org/fhir/us/core/StructureDefinition/us-core-!questionnaireresponse</v>
      </c>
      <c r="D93" s="17" t="s">
        <v>615</v>
      </c>
      <c r="F93" t="s">
        <v>69</v>
      </c>
      <c r="G93" t="s">
        <v>90</v>
      </c>
      <c r="I93" t="s">
        <v>617</v>
      </c>
      <c r="J93" s="4" t="s">
        <v>622</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7" t="s">
        <v>657</v>
      </c>
      <c r="C94" t="str">
        <f t="shared" si="12"/>
        <v>http://hl7.org/fhir/us/core/StructureDefinition/us-core-medicationdispense</v>
      </c>
      <c r="D94" s="17" t="s">
        <v>115</v>
      </c>
      <c r="E94" s="17" t="s">
        <v>56</v>
      </c>
      <c r="F94" s="17" t="s">
        <v>69</v>
      </c>
      <c r="G94" s="17" t="s">
        <v>105</v>
      </c>
      <c r="H94" s="17"/>
      <c r="I94" s="4" t="s">
        <v>668</v>
      </c>
      <c r="J94" s="4" t="s">
        <v>667</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7" t="s">
        <v>657</v>
      </c>
      <c r="C95" t="str">
        <f t="shared" si="12"/>
        <v>http://hl7.org/fhir/us/core/StructureDefinition/us-core-medicationdispense</v>
      </c>
      <c r="D95" s="17" t="s">
        <v>116</v>
      </c>
      <c r="E95" s="17" t="s">
        <v>56</v>
      </c>
      <c r="F95" s="17" t="s">
        <v>69</v>
      </c>
      <c r="G95" s="17" t="s">
        <v>105</v>
      </c>
      <c r="H95" s="17"/>
      <c r="I95" s="4" t="s">
        <v>669</v>
      </c>
      <c r="J95" s="4" t="s">
        <v>670</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7" t="s">
        <v>664</v>
      </c>
      <c r="C96" t="str">
        <f t="shared" si="12"/>
        <v>http://hl7.org/fhir/us/core/StructureDefinition/us-core-!medicationdispense</v>
      </c>
      <c r="D96" s="17" t="s">
        <v>662</v>
      </c>
      <c r="E96" s="17" t="s">
        <v>56</v>
      </c>
      <c r="F96" s="17" t="s">
        <v>69</v>
      </c>
      <c r="G96" s="17" t="s">
        <v>148</v>
      </c>
      <c r="H96" s="17"/>
      <c r="I96" s="4" t="s">
        <v>663</v>
      </c>
      <c r="J96" s="4" t="s">
        <v>661</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sortState xmlns:xlrd2="http://schemas.microsoft.com/office/spreadsheetml/2017/richdata2" ref="A2:K124">
    <sortCondition ref="A1"/>
  </sortState>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637</v>
      </c>
    </row>
    <row r="4" spans="1:2" x14ac:dyDescent="0.2">
      <c r="A4" t="s">
        <v>437</v>
      </c>
      <c r="B4" t="s">
        <v>446</v>
      </c>
    </row>
    <row r="5" spans="1:2" ht="256" customHeight="1" x14ac:dyDescent="0.2">
      <c r="A5" t="s">
        <v>3</v>
      </c>
      <c r="B5" s="1" t="s">
        <v>638</v>
      </c>
    </row>
    <row r="6" spans="1:2" x14ac:dyDescent="0.2">
      <c r="A6" t="s">
        <v>4</v>
      </c>
      <c r="B6" t="s">
        <v>5</v>
      </c>
    </row>
    <row r="7" spans="1:2" ht="351.75" customHeight="1" x14ac:dyDescent="0.2">
      <c r="A7" t="s">
        <v>6</v>
      </c>
      <c r="B7" s="1" t="s">
        <v>625</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693</v>
      </c>
      <c r="D2" t="s">
        <v>69</v>
      </c>
    </row>
    <row r="3" spans="1:4" ht="16" x14ac:dyDescent="0.2">
      <c r="A3" s="21" t="s">
        <v>687</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tabSelected="1"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12" zoomScale="140" zoomScaleNormal="140" workbookViewId="0">
      <selection activeCell="A60" sqref="A6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635</v>
      </c>
      <c r="B5" t="s">
        <v>590</v>
      </c>
      <c r="D5" t="s">
        <v>12</v>
      </c>
      <c r="E5" t="s">
        <v>137</v>
      </c>
    </row>
    <row r="6" spans="1:5" x14ac:dyDescent="0.2">
      <c r="A6" s="18" t="s">
        <v>636</v>
      </c>
      <c r="B6" t="s">
        <v>595</v>
      </c>
      <c r="D6" t="s">
        <v>12</v>
      </c>
      <c r="E6" t="s">
        <v>137</v>
      </c>
    </row>
    <row r="7" spans="1:5" x14ac:dyDescent="0.2">
      <c r="A7" t="s">
        <v>639</v>
      </c>
      <c r="B7" t="s">
        <v>640</v>
      </c>
      <c r="D7" t="s">
        <v>12</v>
      </c>
      <c r="E7" t="s">
        <v>641</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681</v>
      </c>
      <c r="B12" t="s">
        <v>353</v>
      </c>
      <c r="D12" t="s">
        <v>12</v>
      </c>
      <c r="E12" t="s">
        <v>22</v>
      </c>
    </row>
    <row r="13" spans="1:5" ht="16" x14ac:dyDescent="0.2">
      <c r="A13" s="20" t="s">
        <v>602</v>
      </c>
      <c r="B13" t="s">
        <v>586</v>
      </c>
      <c r="D13" t="s">
        <v>12</v>
      </c>
      <c r="E13" t="s">
        <v>587</v>
      </c>
    </row>
    <row r="14" spans="1:5" ht="16" x14ac:dyDescent="0.2">
      <c r="A14" s="20" t="s">
        <v>603</v>
      </c>
      <c r="B14" t="s">
        <v>592</v>
      </c>
      <c r="D14" t="s">
        <v>12</v>
      </c>
      <c r="E14" t="s">
        <v>587</v>
      </c>
    </row>
    <row r="15" spans="1:5" ht="16" x14ac:dyDescent="0.2">
      <c r="A15" s="20" t="s">
        <v>604</v>
      </c>
      <c r="B15" t="s">
        <v>593</v>
      </c>
      <c r="D15" t="s">
        <v>12</v>
      </c>
      <c r="E15" t="s">
        <v>587</v>
      </c>
    </row>
    <row r="16" spans="1:5" ht="16" x14ac:dyDescent="0.2">
      <c r="A16" s="20" t="s">
        <v>605</v>
      </c>
      <c r="B16" t="s">
        <v>594</v>
      </c>
      <c r="D16" t="s">
        <v>12</v>
      </c>
      <c r="E16" t="s">
        <v>587</v>
      </c>
    </row>
    <row r="17" spans="1:5" ht="16" x14ac:dyDescent="0.2">
      <c r="A17" s="20" t="s">
        <v>606</v>
      </c>
      <c r="B17" t="s">
        <v>596</v>
      </c>
      <c r="D17" t="s">
        <v>12</v>
      </c>
      <c r="E17" t="s">
        <v>587</v>
      </c>
    </row>
    <row r="18" spans="1:5" ht="16" x14ac:dyDescent="0.2">
      <c r="A18" s="20" t="s">
        <v>607</v>
      </c>
      <c r="B18" t="s">
        <v>601</v>
      </c>
      <c r="D18" t="s">
        <v>12</v>
      </c>
      <c r="E18" t="s">
        <v>587</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655</v>
      </c>
      <c r="B24" t="s">
        <v>656</v>
      </c>
      <c r="D24" t="s">
        <v>12</v>
      </c>
      <c r="E24" t="s">
        <v>657</v>
      </c>
    </row>
    <row r="25" spans="1:5" x14ac:dyDescent="0.2">
      <c r="A25" s="18" t="s">
        <v>401</v>
      </c>
      <c r="B25" t="s">
        <v>400</v>
      </c>
      <c r="D25" t="s">
        <v>12</v>
      </c>
      <c r="E25" t="s">
        <v>182</v>
      </c>
    </row>
    <row r="26" spans="1:5" x14ac:dyDescent="0.2">
      <c r="A26" t="s">
        <v>648</v>
      </c>
      <c r="B26" t="s">
        <v>644</v>
      </c>
      <c r="D26" t="s">
        <v>12</v>
      </c>
      <c r="E26" t="s">
        <v>182</v>
      </c>
    </row>
    <row r="27" spans="1:5" x14ac:dyDescent="0.2">
      <c r="A27" t="s">
        <v>647</v>
      </c>
      <c r="B27" t="s">
        <v>645</v>
      </c>
      <c r="D27" t="s">
        <v>12</v>
      </c>
      <c r="E27" t="s">
        <v>182</v>
      </c>
    </row>
    <row r="28" spans="1:5" x14ac:dyDescent="0.2">
      <c r="A28" t="s">
        <v>649</v>
      </c>
      <c r="B28" t="s">
        <v>646</v>
      </c>
      <c r="D28" t="s">
        <v>12</v>
      </c>
      <c r="E28" t="s">
        <v>182</v>
      </c>
    </row>
    <row r="29" spans="1:5" x14ac:dyDescent="0.2">
      <c r="A29" s="18" t="s">
        <v>705</v>
      </c>
      <c r="B29" t="s">
        <v>588</v>
      </c>
      <c r="D29" t="s">
        <v>12</v>
      </c>
      <c r="E29" t="s">
        <v>182</v>
      </c>
    </row>
    <row r="30" spans="1:5" x14ac:dyDescent="0.2">
      <c r="A30" s="18" t="s">
        <v>476</v>
      </c>
      <c r="B30" t="s">
        <v>467</v>
      </c>
      <c r="D30" t="s">
        <v>12</v>
      </c>
      <c r="E30" t="s">
        <v>182</v>
      </c>
    </row>
    <row r="31" spans="1:5" x14ac:dyDescent="0.2">
      <c r="A31" s="23" t="s">
        <v>704</v>
      </c>
      <c r="B31" t="s">
        <v>589</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591</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s="23" t="s">
        <v>708</v>
      </c>
      <c r="B41" t="s">
        <v>585</v>
      </c>
      <c r="D41" t="s">
        <v>12</v>
      </c>
      <c r="E41" t="s">
        <v>182</v>
      </c>
    </row>
    <row r="42" spans="1:5" x14ac:dyDescent="0.2">
      <c r="A42" s="18" t="s">
        <v>469</v>
      </c>
      <c r="B42" t="s">
        <v>460</v>
      </c>
      <c r="D42" t="s">
        <v>12</v>
      </c>
      <c r="E42" t="s">
        <v>182</v>
      </c>
    </row>
    <row r="43" spans="1:5" x14ac:dyDescent="0.2">
      <c r="A43" s="18" t="s">
        <v>706</v>
      </c>
      <c r="B43" t="s">
        <v>597</v>
      </c>
      <c r="D43" t="s">
        <v>12</v>
      </c>
      <c r="E43" t="s">
        <v>182</v>
      </c>
    </row>
    <row r="44" spans="1:5" x14ac:dyDescent="0.2">
      <c r="A44" s="23" t="s">
        <v>707</v>
      </c>
      <c r="B44" t="s">
        <v>598</v>
      </c>
      <c r="D44" t="s">
        <v>12</v>
      </c>
      <c r="E44" t="s">
        <v>182</v>
      </c>
    </row>
    <row r="45" spans="1:5" x14ac:dyDescent="0.2">
      <c r="A45" s="18" t="s">
        <v>482</v>
      </c>
      <c r="B45" t="s">
        <v>481</v>
      </c>
      <c r="D45" t="s">
        <v>12</v>
      </c>
      <c r="E45" t="s">
        <v>182</v>
      </c>
    </row>
    <row r="46" spans="1:5" x14ac:dyDescent="0.2">
      <c r="A46" s="18" t="s">
        <v>480</v>
      </c>
      <c r="B46" t="s">
        <v>680</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694</v>
      </c>
      <c r="B55" t="s">
        <v>599</v>
      </c>
      <c r="D55" t="s">
        <v>12</v>
      </c>
      <c r="E55" t="s">
        <v>600</v>
      </c>
    </row>
    <row r="56" spans="1:5" x14ac:dyDescent="0.2">
      <c r="A56" s="18" t="s">
        <v>575</v>
      </c>
      <c r="B56" t="s">
        <v>573</v>
      </c>
      <c r="D56" t="s">
        <v>12</v>
      </c>
      <c r="E56" t="s">
        <v>576</v>
      </c>
    </row>
    <row r="57" spans="1:5" x14ac:dyDescent="0.2">
      <c r="A57" s="18" t="s">
        <v>565</v>
      </c>
      <c r="B57" t="s">
        <v>574</v>
      </c>
      <c r="D57" t="s">
        <v>12</v>
      </c>
      <c r="E57" t="s">
        <v>555</v>
      </c>
    </row>
    <row r="58" spans="1:5" x14ac:dyDescent="0.2">
      <c r="A58" s="18" t="s">
        <v>650</v>
      </c>
      <c r="B58" t="s">
        <v>651</v>
      </c>
      <c r="D58" t="s">
        <v>12</v>
      </c>
      <c r="E58" t="s">
        <v>652</v>
      </c>
    </row>
  </sheetData>
  <sortState xmlns:xlrd2="http://schemas.microsoft.com/office/spreadsheetml/2017/richdata2" ref="A2:E43">
    <sortCondition ref="E2:E43"/>
    <sortCondition ref="B2:B43"/>
  </sortState>
  <conditionalFormatting sqref="A9">
    <cfRule type="containsText" dxfId="4" priority="2" operator="containsText" text="!">
      <formula>NOT(ISERROR(SEARCH("!",A9)))</formula>
    </cfRule>
  </conditionalFormatting>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632</v>
      </c>
      <c r="T4" t="s">
        <v>19</v>
      </c>
      <c r="U4" t="s">
        <v>69</v>
      </c>
      <c r="V4" t="s">
        <v>577</v>
      </c>
      <c r="W4" t="s">
        <v>551</v>
      </c>
      <c r="X4" s="14" t="s">
        <v>434</v>
      </c>
      <c r="Y4" s="14" t="s">
        <v>12</v>
      </c>
    </row>
    <row r="5" spans="1:25" ht="21" customHeight="1" x14ac:dyDescent="0.25">
      <c r="A5" t="s">
        <v>137</v>
      </c>
      <c r="B5" t="s">
        <v>12</v>
      </c>
      <c r="C5" s="1" t="s">
        <v>633</v>
      </c>
      <c r="T5" t="s">
        <v>19</v>
      </c>
      <c r="U5" t="s">
        <v>69</v>
      </c>
      <c r="X5" s="14" t="s">
        <v>434</v>
      </c>
      <c r="Y5" s="14" t="s">
        <v>12</v>
      </c>
    </row>
    <row r="6" spans="1:25" ht="21" customHeight="1" x14ac:dyDescent="0.25">
      <c r="A6" t="s">
        <v>641</v>
      </c>
      <c r="B6" t="s">
        <v>12</v>
      </c>
      <c r="T6" t="s">
        <v>19</v>
      </c>
      <c r="U6" t="s">
        <v>69</v>
      </c>
      <c r="X6" s="14" t="s">
        <v>434</v>
      </c>
      <c r="Y6" s="14" t="s">
        <v>12</v>
      </c>
    </row>
    <row r="7" spans="1:25" ht="21" customHeight="1" x14ac:dyDescent="0.25">
      <c r="A7" t="s">
        <v>246</v>
      </c>
      <c r="B7" t="s">
        <v>12</v>
      </c>
      <c r="C7" s="1" t="s">
        <v>631</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691</v>
      </c>
      <c r="T9" t="s">
        <v>19</v>
      </c>
      <c r="U9" t="s">
        <v>69</v>
      </c>
      <c r="X9" s="14" t="s">
        <v>434</v>
      </c>
      <c r="Y9" s="14" t="s">
        <v>12</v>
      </c>
    </row>
    <row r="10" spans="1:25" ht="21" customHeight="1" x14ac:dyDescent="0.25">
      <c r="A10" t="s">
        <v>22</v>
      </c>
      <c r="B10" t="s">
        <v>12</v>
      </c>
      <c r="C10" s="1" t="s">
        <v>634</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630</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657</v>
      </c>
      <c r="B16" t="s">
        <v>12</v>
      </c>
      <c r="C16" s="1" t="s">
        <v>659</v>
      </c>
      <c r="T16" t="s">
        <v>19</v>
      </c>
      <c r="U16" t="s">
        <v>69</v>
      </c>
      <c r="V16" t="s">
        <v>69</v>
      </c>
      <c r="W16" s="6" t="s">
        <v>658</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629</v>
      </c>
      <c r="T18" t="s">
        <v>19</v>
      </c>
      <c r="U18" t="s">
        <v>69</v>
      </c>
      <c r="X18" s="14" t="s">
        <v>434</v>
      </c>
      <c r="Y18" s="14" t="s">
        <v>12</v>
      </c>
    </row>
    <row r="19" spans="1:25" ht="21" customHeight="1" x14ac:dyDescent="0.25">
      <c r="A19" t="s">
        <v>257</v>
      </c>
      <c r="B19" t="s">
        <v>12</v>
      </c>
      <c r="C19" s="1" t="s">
        <v>628</v>
      </c>
      <c r="T19" t="s">
        <v>19</v>
      </c>
      <c r="U19" t="s">
        <v>69</v>
      </c>
      <c r="X19" s="14"/>
      <c r="Y19" s="14"/>
    </row>
    <row r="20" spans="1:25" ht="21" customHeight="1" x14ac:dyDescent="0.25">
      <c r="A20" t="s">
        <v>21</v>
      </c>
      <c r="B20" t="s">
        <v>12</v>
      </c>
      <c r="C20" s="1" t="s">
        <v>627</v>
      </c>
      <c r="T20" t="s">
        <v>19</v>
      </c>
      <c r="U20" t="s">
        <v>69</v>
      </c>
      <c r="X20" s="14" t="s">
        <v>434</v>
      </c>
      <c r="Y20" s="14" t="s">
        <v>12</v>
      </c>
    </row>
    <row r="21" spans="1:25" ht="21" customHeight="1" x14ac:dyDescent="0.25">
      <c r="A21" t="s">
        <v>264</v>
      </c>
      <c r="B21" t="s">
        <v>12</v>
      </c>
      <c r="C21" s="1" t="s">
        <v>692</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626</v>
      </c>
      <c r="T23" t="s">
        <v>19</v>
      </c>
      <c r="U23" t="s">
        <v>69</v>
      </c>
      <c r="X23" s="14" t="s">
        <v>434</v>
      </c>
      <c r="Y23" s="14" t="s">
        <v>12</v>
      </c>
    </row>
    <row r="24" spans="1:25" ht="21" customHeight="1" x14ac:dyDescent="0.2">
      <c r="A24" t="s">
        <v>421</v>
      </c>
      <c r="B24" t="s">
        <v>12</v>
      </c>
      <c r="C24" s="1" t="s">
        <v>682</v>
      </c>
      <c r="T24" t="s">
        <v>19</v>
      </c>
      <c r="U24" t="s">
        <v>69</v>
      </c>
    </row>
    <row r="25" spans="1:25" ht="21" customHeight="1" x14ac:dyDescent="0.25">
      <c r="A25" t="s">
        <v>695</v>
      </c>
      <c r="B25" t="s">
        <v>69</v>
      </c>
      <c r="C25" s="1" t="s">
        <v>608</v>
      </c>
      <c r="T25" t="s">
        <v>19</v>
      </c>
      <c r="U25" t="s">
        <v>69</v>
      </c>
      <c r="X25" s="14" t="s">
        <v>434</v>
      </c>
      <c r="Y25" s="14" t="s">
        <v>12</v>
      </c>
    </row>
    <row r="26" spans="1:25" ht="21" customHeight="1" x14ac:dyDescent="0.25">
      <c r="A26" t="s">
        <v>576</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652</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624</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642</v>
      </c>
      <c r="G1" t="s">
        <v>360</v>
      </c>
      <c r="H1" s="1" t="s">
        <v>405</v>
      </c>
      <c r="I1" t="s">
        <v>361</v>
      </c>
      <c r="J1" t="s">
        <v>362</v>
      </c>
      <c r="K1" t="s">
        <v>363</v>
      </c>
      <c r="L1" t="s">
        <v>364</v>
      </c>
      <c r="M1" t="s">
        <v>365</v>
      </c>
      <c r="N1" t="s">
        <v>366</v>
      </c>
      <c r="O1" t="s">
        <v>367</v>
      </c>
      <c r="P1" t="s">
        <v>660</v>
      </c>
      <c r="Q1" t="s">
        <v>368</v>
      </c>
      <c r="R1" t="s">
        <v>369</v>
      </c>
      <c r="S1" t="s">
        <v>370</v>
      </c>
      <c r="T1" t="s">
        <v>435</v>
      </c>
      <c r="U1" t="s">
        <v>371</v>
      </c>
      <c r="V1" t="s">
        <v>372</v>
      </c>
      <c r="W1" t="s">
        <v>373</v>
      </c>
      <c r="X1" t="s">
        <v>374</v>
      </c>
      <c r="Y1" t="s">
        <v>375</v>
      </c>
      <c r="Z1" t="s">
        <v>424</v>
      </c>
      <c r="AA1" t="s">
        <v>609</v>
      </c>
      <c r="AB1" t="s">
        <v>578</v>
      </c>
      <c r="AC1" t="s">
        <v>579</v>
      </c>
      <c r="AD1" t="s">
        <v>653</v>
      </c>
      <c r="AE1" t="s">
        <v>654</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2022-11-28T01:57:41Z</dcterms:modified>
</cp:coreProperties>
</file>