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709EC4B8-D00B-4F6C-8A64-ADCFF0E43572}" xr6:coauthVersionLast="45" xr6:coauthVersionMax="45" xr10:uidLastSave="{00000000-0000-0000-0000-000000000000}"/>
  <bookViews>
    <workbookView xWindow="4635" yWindow="825" windowWidth="38355" windowHeight="15795"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<sst xmlns="http://schemas.openxmlformats.org/spreadsheetml/2006/main" count="2025" uniqueCount="558">
  <si>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</si>
  <si>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</si>
  <si>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</si>
  <si>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</si>
  <si>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</si>
  <si>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</si>
  <si>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</si>
  <si>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</si>
  <si>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</si>
  <si>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</si>
  <si>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</si>
  <si>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</si>
  <si>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</si>
  <si>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</si>
  <si>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</si>
  <si>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</si>
  <si>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</si>
  <si>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</si>
  <si>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</si>
  <si>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</si>
  <si>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</si>
  <si>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</si>
  <si>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</si>
  <si>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</si>
  <si>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</si>
  <si>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</si>
  <si>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</si>
  <si>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</si>
  <si>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</si>
  <si>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</si>
  <si>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</si>
  <si>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</si>
  <si>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</si>
  <si>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</si>
  <si>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</si>
  <si>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</si>
  <si>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</si>
  <si>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</si>
  <si>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</si>
  <si>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</si>
  <si>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</si>
  <si>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</si>
  <si>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</si>
  <si>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</si>
  <si>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</si>
  <si>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</si>
  <si>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</si>
  <si>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</si>
  <si>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</si>
  <si>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</si>
  <si>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</si>
  <si>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</si>
  <si>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</si>
  <si>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</si>
  <si>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</si>
  <si>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</si>
  <si>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</si>
  <si>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</si>
  <si>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</si>
  <si>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</si>
  <si>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</si>
  <si>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</si>
  <si>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</si>
  <si>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</si>
  <si>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</si>
  <si>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</si>
  <si>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</si>
  <si>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</si>
  <si>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</si>
  <si>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</si>
  <si>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</si>
  <si>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</si>
  <si>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</si>
  <si>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</si>
  <si>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</si>
  <si>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</si>
  <si>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</si>
  <si>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</si>
  <si>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</si>
  <si>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</si>
  <si>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</si>
  <si>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</si>
  <si>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</si>
  <si>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</si>
  <si>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</si>
  <si>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</si>
  <si>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</si>
  <si>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</si>
  <si>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</si>
  <si>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</si>
  <si>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</si>
  <si>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</si>
  <si>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</si>
  <si>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</si>
  <si>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</si>
  <si>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</si>
  <si>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</si>
  <si>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</si>
  <si>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</si>
  <si>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</si>
  <si>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</si>
  <si>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</si>
  <si>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</si>
  <si>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</si>
  <si>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</si>
  <si>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</si>
  <si>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</si>
  <si>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</si>
  <si>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</si>
  <si>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</si>
  <si>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</si>
  <si>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</si>
  <si>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</si>
  <si>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</si>
  <si>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</si>
  <si>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</si>
  <si>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</si>
  <si>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</si>
  <si>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</si>
  <si>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</si>
  <si>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</si>
  <si>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</si>
  <si>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</si>
  <si>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</si>
  <si>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</si>
  <si>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</si>
  <si>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</si>
  <si>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</si>
  <si>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</si>
  <si>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</si>
  <si>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</si>
  <si>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</si>
  <si>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</si>
  <si>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</si>
  <si>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</si>
  <si>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</si>
  <si>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</si>
  <si>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</si>
  <si>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</si>
  <si>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</si>
  <si>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</si>
  <si>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</si>
  <si>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</si>
  <si>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</si>
  <si>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</si>
  <si>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</si>
  <si>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</si>
  <si>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</si>
  <si>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</si>
  <si>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</si>
  <si>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</si>
  <si>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</si>
  <si>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</si>
  <si>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</si>
  <si>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</si>
  <si>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</si>
  <si>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</si>
  <si>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</si>
  <si>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</si>
  <si>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</si>
  <si>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</si>
  <si>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</si>
  <si>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</si>
  <si>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</si>
  <si>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</si>
  <si>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</si>
  <si>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</si>
  <si>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</si>
  <si>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</si>
  <si>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</si>
  <si>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</si>
  <si>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</si>
  <si>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</si>
  <si>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</si>
  <si>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</si>
  <si>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</si>
  <si>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</si>
  <si>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</si>
  <si>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</si>
  <si>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</si>
  <si>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</si>
  <si>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</si>
  <si>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</si>
  <si>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</si>
  <si>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</si>
  <si>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</si>
  <si>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</si>
  <si>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</si>
  <si>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</si>
  <si>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</si>
  <si>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</si>
  <si>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</si>
  <si>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</si>
  <si>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</si>
  <si>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</si>
  <si>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</si>
  <si>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</si>
  <si>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</si>
  <si>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</si>
  <si>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</si>
  <si>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</si>
  <si>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</si>
  <si>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</si>
  <si>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</si>
  <si>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</si>
  <si>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</si>
  <si>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</si>
  <si>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</si>
  <si>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</si>
  <si>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</si>
  <si>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</si>
  <si>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</si>
  <si>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</si>
  <si>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</si>
  <si>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</si>
  <si>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</si>
  <si>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</si>
  <si>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</si>
  <si>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</si>
  <si>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</si>
  <si>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</si>
  <si>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</si>
  <si>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</si>
  <si>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</si>
  <si>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</si>
  <si>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</si>
  <si>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</si>
  <si>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</si>
  <si>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</si>
  <si>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</si>
  <si>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</si>
  <si>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</si>
  <si>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</si>
  <si>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</si>
  <si>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</si>
  <si>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</si>
  <si>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</si>
  <si>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</si>
  <si>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</si>
  <si>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</si>
  <si>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</si>
  <si>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</si>
  <si>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</si>
  <si>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</si>
  <si>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</si>
  <si>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</si>
  <si>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</si>
  <si>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</si>
  <si>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</si>
  <si>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</si>
  <si>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</si>
  <si>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</si>
  <si>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</si>
  <si>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</si>
  <si>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</si>
  <si>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</si>
  <si>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</si>
  <si>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</si>
  <si>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</si>
  <si>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</si>
  <si>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</si>
  <si>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</si>
  <si>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</si>
  <si>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</si>
  <si>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</si>
  <si>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</si>
  <si>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</si>
  <si>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</si>
  <si>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</si>
  <si>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</si>
  <si>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</si>
  <si>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</si>
  <si>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</si>
  <si>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</si>
  <si>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</si>
  <si>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</si>
  <si>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</si>
  <si>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</si>
  <si>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</si>
  <si>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</si>
  <si>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</si>
  <si>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</si>
  <si>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</si>
  <si>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</si>
  <si>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</si>
  <si>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</si>
  <si>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</si>
  <si>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</si>
  <si>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</si>
  <si>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</si>
  <si>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</si>
  <si>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</si>
  <si>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</si>
  <si>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</si>
  <si>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</si>
  <si>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</si>
  <si>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</si>
  <si>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</si>
  <si>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</si>
  <si>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</si>
  <si>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</si>
  <si>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</si>
  <si>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</si>
  <si>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</si>
  <si>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</si>
  <si>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</si>
  <si>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</si>
  <si>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</si>
  <si>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</si>
  <si>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</si>
  <si>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</si>
  <si>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</si>
  <si>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</si>
  <si>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</si>
  <si>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</si>
  <si>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</si>
  <si>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</si>
  <si>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</si>
  <si>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</si>
  <si>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</si>
  <si>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</si>
  <si>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</si>
  <si>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</si>
  <si>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</si>
  <si>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</si>
  <si>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</si>
  <si>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</si>
  <si>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</si>
  <si>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</si>
  <si>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</si>
  <si>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</si>
  <si>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</si>
  <si>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</si>
  <si>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</si>
  <si>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</si>
  <si>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</si>
  <si>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</si>
  <si>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</si>
  <si>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</si>
  <si>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</si>
  <si>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</si>
  <si>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</si>
  <si>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</si>
  <si>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</si>
  <si>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</si>
  <si>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</si>
  <si>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</si>
  <si>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</si>
  <si>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</si>
  <si>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</si>
  <si>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</si>
  <si>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</si>
  <si>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</si>
  <si>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</si>
  <si>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</si>
  <si>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</si>
  <si>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</si>
  <si>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</si>
  <si>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</si>
  <si>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</si>
  <si>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</si>
  <si>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</si>
  <si>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</si>
  <si>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</si>
  <si>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</si>
  <si>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</si>
  <si>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</si>
  <si>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</si>
  <si>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</si>
  <si>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</si>
  <si>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</si>
  <si>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</si>
  <si>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</si>
  <si>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</si>
  <si>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</si>
  <si>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</si>
  <si>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</si>
  <si>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</si>
  <si>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</si>
  <si>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</si>
  <si>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</si>
  <si>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</si>
  <si>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</si>
  <si>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</si>
  <si>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</si>
  <si>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</si>
  <si>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</si>
  <si>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</si>
  <si>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</si>
  <si>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</si>
  <si>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</si>
  <si>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</si>
  <si>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</si>
  <si>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</si>
  <si>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</si>
  <si>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</si>
  <si>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</si>
  <si>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</si>
  <si>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</si>
  <si>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</si>
  <si>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</si>
  <si>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</si>
  <si>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</si>
  <si>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</si>
  <si>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</si>
  <si>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</si>
  <si>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</si>
  <si>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</si>
  <si>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</si>
  <si>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</si>
  <si>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</si>
  <si>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</si>
  <si>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</si>
  <si>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</si>
  <si>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</si>
  <si>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</si>
  <si>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</si>
  <si>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</si>
  <si>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</si>
  <si>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</si>
  <si>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</si>
  <si>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</si>
  <si>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</si>
  <si>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</si>
  <si>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</si>
  <si>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</si>
  <si>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</si>
  <si>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</si>
  <si>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</si>
  <si>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</si>
  <si>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</si>
  <si>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</si>
  <si>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</si>
  <si>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</si>
  <si>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</si>
  <si>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</si>
  <si>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</si>
  <si>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</si>
  <si>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</si>
  <si>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</si>
  <si>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</si>
  <si>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</si>
  <si>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</si>
  <si>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</si>
  <si>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</si>
  <si>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</si>
  <si>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</si>
  <si>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</si>
  <si>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</si>
  <si>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</si>
  <si>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</si>
  <si>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</si>
  <si>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</si>
  <si>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</si>
  <si>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</si>
  <si>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</si>
  <si>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</si>
  <si>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</si>
  <si>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</si>
  <si>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</si>
  <si>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</si>
  <si>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</si>
  <si>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</si>
  <si>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</si>
  <si>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</si>
  <si>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</si>
  <si>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</si>
  <si>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</si>
  <si>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</si>
  <si>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</si>
  <si>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</si>
  <si>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</si>
  <si>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</si>
  <si>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</si>
  <si>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</si>
  <si>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</si>
  <si>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</si>
  <si>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</si>
  <si>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</si>
  <si>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</si>
  <si>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</si>
  <si>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</si>
  <si>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</si>
  <si>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</si>
  <si>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</si>
  <si>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</si>
  <si>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</si>
  <si>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</si>
  <si>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</si>
  <si>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</si>
  <si>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</si>
  <si>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</si>
  <si>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</si>
  <si>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</si>
  <si>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</si>
  <si>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</si>
  <si>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</si>
  <si>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</si>
  <si>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</si>
  <si>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</si>
  <si>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</si>
  <si>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</si>
  <si>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</si>
  <si>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</si>
  <si>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</si>
  <si>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</si>
  <si>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</si>
  <si>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</si>
  <si>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</si>
  <si>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</si>
  <si>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</si>
  <si>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</si>
  <si>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</si>
  <si>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</si>
  <si>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http://hl7.org/fhir/us/core/ImplementationGuide/hl7.fhir.us.core|3.1.1</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</si>
  <si>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</si>
  <si>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</si>
  <si>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</si>
  <si>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</si>
  <si>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profile_conf</t>
  </si>
  <si>
    <t>//ERICS-AIR-2/ehaas/Documents/FHIR/US-Core-R4/input/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</si>
  <si>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</si>
  <si>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</si>
  <si>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</si>
  <si>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</si>
  <si>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</si>
  <si>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</si>
  <si>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</si>
  <si>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</si>
  <si>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</si>
  <si>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</si>
  <si>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</si>
  <si>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</si>
  <si>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Pediatric Head Occipital-frontal Circumference Percentile Profile</t>
  </si>
  <si>
    <t>Pediatric Weight for Height Observation Profile</t>
  </si>
  <si>
    <t>Pediatric BMI for Age Observation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</si>
  <si>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</si>
  <si>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</si>
  <si>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</si>
  <si>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</si>
  <si>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</si>
  <si>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</si>
  <si>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</si>
  <si>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</si>
  <si>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http://hl7.org/fhir/us/core/StructureDefinition/pediatric-bmi-for-age-observation</t>
  </si>
  <si>
    <t>http://hl7.org/fhir/us/core/StructureDefinition/pediatric-head-occipital-frontal-circumference-percentile</t>
  </si>
  <si>
    <t>http://hl7.org/fhir/us/core/StructureDefinition/pediatric-weight-for-height-observation</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</si>
  <si>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</si>
  <si>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</si>
  <si>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</si>
  <si>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</si>
  <si>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</si>
  <si>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Implantable medical devices that have UDI information **SHALL** represent this information in either `carrierAIDC` or `carrierHRF`.
     - UDI may not be present in all scenarios such as historical implantable devices, patient reported implant information, payer reported devices, or improperly documented implants.
     - Servers are not required to support both `carrierAIDC` and `carrierHR`.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</si>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</sst>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activeCell="D10" sqref="D10"/>
    </sheetView>
  </sheetViews>
  <sheetFormatPr defaultColWidth="8.85546875" defaultRowHeight="15"/>
  <cols>
    <col min="1" max="1" width="26" customWidth="1"/>
  </cols>
  <sheetData>
    <row r="1" spans="1:2" s="1" customFormat="1">
      <c r="A1" s="1" t="s">
        <v>10</v>
      </c>
      <c r="B1" s="1" t="s">
        <v>1</v>
      </c>
    </row>
    <row r="2" spans="1:2">
      <c r="A2" t="s">
        <v>510</v>
      </c>
      <c r="B2" t="s">
        <v>520</v>
      </c>
    </row>
    <row r="3" spans="1:2">
      <c r="A3" t="s">
        <v>511</v>
      </c>
      <c r="B3" t="s">
        <v>548</v>
      </c>
    </row>
    <row r="4" spans="1:2">
      <c r="A4" t="s">
        <v>504</v>
      </c>
      <c r="B4" t="s">
        <v>505</v>
      </c>
    </row>
    <row r="5" spans="1:2">
      <c r="A5" t="s">
        <v>506</v>
      </c>
      <c r="B5" t="s">
        <v>507</v>
      </c>
    </row>
    <row r="6" spans="1:2">
      <c r="A6" t="s">
        <v>75</v>
      </c>
      <c r="B6" s="14" t="s">
        <v>508</v>
      </c>
    </row>
    <row r="7" spans="1:2">
      <c r="A7" t="s">
        <v>512</v>
      </c>
      <c r="B7" t="s">
        <v>66</v>
      </c>
    </row>
    <row r="8" spans="1:2">
      <c r="A8" t="s">
        <v>513</v>
      </c>
      <c r="B8" t="s">
        <v>509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I36" zoomScale="110" zoomScaleNormal="11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56"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325</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329</v>
      </c>
      <c r="I6" s="1" t="s">
        <v>330</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327</v>
      </c>
      <c r="I13" s="1" t="s">
        <v>331</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328</v>
      </c>
      <c r="I16" s="1" t="s">
        <v>332</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334</v>
      </c>
      <c r="I18" s="1" t="s">
        <v>333</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189</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186</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188</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187</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355</v>
      </c>
      <c r="H33" s="5" t="s">
        <v>166</v>
      </c>
      <c r="I33" s="5" t="s">
        <v>356</v>
      </c>
      <c r="J33" s="5" t="s">
        <v>347</v>
      </c>
    </row>
    <row r="34" spans="1:10" s="1" customFormat="1">
      <c r="A34" s="1">
        <v>37</v>
      </c>
      <c r="B34" s="1" t="s">
        <v>148</v>
      </c>
      <c r="C34" s="1" t="str">
        <f t="shared" si="0"/>
        <v>http://hl7.org/fhir/us/core/StructureDefinition/us-core-condition</v>
      </c>
      <c r="D34" s="1" t="s">
        <v>155</v>
      </c>
      <c r="E34" s="1" t="s">
        <v>78</v>
      </c>
      <c r="F34" s="1" t="s">
        <v>116</v>
      </c>
      <c r="H34" s="5" t="s">
        <v>160</v>
      </c>
      <c r="I34" s="5" t="s">
        <v>491</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357</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350</v>
      </c>
      <c r="J37" s="5" t="s">
        <v>482</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336</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191</v>
      </c>
      <c r="C40" s="1" t="s">
        <v>201</v>
      </c>
      <c r="D40" s="1" t="s">
        <v>126</v>
      </c>
      <c r="E40" s="1" t="s">
        <v>78</v>
      </c>
      <c r="F40" s="1" t="s">
        <v>116</v>
      </c>
      <c r="H40" s="5" t="s">
        <v>214</v>
      </c>
      <c r="I40" s="5" t="s">
        <v>197</v>
      </c>
      <c r="J40" s="5" t="str">
        <f>"Fetches a bundle of all "&amp;B40&amp;" resources for the specified "&amp;SUBSTITUTE(D40,","," and ")</f>
        <v>Fetches a bundle of all DiagnosticReport resources for the specified patient and status</v>
      </c>
    </row>
    <row r="41" spans="1:10" s="1" customFormat="1" ht="15.75">
      <c r="A41" s="1">
        <v>50</v>
      </c>
      <c r="B41" s="1" t="s">
        <v>191</v>
      </c>
      <c r="C41" s="1" t="s">
        <v>201</v>
      </c>
      <c r="D41" s="1" t="s">
        <v>155</v>
      </c>
      <c r="E41" s="1" t="s">
        <v>13</v>
      </c>
      <c r="F41" s="1" t="s">
        <v>116</v>
      </c>
      <c r="G41" s="1" t="s">
        <v>351</v>
      </c>
      <c r="H41" s="5" t="s">
        <v>206</v>
      </c>
      <c r="I41" s="9" t="s">
        <v>209</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191</v>
      </c>
      <c r="C42" s="1" t="s">
        <v>201</v>
      </c>
      <c r="D42" s="1" t="s">
        <v>157</v>
      </c>
      <c r="E42" s="1" t="s">
        <v>13</v>
      </c>
      <c r="F42" s="1" t="s">
        <v>116</v>
      </c>
      <c r="H42" s="5" t="s">
        <v>239</v>
      </c>
      <c r="I42" s="9" t="s">
        <v>211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191</v>
      </c>
      <c r="C43" s="1" t="s">
        <v>201</v>
      </c>
      <c r="D43" s="1" t="s">
        <v>207</v>
      </c>
      <c r="E43" s="1" t="s">
        <v>13</v>
      </c>
      <c r="F43" s="1" t="s">
        <v>233</v>
      </c>
      <c r="G43" s="1" t="s">
        <v>351</v>
      </c>
      <c r="H43" s="5" t="s">
        <v>208</v>
      </c>
      <c r="I43" s="9" t="s">
        <v>210</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191</v>
      </c>
      <c r="C44" s="1" t="s">
        <v>201</v>
      </c>
      <c r="D44" s="1" t="s">
        <v>234</v>
      </c>
      <c r="E44" s="1" t="s">
        <v>78</v>
      </c>
      <c r="F44" s="1" t="s">
        <v>233</v>
      </c>
      <c r="H44" s="5" t="s">
        <v>243</v>
      </c>
      <c r="I44" s="5" t="s">
        <v>236</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191</v>
      </c>
      <c r="C45" s="11" t="s">
        <v>202</v>
      </c>
      <c r="D45" s="1" t="s">
        <v>126</v>
      </c>
      <c r="E45" s="1" t="s">
        <v>78</v>
      </c>
      <c r="F45" s="1" t="s">
        <v>116</v>
      </c>
      <c r="H45" s="5" t="s">
        <v>326</v>
      </c>
      <c r="I45" s="5" t="s">
        <v>197</v>
      </c>
      <c r="J45" s="5" t="str">
        <f>"Fetches a bundle of all "&amp;B45&amp;" resources for the specified "&amp;SUBSTITUTE(D45,","," and ")</f>
        <v>Fetches a bundle of all DiagnosticReport resources for the specified patient and status</v>
      </c>
    </row>
    <row r="46" spans="1:10" s="1" customFormat="1">
      <c r="A46" s="1">
        <v>57</v>
      </c>
      <c r="B46" s="1" t="s">
        <v>191</v>
      </c>
      <c r="C46" s="11" t="s">
        <v>202</v>
      </c>
      <c r="D46" s="1" t="s">
        <v>155</v>
      </c>
      <c r="E46" s="1" t="s">
        <v>13</v>
      </c>
      <c r="F46" s="1" t="s">
        <v>116</v>
      </c>
      <c r="H46" s="5" t="s">
        <v>212</v>
      </c>
      <c r="I46" s="5" t="s">
        <v>216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191</v>
      </c>
      <c r="C47" s="11" t="s">
        <v>202</v>
      </c>
      <c r="D47" s="1" t="s">
        <v>157</v>
      </c>
      <c r="E47" s="1" t="s">
        <v>13</v>
      </c>
      <c r="F47" s="1" t="s">
        <v>116</v>
      </c>
      <c r="H47" s="5" t="s">
        <v>213</v>
      </c>
      <c r="I47" s="5" t="s">
        <v>211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191</v>
      </c>
      <c r="C48" s="11" t="s">
        <v>202</v>
      </c>
      <c r="D48" s="1" t="s">
        <v>207</v>
      </c>
      <c r="E48" s="1" t="s">
        <v>13</v>
      </c>
      <c r="F48" s="1" t="s">
        <v>233</v>
      </c>
      <c r="H48" s="5" t="s">
        <v>215</v>
      </c>
      <c r="I48" s="5" t="s">
        <v>217</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191</v>
      </c>
      <c r="C49" s="11" t="s">
        <v>202</v>
      </c>
      <c r="D49" s="1" t="s">
        <v>234</v>
      </c>
      <c r="E49" s="1" t="s">
        <v>78</v>
      </c>
      <c r="F49" s="1" t="s">
        <v>233</v>
      </c>
      <c r="H49" s="5" t="s">
        <v>235</v>
      </c>
      <c r="I49" s="5" t="s">
        <v>236</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192</v>
      </c>
      <c r="C50" s="1" t="str">
        <f t="shared" ref="C50:C60" si="2">"http://hl7.org/fhir/us/core/StructureDefinition/us-core-"&amp;LOWER(B50)</f>
        <v>http://hl7.org/fhir/us/core/StructureDefinition/us-core-goal</v>
      </c>
      <c r="D50" s="1" t="s">
        <v>340</v>
      </c>
      <c r="E50" s="1" t="s">
        <v>78</v>
      </c>
      <c r="F50" s="1" t="s">
        <v>116</v>
      </c>
      <c r="H50" s="5" t="s">
        <v>199</v>
      </c>
      <c r="I50" s="5" t="s">
        <v>341</v>
      </c>
      <c r="J50" s="5" t="str">
        <f>"Fetches a bundle of all "&amp;B50&amp;" resources for the specified "&amp;SUBSTITUTE(D50,","," and ")</f>
        <v>Fetches a bundle of all Goal resources for the specified patient and lifecycle-status</v>
      </c>
    </row>
    <row r="51" spans="1:10" s="1" customFormat="1">
      <c r="A51" s="1">
        <v>64</v>
      </c>
      <c r="B51" s="1" t="s">
        <v>192</v>
      </c>
      <c r="C51" s="1" t="str">
        <f t="shared" si="2"/>
        <v>http://hl7.org/fhir/us/core/StructureDefinition/us-core-goal</v>
      </c>
      <c r="D51" s="1" t="s">
        <v>443</v>
      </c>
      <c r="E51" s="1" t="s">
        <v>78</v>
      </c>
      <c r="F51" s="1" t="s">
        <v>159</v>
      </c>
      <c r="H51" s="5" t="s">
        <v>222</v>
      </c>
      <c r="I51" s="5" t="s">
        <v>444</v>
      </c>
      <c r="J51" s="5" t="str">
        <f>"Fetches a bundle of all "&amp;B51&amp;" resources for the specified "&amp;SUBSTITUTE(D51,","," and ")</f>
        <v>Fetches a bundle of all Goal resources for the specified patient and target-date</v>
      </c>
    </row>
    <row r="52" spans="1:10" s="1" customFormat="1">
      <c r="A52" s="1">
        <v>67</v>
      </c>
      <c r="B52" s="1" t="s">
        <v>193</v>
      </c>
      <c r="C52" s="1" t="str">
        <f t="shared" si="2"/>
        <v>http://hl7.org/fhir/us/core/StructureDefinition/us-core-medicationrequest</v>
      </c>
      <c r="D52" s="1" t="s">
        <v>463</v>
      </c>
      <c r="E52" s="1" t="s">
        <v>13</v>
      </c>
      <c r="F52" s="1" t="s">
        <v>116</v>
      </c>
      <c r="G52" s="1" t="s">
        <v>493</v>
      </c>
      <c r="H52" s="5" t="s">
        <v>467</v>
      </c>
      <c r="I52" s="5" t="s">
        <v>494</v>
      </c>
      <c r="J52" s="5" t="s">
        <v>498</v>
      </c>
    </row>
    <row r="53" spans="1:10" s="1" customFormat="1">
      <c r="A53" s="1">
        <v>68</v>
      </c>
      <c r="B53" s="1" t="s">
        <v>193</v>
      </c>
      <c r="C53" s="1" t="str">
        <f t="shared" si="2"/>
        <v>http://hl7.org/fhir/us/core/StructureDefinition/us-core-medicationrequest</v>
      </c>
      <c r="D53" s="1" t="s">
        <v>464</v>
      </c>
      <c r="E53" s="1" t="s">
        <v>13</v>
      </c>
      <c r="F53" s="1" t="s">
        <v>116</v>
      </c>
      <c r="G53" s="1" t="s">
        <v>493</v>
      </c>
      <c r="H53" s="5" t="s">
        <v>198</v>
      </c>
      <c r="I53" s="5" t="s">
        <v>495</v>
      </c>
      <c r="J53" s="5" t="s">
        <v>499</v>
      </c>
    </row>
    <row r="54" spans="1:10" s="1" customFormat="1">
      <c r="A54" s="1">
        <v>69</v>
      </c>
      <c r="B54" s="1" t="s">
        <v>193</v>
      </c>
      <c r="C54" s="1" t="str">
        <f t="shared" si="2"/>
        <v>http://hl7.org/fhir/us/core/StructureDefinition/us-core-medicationrequest</v>
      </c>
      <c r="D54" s="1" t="s">
        <v>466</v>
      </c>
      <c r="E54" s="1" t="s">
        <v>78</v>
      </c>
      <c r="F54" s="1" t="s">
        <v>116</v>
      </c>
      <c r="G54" s="1" t="s">
        <v>493</v>
      </c>
      <c r="H54" s="5" t="s">
        <v>198</v>
      </c>
      <c r="I54" s="5" t="s">
        <v>496</v>
      </c>
      <c r="J54" s="5" t="s">
        <v>500</v>
      </c>
    </row>
    <row r="55" spans="1:10" s="1" customFormat="1">
      <c r="A55" s="1">
        <v>70</v>
      </c>
      <c r="B55" s="1" t="s">
        <v>193</v>
      </c>
      <c r="C55" s="1" t="str">
        <f t="shared" si="2"/>
        <v>http://hl7.org/fhir/us/core/StructureDefinition/us-core-medicationrequest</v>
      </c>
      <c r="D55" s="1" t="s">
        <v>465</v>
      </c>
      <c r="E55" s="1" t="s">
        <v>78</v>
      </c>
      <c r="F55" s="1" t="s">
        <v>233</v>
      </c>
      <c r="G55" s="1" t="s">
        <v>493</v>
      </c>
      <c r="H55" s="5" t="s">
        <v>248</v>
      </c>
      <c r="I55" s="5" t="s">
        <v>497</v>
      </c>
      <c r="J55" s="5" t="s">
        <v>501</v>
      </c>
    </row>
    <row r="56" spans="1:10" s="1" customFormat="1">
      <c r="A56" s="1">
        <v>73</v>
      </c>
      <c r="B56" s="1" t="s">
        <v>475</v>
      </c>
      <c r="C56" s="1" t="str">
        <f t="shared" si="2"/>
        <v>http://hl7.org/fhir/us/core/StructureDefinition/us-core-!medicationstatement</v>
      </c>
      <c r="D56" s="1" t="s">
        <v>126</v>
      </c>
      <c r="E56" s="1" t="s">
        <v>78</v>
      </c>
      <c r="F56" s="1" t="s">
        <v>116</v>
      </c>
      <c r="H56" s="5" t="s">
        <v>200</v>
      </c>
      <c r="I56" s="5" t="s">
        <v>440</v>
      </c>
      <c r="J56" s="5" t="str">
        <f>"Fetches a bundle of all "&amp;B56&amp;" resources for the specified "&amp;SUBSTITUTE(D56,","," and ")</f>
        <v>Fetches a bundle of all !MedicationStatement resources for the specified patient and status</v>
      </c>
    </row>
    <row r="57" spans="1:10" s="1" customFormat="1">
      <c r="A57" s="1">
        <v>74</v>
      </c>
      <c r="B57" s="1" t="s">
        <v>475</v>
      </c>
      <c r="C57" s="1" t="str">
        <f t="shared" si="2"/>
        <v>http://hl7.org/fhir/us/core/StructureDefinition/us-core-!medicationstatement</v>
      </c>
      <c r="D57" s="1" t="s">
        <v>250</v>
      </c>
      <c r="E57" s="1" t="s">
        <v>78</v>
      </c>
      <c r="F57" s="1" t="s">
        <v>159</v>
      </c>
      <c r="H57" s="5" t="s">
        <v>249</v>
      </c>
      <c r="I57" s="5" t="s">
        <v>441</v>
      </c>
      <c r="J57" s="5" t="s">
        <v>251</v>
      </c>
    </row>
    <row r="58" spans="1:10" s="1" customFormat="1">
      <c r="A58" s="1">
        <v>75</v>
      </c>
      <c r="B58" s="1" t="s">
        <v>194</v>
      </c>
      <c r="C58" s="1" t="str">
        <f t="shared" si="2"/>
        <v>http://hl7.org/fhir/us/core/StructureDefinition/us-core-procedure</v>
      </c>
      <c r="D58" s="1" t="s">
        <v>126</v>
      </c>
      <c r="E58" s="1" t="s">
        <v>78</v>
      </c>
      <c r="F58" s="1" t="s">
        <v>116</v>
      </c>
      <c r="H58" s="5" t="s">
        <v>219</v>
      </c>
      <c r="I58" s="5" t="s">
        <v>218</v>
      </c>
      <c r="J58" s="5" t="str">
        <f>"Fetches a bundle of all "&amp;B58&amp;" resources for the specified "&amp;SUBSTITUTE(D58,","," and ")</f>
        <v>Fetches a bundle of all Procedure resources for the specified patient and status</v>
      </c>
    </row>
    <row r="59" spans="1:10" s="1" customFormat="1">
      <c r="A59" s="1">
        <v>76</v>
      </c>
      <c r="B59" s="1" t="s">
        <v>194</v>
      </c>
      <c r="C59" s="1" t="str">
        <f t="shared" si="2"/>
        <v>http://hl7.org/fhir/us/core/StructureDefinition/us-core-procedure</v>
      </c>
      <c r="D59" s="1" t="s">
        <v>176</v>
      </c>
      <c r="E59" s="1" t="s">
        <v>13</v>
      </c>
      <c r="F59" s="1" t="s">
        <v>116</v>
      </c>
      <c r="H59" s="5" t="s">
        <v>231</v>
      </c>
      <c r="I59" s="5" t="s">
        <v>232</v>
      </c>
      <c r="J59" s="5" t="str">
        <f>"Fetches a bundle of all "&amp;B59&amp;" resources for the specified "&amp;SUBSTITUTE(D59,","," and ")</f>
        <v>Fetches a bundle of all Procedure resources for the specified patient and date</v>
      </c>
    </row>
    <row r="60" spans="1:10" s="1" customFormat="1">
      <c r="A60" s="1">
        <v>77</v>
      </c>
      <c r="B60" s="1" t="s">
        <v>194</v>
      </c>
      <c r="C60" s="1" t="str">
        <f t="shared" si="2"/>
        <v>http://hl7.org/fhir/us/core/StructureDefinition/us-core-procedure</v>
      </c>
      <c r="D60" s="1" t="s">
        <v>234</v>
      </c>
      <c r="E60" s="1" t="s">
        <v>78</v>
      </c>
      <c r="F60" s="1" t="s">
        <v>233</v>
      </c>
      <c r="H60" s="5" t="s">
        <v>244</v>
      </c>
      <c r="I60" s="5" t="s">
        <v>245</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195</v>
      </c>
      <c r="C61" s="1" t="s">
        <v>450</v>
      </c>
      <c r="D61" s="1" t="s">
        <v>255</v>
      </c>
      <c r="E61" s="1" t="s">
        <v>78</v>
      </c>
      <c r="F61" s="1" t="s">
        <v>116</v>
      </c>
      <c r="G61" s="1" t="s">
        <v>452</v>
      </c>
      <c r="H61" s="5" t="s">
        <v>301</v>
      </c>
      <c r="I61" s="5" t="s">
        <v>453</v>
      </c>
      <c r="J61" s="5" t="s">
        <v>346</v>
      </c>
    </row>
    <row r="62" spans="1:10" s="1" customFormat="1">
      <c r="A62" s="1">
        <v>81</v>
      </c>
      <c r="B62" s="1" t="s">
        <v>195</v>
      </c>
      <c r="C62" s="1" t="s">
        <v>450</v>
      </c>
      <c r="D62" s="1" t="s">
        <v>155</v>
      </c>
      <c r="E62" s="1" t="s">
        <v>13</v>
      </c>
      <c r="F62" s="1" t="s">
        <v>116</v>
      </c>
      <c r="G62" s="1" t="s">
        <v>452</v>
      </c>
      <c r="H62" s="5" t="s">
        <v>237</v>
      </c>
      <c r="I62" s="5" t="s">
        <v>454</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195</v>
      </c>
      <c r="C63" s="1" t="s">
        <v>450</v>
      </c>
      <c r="D63" s="1" t="s">
        <v>157</v>
      </c>
      <c r="E63" s="1" t="s">
        <v>13</v>
      </c>
      <c r="F63" s="1" t="s">
        <v>116</v>
      </c>
      <c r="H63" s="5" t="s">
        <v>241</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195</v>
      </c>
      <c r="C64" s="11" t="s">
        <v>450</v>
      </c>
      <c r="D64" s="1" t="s">
        <v>207</v>
      </c>
      <c r="E64" s="1" t="s">
        <v>13</v>
      </c>
      <c r="F64" s="1" t="s">
        <v>233</v>
      </c>
      <c r="G64" s="1" t="s">
        <v>452</v>
      </c>
      <c r="H64" s="5" t="s">
        <v>242</v>
      </c>
      <c r="I64" s="5" t="s">
        <v>455</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195</v>
      </c>
      <c r="C65" s="11" t="s">
        <v>450</v>
      </c>
      <c r="D65" s="1" t="s">
        <v>234</v>
      </c>
      <c r="E65" s="1" t="s">
        <v>78</v>
      </c>
      <c r="F65" s="1" t="s">
        <v>233</v>
      </c>
      <c r="H65" s="5" t="s">
        <v>240</v>
      </c>
      <c r="I65" s="5" t="s">
        <v>238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345</v>
      </c>
      <c r="C66" s="1" t="s">
        <v>450</v>
      </c>
      <c r="D66" s="1" t="s">
        <v>126</v>
      </c>
      <c r="E66" s="1" t="s">
        <v>78</v>
      </c>
      <c r="F66" s="1" t="s">
        <v>116</v>
      </c>
      <c r="H66" s="5" t="s">
        <v>221</v>
      </c>
      <c r="I66" s="5" t="s">
        <v>220</v>
      </c>
      <c r="J66" s="5" t="str">
        <f>"Fetches a bundle of all "&amp;B66&amp;" resources for the specified "&amp;SUBSTITUTE(D66,","," and ")</f>
        <v>Fetches a bundle of all !Observation resources for the specified patient and status</v>
      </c>
    </row>
    <row r="67" spans="1:16" s="1" customFormat="1">
      <c r="A67" s="1">
        <v>88</v>
      </c>
      <c r="B67" s="1" t="s">
        <v>252</v>
      </c>
      <c r="C67" s="11" t="s">
        <v>254</v>
      </c>
      <c r="D67" s="1" t="s">
        <v>155</v>
      </c>
      <c r="E67" s="1" t="s">
        <v>13</v>
      </c>
      <c r="F67" s="1" t="s">
        <v>116</v>
      </c>
      <c r="G67" s="1" t="s">
        <v>352</v>
      </c>
      <c r="H67" s="5" t="s">
        <v>260</v>
      </c>
      <c r="I67" s="5" t="s">
        <v>261</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252</v>
      </c>
      <c r="C68" s="11" t="s">
        <v>254</v>
      </c>
      <c r="D68" s="1" t="s">
        <v>207</v>
      </c>
      <c r="E68" s="1" t="s">
        <v>78</v>
      </c>
      <c r="F68" s="1" t="s">
        <v>233</v>
      </c>
      <c r="G68" s="1" t="s">
        <v>352</v>
      </c>
      <c r="H68" s="5" t="s">
        <v>259</v>
      </c>
      <c r="I68" s="5" t="s">
        <v>445</v>
      </c>
      <c r="J68" s="5" t="s">
        <v>263</v>
      </c>
    </row>
    <row r="69" spans="1:16" s="1" customFormat="1">
      <c r="A69" s="1">
        <v>90</v>
      </c>
      <c r="B69" s="1" t="s">
        <v>252</v>
      </c>
      <c r="C69" s="11" t="s">
        <v>254</v>
      </c>
      <c r="D69" s="1" t="s">
        <v>255</v>
      </c>
      <c r="E69" s="1" t="s">
        <v>78</v>
      </c>
      <c r="F69" s="1" t="s">
        <v>116</v>
      </c>
      <c r="G69" s="1" t="s">
        <v>352</v>
      </c>
      <c r="H69" s="5" t="s">
        <v>257</v>
      </c>
      <c r="I69" s="5" t="s">
        <v>262</v>
      </c>
      <c r="J69" s="5" t="s">
        <v>264</v>
      </c>
    </row>
    <row r="70" spans="1:16" s="1" customFormat="1">
      <c r="A70" s="1">
        <v>91</v>
      </c>
      <c r="B70" s="1" t="s">
        <v>252</v>
      </c>
      <c r="C70" s="11" t="s">
        <v>254</v>
      </c>
      <c r="D70" s="1" t="s">
        <v>256</v>
      </c>
      <c r="E70" s="1" t="s">
        <v>78</v>
      </c>
      <c r="F70" s="1" t="s">
        <v>233</v>
      </c>
      <c r="G70" s="1" t="s">
        <v>352</v>
      </c>
      <c r="H70" s="5" t="s">
        <v>258</v>
      </c>
      <c r="I70" s="5" t="s">
        <v>446</v>
      </c>
      <c r="J70" s="5" t="s">
        <v>265</v>
      </c>
    </row>
    <row r="71" spans="1:16" s="1" customFormat="1">
      <c r="A71" s="1">
        <v>94</v>
      </c>
      <c r="B71" s="1" t="s">
        <v>266</v>
      </c>
      <c r="C71" s="1" t="str">
        <f>"http://hl7.org/fhir/us/core/StructureDefinition/us-core-"&amp;LOWER(B71)</f>
        <v>http://hl7.org/fhir/us/core/StructureDefinition/us-core-careteam</v>
      </c>
      <c r="D71" s="1" t="s">
        <v>126</v>
      </c>
      <c r="E71" s="1" t="s">
        <v>13</v>
      </c>
      <c r="F71" s="1" t="s">
        <v>116</v>
      </c>
      <c r="G71" s="1" t="s">
        <v>335</v>
      </c>
      <c r="H71" s="5" t="s">
        <v>267</v>
      </c>
      <c r="I71" s="5" t="s">
        <v>268</v>
      </c>
      <c r="J71" s="5" t="s">
        <v>269</v>
      </c>
    </row>
    <row r="72" spans="1:16" s="1" customFormat="1" ht="15.75">
      <c r="A72" s="1">
        <v>97</v>
      </c>
      <c r="B72" s="1" t="s">
        <v>195</v>
      </c>
      <c r="C72" s="10" t="s">
        <v>296</v>
      </c>
      <c r="D72" s="1" t="s">
        <v>157</v>
      </c>
      <c r="E72" s="1" t="s">
        <v>13</v>
      </c>
      <c r="F72" s="1" t="s">
        <v>116</v>
      </c>
      <c r="G72" s="1" t="s">
        <v>353</v>
      </c>
      <c r="H72" s="5" t="s">
        <v>298</v>
      </c>
      <c r="I72" s="5" t="s">
        <v>297</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195</v>
      </c>
      <c r="C73" s="1" t="s">
        <v>344</v>
      </c>
      <c r="D73" s="1" t="s">
        <v>255</v>
      </c>
      <c r="E73" s="1" t="s">
        <v>78</v>
      </c>
      <c r="F73" s="1" t="s">
        <v>116</v>
      </c>
      <c r="G73" s="1" t="s">
        <v>456</v>
      </c>
      <c r="H73" s="5" t="s">
        <v>300</v>
      </c>
      <c r="I73" s="5" t="s">
        <v>457</v>
      </c>
      <c r="J73" s="5" t="str">
        <f>"Fetches a bundle of all "&amp;B73&amp;" resources for the specified "&amp;SUBSTITUTE(D73,","," and ")</f>
        <v>Fetches a bundle of all Observation resources for the specified patient and category and status</v>
      </c>
    </row>
    <row r="74" spans="1:16" s="1" customFormat="1">
      <c r="A74" s="1">
        <v>101</v>
      </c>
      <c r="B74" s="1" t="s">
        <v>195</v>
      </c>
      <c r="C74" s="1" t="s">
        <v>344</v>
      </c>
      <c r="D74" s="1" t="s">
        <v>155</v>
      </c>
      <c r="E74" s="1" t="s">
        <v>13</v>
      </c>
      <c r="F74" s="1" t="s">
        <v>116</v>
      </c>
      <c r="G74" s="1" t="s">
        <v>456</v>
      </c>
      <c r="H74" s="5" t="s">
        <v>299</v>
      </c>
      <c r="I74" s="5" t="s">
        <v>458</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195</v>
      </c>
      <c r="C75" s="1" t="s">
        <v>344</v>
      </c>
      <c r="D75" s="1" t="s">
        <v>157</v>
      </c>
      <c r="E75" s="1" t="s">
        <v>13</v>
      </c>
      <c r="F75" s="1" t="s">
        <v>116</v>
      </c>
      <c r="G75" s="1" t="s">
        <v>456</v>
      </c>
      <c r="H75" s="5" t="s">
        <v>302</v>
      </c>
      <c r="I75" s="5" t="s">
        <v>303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195</v>
      </c>
      <c r="C76" s="1" t="s">
        <v>344</v>
      </c>
      <c r="D76" s="1" t="s">
        <v>207</v>
      </c>
      <c r="E76" s="1" t="s">
        <v>13</v>
      </c>
      <c r="F76" s="1" t="s">
        <v>233</v>
      </c>
      <c r="G76" s="1" t="s">
        <v>456</v>
      </c>
      <c r="H76" s="5" t="s">
        <v>305</v>
      </c>
      <c r="I76" s="5" t="s">
        <v>459</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195</v>
      </c>
      <c r="C77" s="1" t="s">
        <v>344</v>
      </c>
      <c r="D77" s="1" t="s">
        <v>234</v>
      </c>
      <c r="E77" s="1" t="s">
        <v>78</v>
      </c>
      <c r="F77" s="1" t="s">
        <v>233</v>
      </c>
      <c r="H77" s="5" t="s">
        <v>306</v>
      </c>
      <c r="I77" s="5" t="s">
        <v>304</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190</v>
      </c>
      <c r="C78" s="1" t="str">
        <f t="shared" ref="C78:C83" si="3">"http://hl7.org/fhir/us/core/StructureDefinition/us-core-"&amp;LOWER(B78)</f>
        <v>http://hl7.org/fhir/us/core/StructureDefinition/us-core-documentreference</v>
      </c>
      <c r="D78" s="1" t="s">
        <v>126</v>
      </c>
      <c r="E78" s="1" t="s">
        <v>78</v>
      </c>
      <c r="F78" s="1" t="s">
        <v>116</v>
      </c>
      <c r="H78" s="5" t="s">
        <v>313</v>
      </c>
      <c r="I78" s="5" t="s">
        <v>315</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312</v>
      </c>
      <c r="C79" s="1" t="str">
        <f t="shared" si="3"/>
        <v>http://hl7.org/fhir/us/core/StructureDefinition/us-core-!documentreference</v>
      </c>
      <c r="D79" s="1" t="s">
        <v>311</v>
      </c>
      <c r="E79" s="1" t="s">
        <v>78</v>
      </c>
      <c r="F79" s="1" t="s">
        <v>159</v>
      </c>
      <c r="H79" s="5" t="s">
        <v>313</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190</v>
      </c>
      <c r="C80" s="1" t="str">
        <f t="shared" si="3"/>
        <v>http://hl7.org/fhir/us/core/StructureDefinition/us-core-documentreference</v>
      </c>
      <c r="D80" s="1" t="s">
        <v>155</v>
      </c>
      <c r="E80" s="1" t="s">
        <v>13</v>
      </c>
      <c r="F80" s="1" t="s">
        <v>116</v>
      </c>
      <c r="G80" s="1" t="s">
        <v>354</v>
      </c>
      <c r="H80" s="5" t="s">
        <v>317</v>
      </c>
      <c r="I80" s="5" t="s">
        <v>314</v>
      </c>
      <c r="J80" s="5" t="s">
        <v>316</v>
      </c>
    </row>
    <row r="81" spans="1:10" s="1" customFormat="1" ht="20.25" customHeight="1">
      <c r="A81" s="1">
        <v>110</v>
      </c>
      <c r="B81" s="1" t="s">
        <v>190</v>
      </c>
      <c r="C81" s="1" t="str">
        <f t="shared" si="3"/>
        <v>http://hl7.org/fhir/us/core/StructureDefinition/us-core-documentreference</v>
      </c>
      <c r="D81" s="1" t="s">
        <v>207</v>
      </c>
      <c r="E81" s="1" t="s">
        <v>13</v>
      </c>
      <c r="F81" s="1" t="s">
        <v>233</v>
      </c>
      <c r="G81" s="1" t="s">
        <v>354</v>
      </c>
      <c r="H81" s="5" t="s">
        <v>319</v>
      </c>
      <c r="I81" s="9" t="s">
        <v>318</v>
      </c>
      <c r="J81" s="5" t="s">
        <v>321</v>
      </c>
    </row>
    <row r="82" spans="1:10" s="1" customFormat="1">
      <c r="A82" s="1">
        <v>111</v>
      </c>
      <c r="B82" s="1" t="s">
        <v>190</v>
      </c>
      <c r="C82" s="1" t="str">
        <f t="shared" si="3"/>
        <v>http://hl7.org/fhir/us/core/StructureDefinition/us-core-documentreference</v>
      </c>
      <c r="D82" s="1" t="s">
        <v>128</v>
      </c>
      <c r="E82" s="1" t="s">
        <v>13</v>
      </c>
      <c r="F82" s="1" t="s">
        <v>116</v>
      </c>
      <c r="H82" s="5" t="s">
        <v>323</v>
      </c>
      <c r="I82" s="5" t="s">
        <v>421</v>
      </c>
      <c r="J82" s="5" t="s">
        <v>320</v>
      </c>
    </row>
    <row r="83" spans="1:10" s="1" customFormat="1" ht="20.25" customHeight="1">
      <c r="A83" s="1">
        <v>112</v>
      </c>
      <c r="B83" s="1" t="s">
        <v>190</v>
      </c>
      <c r="C83" s="1" t="str">
        <f t="shared" si="3"/>
        <v>http://hl7.org/fhir/us/core/StructureDefinition/us-core-documentreference</v>
      </c>
      <c r="D83" s="1" t="s">
        <v>322</v>
      </c>
      <c r="E83" s="1" t="s">
        <v>78</v>
      </c>
      <c r="F83" s="1" t="s">
        <v>233</v>
      </c>
      <c r="H83" s="5" t="s">
        <v>324</v>
      </c>
      <c r="I83" s="5" t="s">
        <v>420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270</v>
      </c>
      <c r="C84" s="1" t="s">
        <v>469</v>
      </c>
      <c r="D84" s="1" t="s">
        <v>128</v>
      </c>
      <c r="E84" s="1" t="s">
        <v>78</v>
      </c>
      <c r="F84" s="1" t="s">
        <v>116</v>
      </c>
      <c r="H84" s="5" t="s">
        <v>419</v>
      </c>
      <c r="I84" s="5" t="s">
        <v>422</v>
      </c>
      <c r="J84" s="5" t="s">
        <v>423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7" workbookViewId="0">
      <selection activeCell="B8" sqref="B8"/>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431</v>
      </c>
    </row>
    <row r="3" spans="1:2" s="1" customFormat="1">
      <c r="A3" s="1" t="s">
        <v>74</v>
      </c>
      <c r="B3" s="1" t="s">
        <v>502</v>
      </c>
    </row>
    <row r="4" spans="1:2" s="1" customFormat="1">
      <c r="A4" s="1" t="s">
        <v>492</v>
      </c>
      <c r="B4" s="1" t="s">
        <v>503</v>
      </c>
    </row>
    <row r="5" spans="1:2" ht="139.5" customHeight="1">
      <c r="A5" t="s">
        <v>3</v>
      </c>
      <c r="B5" s="2" t="s">
        <v>515</v>
      </c>
    </row>
    <row r="6" spans="1:2">
      <c r="A6" t="s">
        <v>4</v>
      </c>
      <c r="B6" s="11" t="s">
        <v>514</v>
      </c>
    </row>
    <row r="7" spans="1:2">
      <c r="A7" t="s">
        <v>5</v>
      </c>
      <c r="B7" t="s">
        <v>6</v>
      </c>
    </row>
    <row r="8" spans="1:2" ht="351.75" customHeight="1">
      <c r="A8" t="s">
        <v>7</v>
      </c>
      <c r="B8" s="2" t="s">
        <v>518</v>
      </c>
    </row>
    <row r="9" spans="1:2" ht="103.5" customHeight="1">
      <c r="A9" t="s">
        <v>8</v>
      </c>
      <c r="B9" s="3" t="s">
        <v>448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election activeCell="D37" sqref="A1:D37"/>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81</v>
      </c>
      <c r="B2" t="s">
        <v>396</v>
      </c>
      <c r="C2" t="s">
        <v>13</v>
      </c>
      <c r="D2" t="s">
        <v>23</v>
      </c>
      <c r="F2" s="1"/>
    </row>
    <row r="3" spans="1:6">
      <c r="A3" t="s">
        <v>254</v>
      </c>
      <c r="B3" t="s">
        <v>388</v>
      </c>
      <c r="C3" t="s">
        <v>13</v>
      </c>
      <c r="D3" t="s">
        <v>252</v>
      </c>
      <c r="F3" s="1"/>
    </row>
    <row r="4" spans="1:6">
      <c r="A4" s="1" t="s">
        <v>363</v>
      </c>
      <c r="B4" s="1" t="s">
        <v>364</v>
      </c>
      <c r="C4" s="1" t="s">
        <v>13</v>
      </c>
      <c r="D4" s="1" t="s">
        <v>266</v>
      </c>
      <c r="F4" s="1"/>
    </row>
    <row r="5" spans="1:6">
      <c r="A5" s="1" t="s">
        <v>375</v>
      </c>
      <c r="B5" s="1" t="s">
        <v>376</v>
      </c>
      <c r="C5" s="1" t="s">
        <v>13</v>
      </c>
      <c r="D5" s="1" t="s">
        <v>148</v>
      </c>
      <c r="F5" s="1"/>
    </row>
    <row r="6" spans="1:6">
      <c r="A6" s="1" t="s">
        <v>469</v>
      </c>
      <c r="B6" s="1" t="s">
        <v>483</v>
      </c>
      <c r="C6" s="1" t="s">
        <v>13</v>
      </c>
      <c r="D6" s="1" t="s">
        <v>270</v>
      </c>
      <c r="F6" s="1"/>
    </row>
    <row r="7" spans="1:6">
      <c r="A7" s="1" t="s">
        <v>201</v>
      </c>
      <c r="B7" s="1" t="s">
        <v>393</v>
      </c>
      <c r="C7" s="1" t="s">
        <v>13</v>
      </c>
      <c r="D7" s="1" t="s">
        <v>191</v>
      </c>
      <c r="F7" s="1"/>
    </row>
    <row r="8" spans="1:6">
      <c r="A8" s="1" t="s">
        <v>202</v>
      </c>
      <c r="B8" s="1" t="s">
        <v>385</v>
      </c>
      <c r="C8" s="1" t="s">
        <v>13</v>
      </c>
      <c r="D8" s="1" t="s">
        <v>191</v>
      </c>
      <c r="F8" s="1"/>
    </row>
    <row r="9" spans="1:6">
      <c r="A9" s="1" t="s">
        <v>371</v>
      </c>
      <c r="B9" s="1" t="s">
        <v>372</v>
      </c>
      <c r="C9" s="1" t="s">
        <v>13</v>
      </c>
      <c r="D9" s="1" t="s">
        <v>190</v>
      </c>
      <c r="F9" s="1"/>
    </row>
    <row r="10" spans="1:6">
      <c r="A10" s="1" t="s">
        <v>377</v>
      </c>
      <c r="B10" s="1" t="s">
        <v>395</v>
      </c>
      <c r="C10" s="1" t="s">
        <v>13</v>
      </c>
      <c r="D10" s="1" t="s">
        <v>25</v>
      </c>
      <c r="F10" s="1"/>
    </row>
    <row r="11" spans="1:6">
      <c r="A11" s="1" t="s">
        <v>389</v>
      </c>
      <c r="B11" s="1" t="s">
        <v>390</v>
      </c>
      <c r="C11" s="1" t="s">
        <v>13</v>
      </c>
      <c r="D11" s="1" t="s">
        <v>192</v>
      </c>
      <c r="F11" s="1"/>
    </row>
    <row r="12" spans="1:6">
      <c r="A12" s="1" t="s">
        <v>368</v>
      </c>
      <c r="B12" s="1" t="s">
        <v>369</v>
      </c>
      <c r="C12" s="1" t="s">
        <v>13</v>
      </c>
      <c r="D12" s="1" t="s">
        <v>172</v>
      </c>
      <c r="F12" s="1"/>
    </row>
    <row r="13" spans="1:6">
      <c r="A13" s="1" t="s">
        <v>391</v>
      </c>
      <c r="B13" s="1" t="s">
        <v>392</v>
      </c>
      <c r="C13" s="1" t="s">
        <v>13</v>
      </c>
      <c r="D13" s="1" t="s">
        <v>271</v>
      </c>
      <c r="F13" s="1"/>
    </row>
    <row r="14" spans="1:6">
      <c r="A14" s="1" t="s">
        <v>382</v>
      </c>
      <c r="B14" s="1" t="s">
        <v>383</v>
      </c>
      <c r="C14" s="1" t="s">
        <v>13</v>
      </c>
      <c r="D14" s="1" t="s">
        <v>384</v>
      </c>
      <c r="F14" s="1"/>
    </row>
    <row r="15" spans="1:6">
      <c r="A15" s="1" t="s">
        <v>373</v>
      </c>
      <c r="B15" s="1" t="s">
        <v>374</v>
      </c>
      <c r="C15" s="1" t="s">
        <v>13</v>
      </c>
      <c r="D15" s="1" t="s">
        <v>193</v>
      </c>
      <c r="F15" s="1"/>
    </row>
    <row r="16" spans="1:6">
      <c r="A16" s="1" t="s">
        <v>516</v>
      </c>
      <c r="B16" s="1" t="s">
        <v>365</v>
      </c>
      <c r="C16" s="1" t="s">
        <v>13</v>
      </c>
      <c r="D16" s="1" t="s">
        <v>196</v>
      </c>
      <c r="F16" s="1"/>
    </row>
    <row r="17" spans="1:6">
      <c r="A17" s="1" t="s">
        <v>450</v>
      </c>
      <c r="B17" s="1" t="s">
        <v>449</v>
      </c>
      <c r="C17" s="1" t="s">
        <v>13</v>
      </c>
      <c r="D17" s="1" t="s">
        <v>195</v>
      </c>
      <c r="F17" s="1"/>
    </row>
    <row r="18" spans="1:6">
      <c r="A18" s="11" t="s">
        <v>536</v>
      </c>
      <c r="B18" s="1" t="s">
        <v>524</v>
      </c>
      <c r="C18" s="1" t="s">
        <v>13</v>
      </c>
      <c r="D18" s="1" t="s">
        <v>195</v>
      </c>
      <c r="F18" s="1"/>
    </row>
    <row r="19" spans="1:6">
      <c r="A19" s="1" t="s">
        <v>537</v>
      </c>
      <c r="B19" s="1" t="s">
        <v>525</v>
      </c>
      <c r="C19" s="1" t="s">
        <v>13</v>
      </c>
      <c r="D19" s="1" t="s">
        <v>195</v>
      </c>
      <c r="F19" s="1"/>
    </row>
    <row r="20" spans="1:6">
      <c r="A20" s="11" t="s">
        <v>538</v>
      </c>
      <c r="B20" s="1" t="s">
        <v>526</v>
      </c>
      <c r="C20" s="1" t="s">
        <v>13</v>
      </c>
      <c r="D20" s="1" t="s">
        <v>195</v>
      </c>
      <c r="F20" s="1"/>
    </row>
    <row r="21" spans="1:6">
      <c r="A21" s="11" t="s">
        <v>539</v>
      </c>
      <c r="B21" s="1" t="s">
        <v>527</v>
      </c>
      <c r="C21" s="1" t="s">
        <v>13</v>
      </c>
      <c r="D21" s="1" t="s">
        <v>195</v>
      </c>
      <c r="F21" s="1"/>
    </row>
    <row r="22" spans="1:6" s="1" customFormat="1">
      <c r="A22" s="11" t="s">
        <v>540</v>
      </c>
      <c r="B22" s="1" t="s">
        <v>528</v>
      </c>
      <c r="C22" s="1" t="s">
        <v>13</v>
      </c>
      <c r="D22" s="1" t="s">
        <v>195</v>
      </c>
    </row>
    <row r="23" spans="1:6" s="1" customFormat="1">
      <c r="A23" s="11" t="s">
        <v>541</v>
      </c>
      <c r="B23" s="1" t="s">
        <v>529</v>
      </c>
      <c r="C23" s="1" t="s">
        <v>13</v>
      </c>
      <c r="D23" s="1" t="s">
        <v>195</v>
      </c>
    </row>
    <row r="24" spans="1:6" s="1" customFormat="1">
      <c r="A24" s="11" t="s">
        <v>542</v>
      </c>
      <c r="B24" s="1" t="s">
        <v>530</v>
      </c>
      <c r="C24" s="1" t="s">
        <v>13</v>
      </c>
      <c r="D24" s="1" t="s">
        <v>195</v>
      </c>
    </row>
    <row r="25" spans="1:6" s="1" customFormat="1">
      <c r="A25" s="11" t="s">
        <v>543</v>
      </c>
      <c r="B25" s="1" t="s">
        <v>531</v>
      </c>
      <c r="C25" s="1" t="s">
        <v>13</v>
      </c>
      <c r="D25" s="1" t="s">
        <v>195</v>
      </c>
    </row>
    <row r="26" spans="1:6" s="1" customFormat="1">
      <c r="A26" s="11" t="s">
        <v>544</v>
      </c>
      <c r="B26" s="1" t="s">
        <v>535</v>
      </c>
      <c r="C26" s="1" t="s">
        <v>13</v>
      </c>
      <c r="D26" s="1" t="s">
        <v>195</v>
      </c>
    </row>
    <row r="27" spans="1:6" s="1" customFormat="1">
      <c r="A27" s="11" t="s">
        <v>545</v>
      </c>
      <c r="B27" s="1" t="s">
        <v>533</v>
      </c>
      <c r="C27" s="1" t="s">
        <v>13</v>
      </c>
      <c r="D27" s="1" t="s">
        <v>195</v>
      </c>
    </row>
    <row r="28" spans="1:6" s="1" customFormat="1">
      <c r="A28" s="11" t="s">
        <v>546</v>
      </c>
      <c r="B28" s="1" t="s">
        <v>534</v>
      </c>
      <c r="C28" s="1" t="s">
        <v>13</v>
      </c>
      <c r="D28" s="1" t="s">
        <v>195</v>
      </c>
    </row>
    <row r="29" spans="1:6" s="1" customFormat="1">
      <c r="A29" s="11" t="s">
        <v>481</v>
      </c>
      <c r="B29" s="1" t="s">
        <v>480</v>
      </c>
      <c r="C29" s="1" t="s">
        <v>13</v>
      </c>
      <c r="D29" s="1" t="s">
        <v>195</v>
      </c>
    </row>
    <row r="30" spans="1:6" s="1" customFormat="1">
      <c r="A30" s="11" t="s">
        <v>547</v>
      </c>
      <c r="B30" s="1" t="s">
        <v>532</v>
      </c>
      <c r="C30" s="1" t="s">
        <v>13</v>
      </c>
      <c r="D30" s="1" t="s">
        <v>195</v>
      </c>
    </row>
    <row r="31" spans="1:6">
      <c r="A31" s="1" t="s">
        <v>296</v>
      </c>
      <c r="B31" s="1" t="s">
        <v>370</v>
      </c>
      <c r="C31" s="1" t="s">
        <v>13</v>
      </c>
      <c r="D31" s="1" t="s">
        <v>195</v>
      </c>
      <c r="F31" s="1"/>
    </row>
    <row r="32" spans="1:6">
      <c r="A32" s="1" t="s">
        <v>378</v>
      </c>
      <c r="B32" s="1" t="s">
        <v>379</v>
      </c>
      <c r="C32" s="1" t="s">
        <v>13</v>
      </c>
      <c r="D32" s="1" t="s">
        <v>281</v>
      </c>
      <c r="F32" s="1"/>
    </row>
    <row r="33" spans="1:6" s="1" customFormat="1">
      <c r="A33" s="1" t="s">
        <v>83</v>
      </c>
      <c r="B33" s="1" t="s">
        <v>394</v>
      </c>
      <c r="C33" s="1" t="s">
        <v>13</v>
      </c>
      <c r="D33" s="1" t="s">
        <v>24</v>
      </c>
    </row>
    <row r="34" spans="1:6">
      <c r="A34" s="1" t="s">
        <v>366</v>
      </c>
      <c r="B34" s="1" t="s">
        <v>367</v>
      </c>
      <c r="C34" s="1" t="s">
        <v>13</v>
      </c>
      <c r="D34" s="1" t="s">
        <v>288</v>
      </c>
      <c r="F34" s="1"/>
    </row>
    <row r="35" spans="1:6">
      <c r="A35" s="1" t="s">
        <v>386</v>
      </c>
      <c r="B35" s="1" t="s">
        <v>387</v>
      </c>
      <c r="C35" s="1" t="s">
        <v>13</v>
      </c>
      <c r="D35" s="1" t="s">
        <v>290</v>
      </c>
      <c r="F35" s="1"/>
    </row>
    <row r="36" spans="1:6">
      <c r="A36" s="1" t="s">
        <v>380</v>
      </c>
      <c r="B36" s="1" t="s">
        <v>381</v>
      </c>
      <c r="C36" s="1" t="s">
        <v>13</v>
      </c>
      <c r="D36" s="1" t="s">
        <v>194</v>
      </c>
    </row>
    <row r="37" spans="1:6">
      <c r="A37" s="1" t="s">
        <v>477</v>
      </c>
      <c r="B37" s="1" t="s">
        <v>478</v>
      </c>
      <c r="C37" s="1" t="s">
        <v>13</v>
      </c>
      <c r="D37" s="1" t="s">
        <v>476</v>
      </c>
    </row>
  </sheetData>
  <sortState xmlns:xlrd2="http://schemas.microsoft.com/office/spreadsheetml/2017/richdata2" ref="A2:D37">
    <sortCondition ref="D2:D37"/>
    <sortCondition ref="B2:B37"/>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zoomScale="120" zoomScaleNormal="120" workbookViewId="0">
      <pane xSplit="1" ySplit="1" topLeftCell="B6" activePane="bottomRight" state="frozen"/>
      <selection pane="topRight" activeCell="B1" sqref="B1"/>
      <selection pane="bottomLeft" activeCell="A2" sqref="A2"/>
      <selection pane="bottomRight" activeCell="C1" sqref="C1:C1048576"/>
    </sheetView>
  </sheetViews>
  <sheetFormatPr defaultColWidth="8.85546875" defaultRowHeight="25.5" customHeight="1"/>
  <cols>
    <col min="1" max="1" width="36.42578125" style="1" customWidth="1"/>
    <col min="2" max="2" width="25.28515625" style="1" customWidth="1"/>
    <col min="3" max="3" width="49.7109375" style="2" customWidth="1"/>
    <col min="4" max="4" width="9.28515625" style="2" customWidth="1"/>
    <col min="5" max="5" width="14.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25.5" customHeight="1" thickBot="1">
      <c r="A1" t="s">
        <v>14</v>
      </c>
      <c r="B1" t="s">
        <v>15</v>
      </c>
      <c r="C1" s="2" t="s">
        <v>7</v>
      </c>
      <c r="D1" s="2" t="s">
        <v>43</v>
      </c>
      <c r="E1" s="2" t="s">
        <v>519</v>
      </c>
      <c r="F1" t="s">
        <v>16</v>
      </c>
      <c r="G1" s="1" t="s">
        <v>432</v>
      </c>
      <c r="H1" t="s">
        <v>17</v>
      </c>
      <c r="I1" s="1" t="s">
        <v>433</v>
      </c>
      <c r="J1" t="s">
        <v>18</v>
      </c>
      <c r="K1" s="1" t="s">
        <v>434</v>
      </c>
      <c r="L1" s="1" t="s">
        <v>424</v>
      </c>
      <c r="M1" s="1" t="s">
        <v>435</v>
      </c>
      <c r="N1" s="1" t="s">
        <v>425</v>
      </c>
      <c r="O1" s="1" t="s">
        <v>436</v>
      </c>
      <c r="P1" s="1" t="s">
        <v>429</v>
      </c>
      <c r="Q1" s="1" t="s">
        <v>437</v>
      </c>
      <c r="R1" s="1" t="s">
        <v>430</v>
      </c>
      <c r="S1" s="1" t="s">
        <v>438</v>
      </c>
      <c r="T1" t="s">
        <v>19</v>
      </c>
      <c r="U1" s="1" t="s">
        <v>439</v>
      </c>
      <c r="V1" s="4" t="s">
        <v>342</v>
      </c>
      <c r="W1" s="4" t="s">
        <v>343</v>
      </c>
      <c r="X1" s="4" t="s">
        <v>426</v>
      </c>
      <c r="Y1" s="4" t="s">
        <v>427</v>
      </c>
      <c r="Z1" t="s">
        <v>20</v>
      </c>
    </row>
    <row r="2" spans="1:26" ht="25.5" customHeight="1" thickTop="1">
      <c r="A2" s="1" t="s">
        <v>23</v>
      </c>
      <c r="B2" t="s">
        <v>13</v>
      </c>
      <c r="C2" s="3"/>
      <c r="D2" s="3"/>
      <c r="E2" s="3"/>
      <c r="F2"/>
      <c r="H2"/>
      <c r="T2" t="s">
        <v>21</v>
      </c>
      <c r="U2" s="1" t="s">
        <v>78</v>
      </c>
      <c r="X2" s="17" t="s">
        <v>489</v>
      </c>
      <c r="Y2" s="17"/>
      <c r="Z2" t="s">
        <v>22</v>
      </c>
    </row>
    <row r="3" spans="1:26" ht="25.5" customHeight="1">
      <c r="A3" s="1" t="s">
        <v>252</v>
      </c>
      <c r="B3" s="1" t="s">
        <v>13</v>
      </c>
      <c r="C3" s="2" t="s">
        <v>551</v>
      </c>
      <c r="T3" s="1" t="s">
        <v>21</v>
      </c>
      <c r="U3" s="1" t="s">
        <v>78</v>
      </c>
      <c r="X3" s="17" t="s">
        <v>489</v>
      </c>
      <c r="Y3" s="17"/>
    </row>
    <row r="4" spans="1:26" ht="25.5" customHeight="1">
      <c r="A4" s="1" t="s">
        <v>266</v>
      </c>
      <c r="B4" s="1" t="s">
        <v>13</v>
      </c>
      <c r="T4" s="1" t="s">
        <v>21</v>
      </c>
      <c r="U4" s="1" t="s">
        <v>78</v>
      </c>
      <c r="X4" s="17" t="s">
        <v>489</v>
      </c>
      <c r="Y4" s="17"/>
    </row>
    <row r="5" spans="1:26" ht="25.5" customHeight="1">
      <c r="A5" s="1" t="s">
        <v>148</v>
      </c>
      <c r="B5" s="1" t="s">
        <v>13</v>
      </c>
      <c r="T5" s="1" t="s">
        <v>21</v>
      </c>
      <c r="U5" s="1" t="s">
        <v>78</v>
      </c>
      <c r="X5" s="17" t="s">
        <v>489</v>
      </c>
      <c r="Y5" s="17"/>
      <c r="Z5" t="s">
        <v>26</v>
      </c>
    </row>
    <row r="6" spans="1:26" ht="25.5" customHeight="1">
      <c r="A6" s="1" t="s">
        <v>270</v>
      </c>
      <c r="B6" s="1" t="s">
        <v>13</v>
      </c>
      <c r="C6" s="2" t="s">
        <v>552</v>
      </c>
      <c r="T6" s="1" t="s">
        <v>21</v>
      </c>
      <c r="U6" s="1" t="s">
        <v>78</v>
      </c>
      <c r="X6" s="17" t="s">
        <v>489</v>
      </c>
      <c r="Y6" s="17"/>
    </row>
    <row r="7" spans="1:26" ht="25.5" customHeight="1">
      <c r="A7" s="1" t="s">
        <v>191</v>
      </c>
      <c r="B7" s="1" t="s">
        <v>13</v>
      </c>
      <c r="T7" s="1" t="s">
        <v>21</v>
      </c>
      <c r="U7" s="1" t="s">
        <v>78</v>
      </c>
      <c r="X7" s="17" t="s">
        <v>489</v>
      </c>
      <c r="Y7" s="17"/>
    </row>
    <row r="8" spans="1:26" ht="25.5" customHeight="1">
      <c r="A8" s="1" t="s">
        <v>190</v>
      </c>
      <c r="B8" s="1" t="s">
        <v>13</v>
      </c>
      <c r="C8" s="2" t="s">
        <v>447</v>
      </c>
      <c r="T8" s="1" t="s">
        <v>21</v>
      </c>
      <c r="U8" s="1" t="s">
        <v>78</v>
      </c>
      <c r="X8" s="17" t="s">
        <v>489</v>
      </c>
      <c r="Y8" s="17"/>
    </row>
    <row r="9" spans="1:26" ht="25.5" customHeight="1">
      <c r="A9" s="1" t="s">
        <v>25</v>
      </c>
      <c r="B9" s="1" t="s">
        <v>13</v>
      </c>
      <c r="C9" s="2" t="s">
        <v>549</v>
      </c>
      <c r="T9" s="1" t="s">
        <v>21</v>
      </c>
      <c r="U9" s="1" t="s">
        <v>78</v>
      </c>
      <c r="X9" s="17" t="s">
        <v>489</v>
      </c>
      <c r="Y9" s="17"/>
    </row>
    <row r="10" spans="1:26" ht="25.5" customHeight="1">
      <c r="A10" s="1" t="s">
        <v>192</v>
      </c>
      <c r="B10" s="1" t="s">
        <v>13</v>
      </c>
      <c r="T10" s="1" t="s">
        <v>21</v>
      </c>
      <c r="U10" s="1" t="s">
        <v>78</v>
      </c>
      <c r="X10" s="17" t="s">
        <v>489</v>
      </c>
      <c r="Y10" s="17"/>
    </row>
    <row r="11" spans="1:26" ht="25.5" customHeight="1">
      <c r="A11" s="1" t="s">
        <v>172</v>
      </c>
      <c r="B11" s="1" t="s">
        <v>13</v>
      </c>
      <c r="C11" s="2" t="s">
        <v>550</v>
      </c>
      <c r="T11" s="1" t="s">
        <v>21</v>
      </c>
      <c r="U11" s="1" t="s">
        <v>78</v>
      </c>
      <c r="X11" s="17" t="s">
        <v>489</v>
      </c>
      <c r="Y11" s="17"/>
    </row>
    <row r="12" spans="1:26" ht="25.5" customHeight="1">
      <c r="A12" s="1" t="s">
        <v>271</v>
      </c>
      <c r="B12" s="1" t="s">
        <v>13</v>
      </c>
      <c r="C12" s="2" t="s">
        <v>553</v>
      </c>
      <c r="T12" s="1" t="s">
        <v>21</v>
      </c>
      <c r="U12" s="1" t="s">
        <v>78</v>
      </c>
      <c r="X12" s="17"/>
      <c r="Y12" s="17"/>
    </row>
    <row r="13" spans="1:26" ht="25.5" customHeight="1">
      <c r="A13" s="1" t="s">
        <v>384</v>
      </c>
      <c r="B13" s="1" t="s">
        <v>13</v>
      </c>
      <c r="C13" s="2" t="s">
        <v>521</v>
      </c>
      <c r="T13" s="1" t="s">
        <v>21</v>
      </c>
      <c r="U13" s="1" t="s">
        <v>78</v>
      </c>
      <c r="X13" s="17"/>
      <c r="Y13" s="17"/>
    </row>
    <row r="14" spans="1:26" ht="25.5" customHeight="1">
      <c r="A14" s="1" t="s">
        <v>193</v>
      </c>
      <c r="B14" s="1" t="s">
        <v>13</v>
      </c>
      <c r="C14" s="2" t="s">
        <v>523</v>
      </c>
      <c r="T14" s="1" t="s">
        <v>21</v>
      </c>
      <c r="U14" s="1" t="s">
        <v>78</v>
      </c>
      <c r="W14" s="7" t="s">
        <v>223</v>
      </c>
      <c r="X14" s="17" t="s">
        <v>489</v>
      </c>
      <c r="Y14" s="17"/>
    </row>
    <row r="15" spans="1:26" ht="25.5" customHeight="1">
      <c r="A15" s="1" t="s">
        <v>475</v>
      </c>
      <c r="B15" s="1" t="s">
        <v>13</v>
      </c>
      <c r="C15" s="2" t="s">
        <v>522</v>
      </c>
      <c r="T15" s="1" t="s">
        <v>21</v>
      </c>
      <c r="U15" s="1" t="s">
        <v>78</v>
      </c>
      <c r="W15" s="7" t="s">
        <v>428</v>
      </c>
      <c r="X15" s="17" t="s">
        <v>489</v>
      </c>
      <c r="Y15" s="17"/>
    </row>
    <row r="16" spans="1:26" ht="25.5" customHeight="1">
      <c r="A16" s="1" t="s">
        <v>195</v>
      </c>
      <c r="B16" s="1" t="s">
        <v>13</v>
      </c>
      <c r="C16" s="2" t="s">
        <v>554</v>
      </c>
      <c r="T16" s="1" t="s">
        <v>21</v>
      </c>
      <c r="U16" s="1" t="s">
        <v>78</v>
      </c>
      <c r="X16" s="17" t="s">
        <v>489</v>
      </c>
      <c r="Y16" s="17"/>
    </row>
    <row r="17" spans="1:25" ht="25.5" customHeight="1">
      <c r="A17" s="1" t="s">
        <v>281</v>
      </c>
      <c r="B17" s="1" t="s">
        <v>13</v>
      </c>
      <c r="T17" s="1" t="s">
        <v>21</v>
      </c>
      <c r="U17" s="1" t="s">
        <v>78</v>
      </c>
      <c r="X17" s="17"/>
      <c r="Y17" s="17"/>
    </row>
    <row r="18" spans="1:25" ht="25.5" customHeight="1">
      <c r="A18" s="1" t="s">
        <v>24</v>
      </c>
      <c r="B18" s="1" t="s">
        <v>13</v>
      </c>
      <c r="C18" s="2" t="s">
        <v>555</v>
      </c>
      <c r="T18" s="1" t="s">
        <v>21</v>
      </c>
      <c r="U18" s="1" t="s">
        <v>78</v>
      </c>
      <c r="X18" s="17" t="s">
        <v>489</v>
      </c>
      <c r="Y18" s="17"/>
    </row>
    <row r="19" spans="1:25" ht="25.5" customHeight="1">
      <c r="A19" s="1" t="s">
        <v>288</v>
      </c>
      <c r="B19" s="1" t="s">
        <v>13</v>
      </c>
      <c r="T19" s="1" t="s">
        <v>21</v>
      </c>
      <c r="U19" s="1" t="s">
        <v>78</v>
      </c>
      <c r="X19" s="17"/>
      <c r="Y19" s="17"/>
    </row>
    <row r="20" spans="1:25" ht="25.5" customHeight="1">
      <c r="A20" s="1" t="s">
        <v>290</v>
      </c>
      <c r="B20" s="1" t="s">
        <v>13</v>
      </c>
      <c r="C20" s="2" t="s">
        <v>553</v>
      </c>
      <c r="T20" s="1" t="s">
        <v>21</v>
      </c>
      <c r="U20" s="1" t="s">
        <v>78</v>
      </c>
      <c r="W20" s="1" t="s">
        <v>294</v>
      </c>
      <c r="X20" s="17"/>
      <c r="Y20" s="17"/>
    </row>
    <row r="21" spans="1:25" ht="25.5" customHeight="1">
      <c r="A21" s="1" t="s">
        <v>194</v>
      </c>
      <c r="B21" s="1" t="s">
        <v>13</v>
      </c>
      <c r="C21" s="2" t="s">
        <v>556</v>
      </c>
      <c r="T21" s="1" t="s">
        <v>21</v>
      </c>
      <c r="U21" s="1" t="s">
        <v>78</v>
      </c>
      <c r="X21" s="17" t="s">
        <v>489</v>
      </c>
      <c r="Y21" s="17"/>
    </row>
    <row r="22" spans="1:25" ht="25.5" customHeight="1">
      <c r="A22" t="s">
        <v>476</v>
      </c>
      <c r="B22" s="1" t="s">
        <v>13</v>
      </c>
      <c r="C22" s="2" t="s">
        <v>557</v>
      </c>
      <c r="T22" s="1" t="s">
        <v>21</v>
      </c>
      <c r="U22" s="1" t="s">
        <v>78</v>
      </c>
    </row>
    <row r="23" spans="1:25" ht="25.5" customHeight="1">
      <c r="A23" t="s">
        <v>486</v>
      </c>
      <c r="B23" s="1" t="s">
        <v>78</v>
      </c>
    </row>
    <row r="24" spans="1:25" ht="25.5" customHeight="1">
      <c r="A24"/>
    </row>
    <row r="25" spans="1:25" ht="25.5" customHeight="1">
      <c r="A25"/>
    </row>
    <row r="56" spans="22:25" ht="25.5" customHeight="1">
      <c r="V56" s="7"/>
      <c r="X56" s="7"/>
      <c r="Y56" s="7"/>
    </row>
    <row r="59" spans="22:25" ht="25.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397</v>
      </c>
      <c r="B2" t="s">
        <v>418</v>
      </c>
      <c r="C2" s="16" t="s">
        <v>190</v>
      </c>
      <c r="D2" t="s">
        <v>13</v>
      </c>
      <c r="E2" s="2" t="s">
        <v>451</v>
      </c>
    </row>
    <row r="3" spans="1:5" ht="60">
      <c r="A3" t="s">
        <v>484</v>
      </c>
      <c r="B3" t="s">
        <v>485</v>
      </c>
      <c r="C3" t="s">
        <v>486</v>
      </c>
      <c r="D3" t="s">
        <v>78</v>
      </c>
      <c r="E3" s="2" t="s">
        <v>487</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4" max="14" width="17.28515625" customWidth="1"/>
    <col min="17" max="17" width="31.28515625" customWidth="1"/>
    <col min="18" max="18" width="31.28515625" style="1" customWidth="1"/>
    <col min="24" max="24" width="20.140625" style="1" customWidth="1"/>
  </cols>
  <sheetData>
    <row r="1" spans="1:25">
      <c r="A1" t="s">
        <v>30</v>
      </c>
      <c r="B1" s="1" t="s">
        <v>398</v>
      </c>
      <c r="C1" s="1" t="s">
        <v>399</v>
      </c>
      <c r="D1" s="1" t="s">
        <v>400</v>
      </c>
      <c r="E1" s="1" t="s">
        <v>401</v>
      </c>
      <c r="F1" s="1" t="s">
        <v>402</v>
      </c>
      <c r="G1" s="2" t="s">
        <v>460</v>
      </c>
      <c r="H1" s="1" t="s">
        <v>403</v>
      </c>
      <c r="I1" s="1" t="s">
        <v>404</v>
      </c>
      <c r="J1" s="1" t="s">
        <v>405</v>
      </c>
      <c r="K1" s="1" t="s">
        <v>406</v>
      </c>
      <c r="L1" s="1" t="s">
        <v>407</v>
      </c>
      <c r="M1" s="1" t="s">
        <v>408</v>
      </c>
      <c r="N1" s="1" t="s">
        <v>409</v>
      </c>
      <c r="O1" s="1" t="s">
        <v>410</v>
      </c>
      <c r="P1" s="1" t="s">
        <v>411</v>
      </c>
      <c r="Q1" s="1" t="s">
        <v>412</v>
      </c>
      <c r="R1" s="1" t="s">
        <v>490</v>
      </c>
      <c r="S1" s="1" t="s">
        <v>413</v>
      </c>
      <c r="T1" s="1" t="s">
        <v>414</v>
      </c>
      <c r="U1" s="1" t="s">
        <v>415</v>
      </c>
      <c r="V1" s="1" t="s">
        <v>416</v>
      </c>
      <c r="W1" t="s">
        <v>417</v>
      </c>
      <c r="X1" s="1" t="s">
        <v>479</v>
      </c>
      <c r="Y1" s="1" t="s">
        <v>488</v>
      </c>
    </row>
    <row r="2" spans="1:25" ht="75">
      <c r="A2" t="s">
        <v>31</v>
      </c>
      <c r="B2" t="s">
        <v>34</v>
      </c>
      <c r="C2" s="1" t="s">
        <v>34</v>
      </c>
      <c r="D2" t="s">
        <v>34</v>
      </c>
      <c r="E2" t="s">
        <v>34</v>
      </c>
      <c r="F2" t="s">
        <v>34</v>
      </c>
      <c r="G2" s="2" t="s">
        <v>461</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470</v>
      </c>
    </row>
    <row r="2" spans="1:3" ht="59.25" customHeight="1">
      <c r="A2" s="1" t="s">
        <v>471</v>
      </c>
      <c r="B2" s="1" t="s">
        <v>34</v>
      </c>
      <c r="C2" s="2"/>
    </row>
    <row r="3" spans="1:3">
      <c r="A3" s="1" t="s">
        <v>472</v>
      </c>
      <c r="B3" s="1" t="s">
        <v>34</v>
      </c>
      <c r="C3" s="2"/>
    </row>
    <row r="4" spans="1:3">
      <c r="A4" s="1" t="s">
        <v>473</v>
      </c>
      <c r="B4" s="1" t="s">
        <v>34</v>
      </c>
      <c r="C4" s="2"/>
    </row>
    <row r="5" spans="1:3">
      <c r="A5" s="1" t="s">
        <v>474</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Y2" activePane="bottomRight" state="frozen"/>
      <selection pane="topRight" activeCell="F1" sqref="F1"/>
      <selection pane="bottomLeft" activeCell="A2" sqref="A2"/>
      <selection pane="bottomRight" activeCell="Y2" sqref="Y2:Y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342</v>
      </c>
      <c r="V1" s="4" t="s">
        <v>343</v>
      </c>
      <c r="W1" s="4" t="s">
        <v>57</v>
      </c>
      <c r="X1" s="4" t="s">
        <v>58</v>
      </c>
      <c r="Y1" s="4" t="s">
        <v>3</v>
      </c>
      <c r="Z1" s="4" t="s">
        <v>59</v>
      </c>
      <c r="AA1" s="13" t="s">
        <v>60</v>
      </c>
      <c r="AB1" s="8" t="s">
        <v>177</v>
      </c>
    </row>
    <row r="2" spans="1:28" s="1" customFormat="1" ht="18.95" customHeight="1" thickTop="1">
      <c r="A2" s="1">
        <v>1</v>
      </c>
      <c r="B2" s="1" t="s">
        <v>203</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204</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205</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253</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224</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225</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226</v>
      </c>
      <c r="Z14" s="5" t="s">
        <v>359</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227</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360</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228</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517</v>
      </c>
      <c r="Z27" s="1" t="s">
        <v>185</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190</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308</v>
      </c>
      <c r="Z40" s="5" t="s">
        <v>361</v>
      </c>
      <c r="AA40" s="2" t="s">
        <v>309</v>
      </c>
      <c r="AB40" s="1" t="str">
        <f t="shared" ref="AB40" si="10">"SearchParameter-us-core-"&amp;LOWER((B40)&amp;"-"&amp;C40&amp;".html")</f>
        <v>SearchParameter-us-core-documentreference-_id.html</v>
      </c>
    </row>
    <row r="41" spans="1:28" s="1" customFormat="1" ht="18.95" customHeight="1">
      <c r="A41" s="1">
        <v>40</v>
      </c>
      <c r="B41" s="1" t="s">
        <v>190</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190</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190</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190</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190</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190</v>
      </c>
      <c r="C46" s="1" t="s">
        <v>307</v>
      </c>
      <c r="D46" s="1" t="s">
        <v>34</v>
      </c>
      <c r="E46" s="1" t="b">
        <v>0</v>
      </c>
      <c r="F46" s="1" t="str">
        <f t="shared" si="1"/>
        <v>http://hl7.org/fhir/us/core/StructureDefinition/us-core-documentreference</v>
      </c>
      <c r="G46" s="1" t="s">
        <v>62</v>
      </c>
      <c r="H46" s="1" t="s">
        <v>62</v>
      </c>
      <c r="I46" s="1" t="s">
        <v>88</v>
      </c>
      <c r="J46" s="1" t="s">
        <v>310</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191</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191</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191</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191</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191</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192</v>
      </c>
      <c r="C52" s="1" t="s">
        <v>337</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192</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192</v>
      </c>
      <c r="C54" s="1" t="s">
        <v>442</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193</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193</v>
      </c>
      <c r="C56" s="1" t="s">
        <v>462</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193</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193</v>
      </c>
      <c r="C58" s="1" t="s">
        <v>468</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193</v>
      </c>
      <c r="C59" s="1" t="s">
        <v>247</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475</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475</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229</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475</v>
      </c>
      <c r="C62" s="1" t="s">
        <v>246</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194</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194</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230</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194</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194</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195</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195</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195</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195</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195</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252</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338</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252</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252</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252</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266</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266</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270</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270</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271</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275</v>
      </c>
      <c r="Z81" s="5" t="str">
        <f>"GET [base]/"&amp;B81&amp;"?name=Health"</f>
        <v>GET [base]/Location?name=Health</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271</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276</v>
      </c>
      <c r="Z82" s="5" t="str">
        <f>"GET [base]/"&amp;B82&amp;"?address=Arbor"</f>
        <v>GET [base]/Location?address=Arbor</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271</v>
      </c>
      <c r="C83" s="1" t="s">
        <v>272</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277</v>
      </c>
      <c r="Z83" s="5" t="str">
        <f>"GET [base]/"&amp;B83&amp;"?address-city=Ann Arbor"</f>
        <v>GET [base]/Location?address-city=Ann Arbor</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271</v>
      </c>
      <c r="C84" s="1" t="s">
        <v>339</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278</v>
      </c>
      <c r="Z84" s="5" t="s">
        <v>280</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271</v>
      </c>
      <c r="C85" s="1" t="s">
        <v>274</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279</v>
      </c>
      <c r="Z85" s="5" t="str">
        <f>"GET [base]/"&amp;B85&amp;"?address-postalcode=48104"</f>
        <v>GET [base]/Location?address-postalcode=48104</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281</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282</v>
      </c>
      <c r="Z86" s="5" t="str">
        <f>"GET [base]/"&amp;B86&amp;"?name=Health"</f>
        <v>GET [base]/Organization?name=Health</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281</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283</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287</v>
      </c>
      <c r="C88" s="1" t="s">
        <v>272</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284</v>
      </c>
      <c r="Z88" s="5" t="str">
        <f>"GET [base]/"&amp;B88&amp;"?address-city=Ann Arbor"</f>
        <v>GET [base]/!Organization?address-city=Ann Arbor</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287</v>
      </c>
      <c r="C89" s="1" t="s">
        <v>273</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285</v>
      </c>
      <c r="Z89" s="5" t="str">
        <f>"GET [base]/"&amp;B89&amp;"?address-state=MI"</f>
        <v>GET [base]/!Organization?address-state=MI</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287</v>
      </c>
      <c r="C90" s="1" t="s">
        <v>274</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286</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288</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289</v>
      </c>
      <c r="Z91" s="5" t="str">
        <f>"GET [base]/"&amp;B91&amp;"?name=Smith"</f>
        <v>GET [base]/Practitioner?name=Smith</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288</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348</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290</v>
      </c>
      <c r="C93" s="1" t="s">
        <v>291</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294</v>
      </c>
      <c r="Y93" s="5" t="s">
        <v>349</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290</v>
      </c>
      <c r="C94" s="1" t="s">
        <v>292</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293</v>
      </c>
      <c r="V94" s="1" t="s">
        <v>294</v>
      </c>
      <c r="Y94" s="5" t="s">
        <v>295</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2020-11-20T04:31:13Z</dcterms:modified>
</cp:coreProperties>
</file>