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DB9FE7B-0CA9-004C-9CAC-DDCC14FD6C6A}" xr6:coauthVersionLast="47" xr6:coauthVersionMax="47" xr10:uidLastSave="{00000000-0000-0000-0000-000000000000}"/>
  <bookViews>
    <workbookView xWindow="65700" yWindow="500" windowWidth="36700" windowHeight="28300" activeTab="9"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41" r:id="rId10"/>
    <sheet name="sp_combos" sheetId="40"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32" i="41" l="1"/>
  <c r="AA132" i="41"/>
  <c r="Z132" i="41"/>
  <c r="Y132" i="41"/>
  <c r="L132" i="41"/>
  <c r="G132" i="41"/>
  <c r="AB131" i="41"/>
  <c r="Z131" i="41"/>
  <c r="Y131" i="41"/>
  <c r="L131" i="41"/>
  <c r="G131" i="41"/>
  <c r="AB130" i="41"/>
  <c r="L130" i="41"/>
  <c r="G130" i="41"/>
  <c r="AB129" i="41"/>
  <c r="AA129" i="41"/>
  <c r="Z129" i="41"/>
  <c r="Y129" i="41"/>
  <c r="L129" i="41"/>
  <c r="G129" i="41"/>
  <c r="AB128" i="41"/>
  <c r="L128" i="41"/>
  <c r="G128" i="41"/>
  <c r="AB127" i="41"/>
  <c r="L127" i="41"/>
  <c r="G127" i="41"/>
  <c r="AB126" i="41"/>
  <c r="L126" i="41"/>
  <c r="G126" i="41"/>
  <c r="AB125" i="41"/>
  <c r="Y125" i="41"/>
  <c r="L125" i="41"/>
  <c r="G125" i="41"/>
  <c r="AB124" i="41"/>
  <c r="AA124" i="41"/>
  <c r="Z124" i="41"/>
  <c r="Y124" i="41"/>
  <c r="L124" i="41"/>
  <c r="G124" i="41"/>
  <c r="AB123" i="41"/>
  <c r="AA123" i="41"/>
  <c r="Z123" i="41"/>
  <c r="L123" i="41"/>
  <c r="G123" i="41"/>
  <c r="AB122" i="41"/>
  <c r="Y122" i="41"/>
  <c r="L122" i="41"/>
  <c r="G122" i="41"/>
  <c r="AB121" i="41"/>
  <c r="L121" i="41"/>
  <c r="G121" i="41"/>
  <c r="AB120" i="41"/>
  <c r="L120" i="41"/>
  <c r="G120" i="41"/>
  <c r="AB119" i="41"/>
  <c r="AA119" i="41"/>
  <c r="Z119" i="41"/>
  <c r="Y119" i="41"/>
  <c r="L119" i="41"/>
  <c r="G119" i="41"/>
  <c r="AB118" i="41"/>
  <c r="L118" i="41"/>
  <c r="G118" i="41"/>
  <c r="AB117" i="41"/>
  <c r="Y117" i="41"/>
  <c r="L117" i="41"/>
  <c r="G117" i="41"/>
  <c r="AB116" i="41"/>
  <c r="L116" i="41"/>
  <c r="G116" i="41"/>
  <c r="AB115" i="41"/>
  <c r="AA115" i="41"/>
  <c r="Y115" i="41"/>
  <c r="L115" i="41"/>
  <c r="G115" i="41"/>
  <c r="AB114" i="41"/>
  <c r="L114" i="41"/>
  <c r="G114" i="41"/>
  <c r="AB113" i="41"/>
  <c r="L113" i="41"/>
  <c r="G113" i="41"/>
  <c r="AB112" i="41"/>
  <c r="AA112" i="41"/>
  <c r="Z112" i="41"/>
  <c r="L112" i="41"/>
  <c r="G112" i="41"/>
  <c r="AB111" i="41"/>
  <c r="AA111" i="41"/>
  <c r="Z111" i="41"/>
  <c r="L111" i="41"/>
  <c r="G111" i="41"/>
  <c r="AB110" i="41"/>
  <c r="AA110" i="41"/>
  <c r="Z110" i="41"/>
  <c r="L110" i="41"/>
  <c r="G110" i="41"/>
  <c r="AB109" i="41"/>
  <c r="AA109" i="41"/>
  <c r="Z109" i="41"/>
  <c r="L109" i="41"/>
  <c r="G109" i="41"/>
  <c r="AB108" i="41"/>
  <c r="Z108" i="41"/>
  <c r="Y108" i="41"/>
  <c r="L108" i="41"/>
  <c r="G108" i="41"/>
  <c r="AB107" i="41"/>
  <c r="AA107" i="41"/>
  <c r="L107" i="41"/>
  <c r="G107" i="41"/>
  <c r="AB106" i="41"/>
  <c r="AA106" i="41"/>
  <c r="L106" i="41"/>
  <c r="G106" i="41"/>
  <c r="AB105" i="41"/>
  <c r="G105" i="41"/>
  <c r="AB104" i="41"/>
  <c r="L104" i="41"/>
  <c r="G104" i="41"/>
  <c r="AB103" i="41"/>
  <c r="G103" i="41"/>
  <c r="AB102" i="41"/>
  <c r="L102" i="41"/>
  <c r="G102" i="41"/>
  <c r="AB101" i="41"/>
  <c r="L101" i="41"/>
  <c r="G101" i="41"/>
  <c r="AB100" i="41"/>
  <c r="Y100" i="41"/>
  <c r="L100" i="41"/>
  <c r="G100" i="41"/>
  <c r="AB99" i="41"/>
  <c r="AA99" i="41"/>
  <c r="Z99" i="41"/>
  <c r="L99" i="41"/>
  <c r="G99" i="41"/>
  <c r="AB98" i="41"/>
  <c r="AA98" i="41"/>
  <c r="Z98" i="41"/>
  <c r="L98" i="41"/>
  <c r="G98" i="41"/>
  <c r="AB97" i="41"/>
  <c r="L97" i="41"/>
  <c r="G97" i="41"/>
  <c r="AB96" i="41"/>
  <c r="AA96" i="41"/>
  <c r="Z96" i="41"/>
  <c r="Y96" i="41"/>
  <c r="L96" i="41"/>
  <c r="G96" i="41"/>
  <c r="AB95" i="41"/>
  <c r="L95" i="41"/>
  <c r="G95" i="41"/>
  <c r="AB94" i="41"/>
  <c r="L94" i="41"/>
  <c r="G94" i="41"/>
  <c r="AB93" i="41"/>
  <c r="L93" i="41"/>
  <c r="G93" i="41"/>
  <c r="AB92" i="41"/>
  <c r="L92" i="41"/>
  <c r="G92" i="41"/>
  <c r="AB91" i="41"/>
  <c r="L91" i="41"/>
  <c r="G91" i="41"/>
  <c r="AB90" i="41"/>
  <c r="L90" i="41"/>
  <c r="G90" i="41"/>
  <c r="AB89" i="41"/>
  <c r="L89" i="41"/>
  <c r="G89" i="41"/>
  <c r="AB88" i="41"/>
  <c r="L88" i="41"/>
  <c r="G88" i="41"/>
  <c r="AB87" i="41"/>
  <c r="L87" i="41"/>
  <c r="G87" i="41"/>
  <c r="AB86" i="41"/>
  <c r="L86" i="41"/>
  <c r="G86" i="41"/>
  <c r="AB85" i="41"/>
  <c r="L85" i="41"/>
  <c r="G85" i="41"/>
  <c r="AB84" i="41"/>
  <c r="AA84" i="41"/>
  <c r="L84" i="41"/>
  <c r="G84" i="41"/>
  <c r="AB83" i="41"/>
  <c r="AA83" i="41"/>
  <c r="Z83" i="41"/>
  <c r="L83" i="41"/>
  <c r="G83" i="41"/>
  <c r="AB82" i="41"/>
  <c r="AA82" i="41"/>
  <c r="L82" i="41"/>
  <c r="G82" i="41"/>
  <c r="AB81" i="41"/>
  <c r="AA81" i="41"/>
  <c r="Z81" i="41"/>
  <c r="L81" i="41"/>
  <c r="G81" i="41"/>
  <c r="AB80" i="41"/>
  <c r="AA80" i="41"/>
  <c r="Z80" i="41"/>
  <c r="L80" i="41"/>
  <c r="G80" i="41"/>
  <c r="AB79" i="41"/>
  <c r="AA79" i="41"/>
  <c r="Z79" i="41"/>
  <c r="L79" i="41"/>
  <c r="G79" i="41"/>
  <c r="AB78" i="41"/>
  <c r="L78" i="41"/>
  <c r="G78" i="41"/>
  <c r="AB77" i="41"/>
  <c r="AA77" i="41"/>
  <c r="Z77" i="41"/>
  <c r="Y77" i="41"/>
  <c r="L77" i="41"/>
  <c r="G77" i="41"/>
  <c r="AB76" i="41"/>
  <c r="L76" i="41"/>
  <c r="G76" i="41"/>
  <c r="AB75" i="41"/>
  <c r="L75" i="41"/>
  <c r="G75" i="41"/>
  <c r="AB74" i="41"/>
  <c r="AA74" i="41"/>
  <c r="Z74" i="41"/>
  <c r="Y74" i="41"/>
  <c r="L74" i="41"/>
  <c r="G74" i="41"/>
  <c r="AB73" i="41"/>
  <c r="L73" i="41"/>
  <c r="G73" i="41"/>
  <c r="AB72" i="41"/>
  <c r="L72" i="41"/>
  <c r="G72" i="41"/>
  <c r="AB71" i="41"/>
  <c r="L71" i="41"/>
  <c r="G71" i="41"/>
  <c r="AB70" i="41"/>
  <c r="L70" i="41"/>
  <c r="G70" i="41"/>
  <c r="AB69" i="41"/>
  <c r="AA69" i="41"/>
  <c r="Z69" i="41"/>
  <c r="L69" i="41"/>
  <c r="G69" i="41"/>
  <c r="AB68" i="41"/>
  <c r="AA68" i="41"/>
  <c r="Z68" i="41"/>
  <c r="L68" i="41"/>
  <c r="G68" i="41"/>
  <c r="AB67" i="41"/>
  <c r="AA67" i="41"/>
  <c r="L67" i="41"/>
  <c r="G67" i="41"/>
  <c r="AB66" i="41"/>
  <c r="L66" i="41"/>
  <c r="G66" i="41"/>
  <c r="AB65" i="41"/>
  <c r="L65" i="41"/>
  <c r="G65" i="41"/>
  <c r="AB64" i="41"/>
  <c r="L64" i="41"/>
  <c r="G64" i="41"/>
  <c r="AB63" i="41"/>
  <c r="L63" i="41"/>
  <c r="G63" i="41"/>
  <c r="AB62" i="41"/>
  <c r="Y62" i="41"/>
  <c r="L62" i="41"/>
  <c r="G62" i="41"/>
  <c r="AB61" i="41"/>
  <c r="L61" i="41"/>
  <c r="G61" i="41"/>
  <c r="AB60" i="41"/>
  <c r="L60" i="41"/>
  <c r="G60" i="41"/>
  <c r="AB59" i="41"/>
  <c r="G59" i="41"/>
  <c r="AB58" i="41"/>
  <c r="AA58" i="41"/>
  <c r="Z58" i="41"/>
  <c r="Y58" i="41"/>
  <c r="L58" i="41"/>
  <c r="G58" i="41"/>
  <c r="AB57" i="41"/>
  <c r="L57" i="41"/>
  <c r="G57" i="41"/>
  <c r="AB56" i="41"/>
  <c r="L56" i="41"/>
  <c r="G56" i="41"/>
  <c r="AB55" i="41"/>
  <c r="Y55" i="41"/>
  <c r="L55" i="41"/>
  <c r="G55" i="41"/>
  <c r="AB54" i="41"/>
  <c r="L54" i="41"/>
  <c r="G54" i="41"/>
  <c r="AB53" i="41"/>
  <c r="AA53" i="41"/>
  <c r="Z53" i="41"/>
  <c r="Y53" i="41"/>
  <c r="L53" i="41"/>
  <c r="G53" i="41"/>
  <c r="AB52" i="41"/>
  <c r="L52" i="41"/>
  <c r="G52" i="41"/>
  <c r="AB51" i="41"/>
  <c r="L51" i="41"/>
  <c r="G51" i="41"/>
  <c r="AB50" i="41"/>
  <c r="L50" i="41"/>
  <c r="G50" i="41"/>
  <c r="AB49" i="41"/>
  <c r="L49" i="41"/>
  <c r="G49" i="41"/>
  <c r="AB48" i="41"/>
  <c r="L48" i="41"/>
  <c r="G48" i="41"/>
  <c r="AB47" i="41"/>
  <c r="L47" i="41"/>
  <c r="G47" i="41"/>
  <c r="AB46" i="41"/>
  <c r="AA46" i="41"/>
  <c r="Z46" i="41"/>
  <c r="Y46" i="41"/>
  <c r="L46" i="41"/>
  <c r="G46" i="41"/>
  <c r="AB45" i="41"/>
  <c r="AA45" i="41"/>
  <c r="Z45" i="41"/>
  <c r="L45" i="41"/>
  <c r="G45" i="41"/>
  <c r="AB44" i="41"/>
  <c r="L44" i="41"/>
  <c r="G44" i="41"/>
  <c r="AB43" i="41"/>
  <c r="L43" i="41"/>
  <c r="G43" i="41"/>
  <c r="AB42" i="41"/>
  <c r="AA42" i="41"/>
  <c r="Z42" i="41"/>
  <c r="L42" i="41"/>
  <c r="G42" i="41"/>
  <c r="AB41" i="41"/>
  <c r="L41" i="41"/>
  <c r="G41" i="41"/>
  <c r="AB40" i="41"/>
  <c r="AA40" i="41"/>
  <c r="Z40" i="41"/>
  <c r="L40" i="41"/>
  <c r="G40" i="41"/>
  <c r="AB39" i="41"/>
  <c r="L39" i="41"/>
  <c r="G39" i="41"/>
  <c r="AB38" i="41"/>
  <c r="L38" i="41"/>
  <c r="G38" i="41"/>
  <c r="AB37" i="41"/>
  <c r="L37" i="41"/>
  <c r="G37" i="41"/>
  <c r="AB36" i="41"/>
  <c r="L36" i="41"/>
  <c r="G36" i="41"/>
  <c r="AB35" i="41"/>
  <c r="L35" i="41"/>
  <c r="G35" i="41"/>
  <c r="AB34" i="41"/>
  <c r="L34" i="41"/>
  <c r="G34" i="41"/>
  <c r="AB33" i="41"/>
  <c r="Z33" i="41"/>
  <c r="L33" i="41"/>
  <c r="G33" i="41"/>
  <c r="AB32" i="41"/>
  <c r="AA32" i="41"/>
  <c r="Z32" i="41"/>
  <c r="Y32" i="41"/>
  <c r="L32" i="41"/>
  <c r="G32" i="41"/>
  <c r="AB31" i="41"/>
  <c r="L31" i="41"/>
  <c r="G31" i="41"/>
  <c r="AB30" i="41"/>
  <c r="AA30" i="41"/>
  <c r="Z30" i="41"/>
  <c r="Y30" i="41"/>
  <c r="L30" i="41"/>
  <c r="G30" i="41"/>
  <c r="AB29" i="41"/>
  <c r="L29" i="41"/>
  <c r="G29" i="41"/>
  <c r="AB28" i="41"/>
  <c r="L28" i="41"/>
  <c r="G28" i="41"/>
  <c r="AB27" i="41"/>
  <c r="AA27" i="41"/>
  <c r="Z27" i="41"/>
  <c r="L27" i="41"/>
  <c r="G27" i="41"/>
  <c r="AB26" i="41"/>
  <c r="L26" i="41"/>
  <c r="G26" i="41"/>
  <c r="AB25" i="41"/>
  <c r="G25" i="41"/>
  <c r="AB24" i="41"/>
  <c r="AA24" i="41"/>
  <c r="G24" i="41"/>
  <c r="AB23" i="41"/>
  <c r="L23" i="41"/>
  <c r="G23" i="41"/>
  <c r="AB22" i="41"/>
  <c r="L22" i="41"/>
  <c r="G22" i="41"/>
  <c r="AB21" i="41"/>
  <c r="AA21" i="41"/>
  <c r="Z21" i="41"/>
  <c r="L21" i="41"/>
  <c r="G21" i="41"/>
  <c r="AB20" i="41"/>
  <c r="AA20" i="41"/>
  <c r="Z20" i="41"/>
  <c r="L20" i="41"/>
  <c r="G20" i="41"/>
  <c r="AB19" i="41"/>
  <c r="AA19" i="41"/>
  <c r="Z19" i="41"/>
  <c r="L19" i="41"/>
  <c r="G19" i="41"/>
  <c r="AB18" i="41"/>
  <c r="L18" i="41"/>
  <c r="G18" i="41"/>
  <c r="AB17" i="41"/>
  <c r="AA17" i="41"/>
  <c r="L17" i="41"/>
  <c r="G17" i="41"/>
  <c r="AB16" i="41"/>
  <c r="L16" i="41"/>
  <c r="G16" i="41"/>
  <c r="AB15" i="41"/>
  <c r="L15" i="41"/>
  <c r="G15" i="41"/>
  <c r="AB14" i="41"/>
  <c r="L14" i="41"/>
  <c r="G14" i="41"/>
  <c r="AB13" i="41"/>
  <c r="AA13" i="41"/>
  <c r="Z13" i="41"/>
  <c r="Y13" i="41"/>
  <c r="L13" i="41"/>
  <c r="G13" i="41"/>
  <c r="AB12" i="41"/>
  <c r="L12" i="41"/>
  <c r="G12" i="41"/>
  <c r="AB11" i="41"/>
  <c r="L11" i="41"/>
  <c r="G11" i="41"/>
  <c r="AB10" i="41"/>
  <c r="L10" i="41"/>
  <c r="G10" i="41"/>
  <c r="AB9" i="41"/>
  <c r="L9" i="41"/>
  <c r="G9" i="41"/>
  <c r="AB8" i="41"/>
  <c r="L8" i="41"/>
  <c r="G8" i="41"/>
  <c r="AB7" i="41"/>
  <c r="L7" i="41"/>
  <c r="G7" i="41"/>
  <c r="AB6" i="41"/>
  <c r="L6" i="41"/>
  <c r="G6" i="41"/>
  <c r="AB5" i="41"/>
  <c r="L5" i="41"/>
  <c r="G5" i="41"/>
  <c r="AB4" i="41"/>
  <c r="L4" i="41"/>
  <c r="G4" i="41"/>
  <c r="AB3" i="41"/>
  <c r="L3" i="41"/>
  <c r="G3" i="41"/>
  <c r="AB2" i="41"/>
  <c r="Y2" i="41"/>
  <c r="G2" i="41"/>
  <c r="K101" i="40"/>
  <c r="K100" i="40"/>
  <c r="C100" i="40"/>
  <c r="K99" i="40"/>
  <c r="C99" i="40"/>
  <c r="K98" i="40"/>
  <c r="C98" i="40"/>
  <c r="K97" i="40"/>
  <c r="C97" i="40"/>
  <c r="K96" i="40"/>
  <c r="C96" i="40"/>
  <c r="K95" i="40"/>
  <c r="C95" i="40"/>
  <c r="K94" i="40"/>
  <c r="C94" i="40"/>
  <c r="K93" i="40"/>
  <c r="C93" i="40"/>
  <c r="K92" i="40"/>
  <c r="C92" i="40"/>
  <c r="K91" i="40"/>
  <c r="C91" i="40"/>
  <c r="K90" i="40"/>
  <c r="C90" i="40"/>
  <c r="K89" i="40"/>
  <c r="C89" i="40"/>
  <c r="K88" i="40"/>
  <c r="C88" i="40"/>
  <c r="K87" i="40"/>
  <c r="C87" i="40"/>
  <c r="C86" i="40"/>
  <c r="K83" i="40"/>
  <c r="C83" i="40"/>
  <c r="C82" i="40"/>
  <c r="C81" i="40"/>
  <c r="C80" i="40"/>
  <c r="K79" i="40"/>
  <c r="C79" i="40"/>
  <c r="K78" i="40"/>
  <c r="C78" i="40"/>
  <c r="C77" i="40"/>
  <c r="K73" i="40"/>
  <c r="K72" i="40"/>
  <c r="K71" i="40"/>
  <c r="K70" i="40"/>
  <c r="K69" i="40"/>
  <c r="K68" i="40"/>
  <c r="K66" i="40"/>
  <c r="C66" i="40"/>
  <c r="K65" i="40"/>
  <c r="C65" i="40"/>
  <c r="K64" i="40"/>
  <c r="C64" i="40"/>
  <c r="C63" i="40"/>
  <c r="K62" i="40"/>
  <c r="C62" i="40"/>
  <c r="C61" i="40"/>
  <c r="C60" i="40"/>
  <c r="C59" i="40"/>
  <c r="C58" i="40"/>
  <c r="K57" i="40"/>
  <c r="C57" i="40"/>
  <c r="K56" i="40"/>
  <c r="C56" i="40"/>
  <c r="K55" i="40"/>
  <c r="K54" i="40"/>
  <c r="C54" i="40"/>
  <c r="K53" i="40"/>
  <c r="K52" i="40"/>
  <c r="K51" i="40"/>
  <c r="K50" i="40"/>
  <c r="K49" i="40"/>
  <c r="C49" i="40"/>
  <c r="K48" i="40"/>
  <c r="C48" i="40"/>
  <c r="C47" i="40"/>
  <c r="C46" i="40"/>
  <c r="C45" i="40"/>
  <c r="C44" i="40"/>
  <c r="C43" i="40"/>
  <c r="C42" i="40"/>
  <c r="K41" i="40"/>
  <c r="C41" i="40"/>
  <c r="C40" i="40"/>
  <c r="C39" i="40"/>
  <c r="C38" i="40"/>
  <c r="C37" i="40"/>
  <c r="K36" i="40"/>
  <c r="C36" i="40"/>
  <c r="K35" i="40"/>
  <c r="C35" i="40"/>
  <c r="K34" i="40"/>
  <c r="C34" i="40"/>
  <c r="K33" i="40"/>
  <c r="C33" i="40"/>
  <c r="K32" i="40"/>
  <c r="C32" i="40"/>
  <c r="K31" i="40"/>
  <c r="C31" i="40"/>
  <c r="K30" i="40"/>
  <c r="C30" i="40"/>
  <c r="K29" i="40"/>
  <c r="C29" i="40"/>
  <c r="K28" i="40"/>
  <c r="C28" i="40"/>
  <c r="K27" i="40"/>
  <c r="C27" i="40"/>
  <c r="K26" i="40"/>
  <c r="C26" i="40"/>
  <c r="K25" i="40"/>
  <c r="C25" i="40"/>
  <c r="K24" i="40"/>
  <c r="C24" i="40"/>
  <c r="K23" i="40"/>
  <c r="C23" i="40"/>
  <c r="K22" i="40"/>
  <c r="C22" i="40"/>
  <c r="K21" i="40"/>
  <c r="C21" i="40"/>
  <c r="K20" i="40"/>
  <c r="C20" i="40"/>
  <c r="K19" i="40"/>
  <c r="C19" i="40"/>
  <c r="K18" i="40"/>
  <c r="C18" i="40"/>
  <c r="K17" i="40"/>
  <c r="C17" i="40"/>
  <c r="K16" i="40"/>
  <c r="C16" i="40"/>
  <c r="K15" i="40"/>
  <c r="C15" i="40"/>
  <c r="K14" i="40"/>
  <c r="C14" i="40"/>
  <c r="K13" i="40"/>
  <c r="C13" i="40"/>
  <c r="K12" i="40"/>
  <c r="C12" i="40"/>
  <c r="K11" i="40"/>
  <c r="C11" i="40"/>
  <c r="K10" i="40"/>
  <c r="C10" i="40"/>
  <c r="K9" i="40"/>
  <c r="C9" i="40"/>
  <c r="K8" i="40"/>
  <c r="C8" i="40"/>
  <c r="K7" i="40"/>
  <c r="C7" i="40"/>
  <c r="K6" i="40"/>
  <c r="C6" i="40"/>
  <c r="K5" i="40"/>
  <c r="C5" i="40"/>
  <c r="K4" i="40"/>
  <c r="C4" i="40"/>
  <c r="K3" i="40"/>
  <c r="C3" i="40"/>
  <c r="K2" i="40"/>
  <c r="C2"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tc={8CB123FC-5C46-8947-9C0D-DFCF10660619}</author>
    <author>tc={B37DA331-C8FE-E947-AEA5-FE79EDB28DDF}</author>
    <author>tc={3D476BDD-1A14-564F-955C-6F85F5A4037C}</author>
  </authors>
  <commentList>
    <comment ref="L36" authorId="0" shapeId="0" xr:uid="{8CB123FC-5C46-8947-9C0D-DFCF1066061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B37DA331-C8FE-E947-AEA5-FE79EDB28DDF}">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3D476BDD-1A14-564F-955C-6F85F5A4037C}">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tc={C8BBFBFF-0747-CE42-91C6-ECA3F83A9C84}</author>
    <author>tc={C15970E2-3257-3B43-A998-0E8DD4DF70EF}</author>
    <author>tc={E17BCB79-CEE9-F54E-8457-5810F8FF6D2A}</author>
  </authors>
  <commentList>
    <comment ref="C1" authorId="0" shapeId="0" xr:uid="{C8BBFBFF-0747-CE42-91C6-ECA3F83A9C84}">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15970E2-3257-3B43-A998-0E8DD4DF70EF}">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E17BCB79-CEE9-F54E-8457-5810F8FF6D2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<sst xmlns="http://schemas.openxmlformats.org/spreadsheetml/2006/main" count="2821" uniqueCount="740">
  <si>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</si>
  <si>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</si>
  <si>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</si>
  <si>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</si>
  <si>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</si>
  <si>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</si>
  <si>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</si>
  <si>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</si>
  <si>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</si>
  <si>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</si>
  <si>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</si>
  <si>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</si>
  <si>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</si>
  <si>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</si>
  <si>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</si>
  <si>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</si>
  <si>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</si>
  <si>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</si>
  <si>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</si>
  <si>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</si>
  <si>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</si>
  <si>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</si>
  <si>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</si>
  <si>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</si>
  <si>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</si>
  <si>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</si>
  <si>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</si>
  <si>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</si>
  <si>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</si>
  <si>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</si>
  <si>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</si>
  <si>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</si>
  <si>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</si>
  <si>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</si>
  <si>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</si>
  <si>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</si>
  <si>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</si>
  <si>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</si>
  <si>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</si>
  <si>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</si>
  <si>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</si>
  <si>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</si>
  <si>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</si>
  <si>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</si>
  <si>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</si>
  <si>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</si>
  <si>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</si>
  <si>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</si>
  <si>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</si>
  <si>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</si>
  <si>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</si>
  <si>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</si>
  <si>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</si>
  <si>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</si>
  <si>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</si>
  <si>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</si>
  <si>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</si>
  <si>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</si>
  <si>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</si>
  <si>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</si>
  <si>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</si>
  <si>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</si>
  <si>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</si>
  <si>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</si>
  <si>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</si>
  <si>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</si>
  <si>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</si>
  <si>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</si>
  <si>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</si>
  <si>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</si>
  <si>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</si>
  <si>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</si>
  <si>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</si>
  <si>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</si>
  <si>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</si>
  <si>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</si>
  <si>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</si>
  <si>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</si>
  <si>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</si>
  <si>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</si>
  <si>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</si>
  <si>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</si>
  <si>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</si>
  <si>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</si>
  <si>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</si>
  <si>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</si>
  <si>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</si>
  <si>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</si>
  <si>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</si>
  <si>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</si>
  <si>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</si>
  <si>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</si>
  <si>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</si>
  <si>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</si>
  <si>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</si>
  <si>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</si>
  <si>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</si>
  <si>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</si>
  <si>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</si>
  <si>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</si>
  <si>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</si>
  <si>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</si>
  <si>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</si>
  <si>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</si>
  <si>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</si>
  <si>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</si>
  <si>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</si>
  <si>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</si>
  <si>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</si>
  <si>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</si>
  <si>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</si>
  <si>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</si>
  <si>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</si>
  <si>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</si>
  <si>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</si>
  <si>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</si>
  <si>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</si>
  <si>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</si>
  <si>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</si>
  <si>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</si>
  <si>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</si>
  <si>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</si>
  <si>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</si>
  <si>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</si>
  <si>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</si>
  <si>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</si>
  <si>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</si>
  <si>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</si>
  <si>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</si>
  <si>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</si>
  <si>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</si>
  <si>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</si>
  <si>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</si>
  <si>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</si>
  <si>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</si>
  <si>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</si>
  <si>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</si>
  <si>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</si>
  <si>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</si>
  <si>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</si>
  <si>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</si>
  <si>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</si>
  <si>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</si>
  <si>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</si>
  <si>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</si>
  <si>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</si>
  <si>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</si>
  <si>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</si>
  <si>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</si>
  <si>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</si>
  <si>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</si>
  <si>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</si>
  <si>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</si>
  <si>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</si>
  <si>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</si>
  <si>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</si>
  <si>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</si>
  <si>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</si>
  <si>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</si>
  <si>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</si>
  <si>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</si>
  <si>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</si>
  <si>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</si>
  <si>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</si>
  <si>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</si>
  <si>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</si>
  <si>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</si>
  <si>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</si>
  <si>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</si>
  <si>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</si>
  <si>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</si>
  <si>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</si>
  <si>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</si>
  <si>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</si>
  <si>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</si>
  <si>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</si>
  <si>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</si>
  <si>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</si>
  <si>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</si>
  <si>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</si>
  <si>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</si>
  <si>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</si>
  <si>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</si>
  <si>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</si>
  <si>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</si>
  <si>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</si>
  <si>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</si>
  <si>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</si>
  <si>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</si>
  <si>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</si>
  <si>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</si>
  <si>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</si>
  <si>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</si>
  <si>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</si>
  <si>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</si>
  <si>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</si>
  <si>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</si>
  <si>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</si>
  <si>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</si>
  <si>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</si>
  <si>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</si>
  <si>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</si>
  <si>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</si>
  <si>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</si>
  <si>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</si>
  <si>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</si>
  <si>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</si>
  <si>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</si>
  <si>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</si>
  <si>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</si>
  <si>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</si>
  <si>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</si>
  <si>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</si>
  <si>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</si>
  <si>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</si>
  <si>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</si>
  <si>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</si>
  <si>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</si>
  <si>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</si>
  <si>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</si>
  <si>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</si>
  <si>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</si>
  <si>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</si>
  <si>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</si>
  <si>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</si>
  <si>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</si>
  <si>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</si>
  <si>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</si>
  <si>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</si>
  <si>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</si>
  <si>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</si>
  <si>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</si>
  <si>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</si>
  <si>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</si>
  <si>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</si>
  <si>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</si>
  <si>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</si>
  <si>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</si>
  <si>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</si>
  <si>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</si>
  <si>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</si>
  <si>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</si>
  <si>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</si>
  <si>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</si>
  <si>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</si>
  <si>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</si>
  <si>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</si>
  <si>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</si>
  <si>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</si>
  <si>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</si>
  <si>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</si>
  <si>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</si>
  <si>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</si>
  <si>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</si>
  <si>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</si>
  <si>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</si>
  <si>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</si>
  <si>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</si>
  <si>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</si>
  <si>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</si>
  <si>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</si>
  <si>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</si>
  <si>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</si>
  <si>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</si>
  <si>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</si>
  <si>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</si>
  <si>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</si>
  <si>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</si>
  <si>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</si>
  <si>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</si>
  <si>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</si>
  <si>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</si>
  <si>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</si>
  <si>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</si>
  <si>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</si>
  <si>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</si>
  <si>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</si>
  <si>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</si>
  <si>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</si>
  <si>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</si>
  <si>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</si>
  <si>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</si>
  <si>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</si>
  <si>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</si>
  <si>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</si>
  <si>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</si>
  <si>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</si>
  <si>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</si>
  <si>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</si>
  <si>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</si>
  <si>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</si>
  <si>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</si>
  <si>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</si>
  <si>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</si>
  <si>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</si>
  <si>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</si>
  <si>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</si>
  <si>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</si>
  <si>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</si>
  <si>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</si>
  <si>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</si>
  <si>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</si>
  <si>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</si>
  <si>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</si>
  <si>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</si>
  <si>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</si>
  <si>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</si>
  <si>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</si>
  <si>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</si>
  <si>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</si>
  <si>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</si>
  <si>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</si>
  <si>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</si>
  <si>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</si>
  <si>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</si>
  <si>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</si>
  <si>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</si>
  <si>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</si>
  <si>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</si>
  <si>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</si>
  <si>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</si>
  <si>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</si>
  <si>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</si>
  <si>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</si>
  <si>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</si>
  <si>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</si>
  <si>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</si>
  <si>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</si>
  <si>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</si>
  <si>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</si>
  <si>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</si>
  <si>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</si>
  <si>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</si>
  <si>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</si>
  <si>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</si>
  <si>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</si>
  <si>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</si>
  <si>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</si>
  <si>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</si>
  <si>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</si>
  <si>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</si>
  <si>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</si>
  <si>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</si>
  <si>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</si>
  <si>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</si>
  <si>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</si>
  <si>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</si>
  <si>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</si>
  <si>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</si>
  <si>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</si>
  <si>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</si>
  <si>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</si>
  <si>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</si>
  <si>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</si>
  <si>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</si>
  <si>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</si>
  <si>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</si>
  <si>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</si>
  <si>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</si>
  <si>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</si>
  <si>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</si>
  <si>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</si>
  <si>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</si>
  <si>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</si>
  <si>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</si>
  <si>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</si>
  <si>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</si>
  <si>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</si>
  <si>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</si>
  <si>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</si>
  <si>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</si>
  <si>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</si>
  <si>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</si>
  <si>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</si>
  <si>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</si>
  <si>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</si>
  <si>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</si>
  <si>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</si>
  <si>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</si>
  <si>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</si>
  <si>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</si>
  <si>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</si>
  <si>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</si>
  <si>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</si>
  <si>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</si>
  <si>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</si>
  <si>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</si>
  <si>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</si>
  <si>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</si>
  <si>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</si>
  <si>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</si>
  <si>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</si>
  <si>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</si>
  <si>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</si>
  <si>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</si>
  <si>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</si>
  <si>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</si>
  <si>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</si>
  <si>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</si>
  <si>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</si>
  <si>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</si>
  <si>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</si>
  <si>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</si>
  <si>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</si>
  <si>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</si>
  <si>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</si>
  <si>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</si>
  <si>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</si>
  <si>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</si>
  <si>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</si>
  <si>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</si>
  <si>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</si>
  <si>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</si>
  <si>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</si>
  <si>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</si>
  <si>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</si>
  <si>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</si>
  <si>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</si>
  <si>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</si>
  <si>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</si>
  <si>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</si>
  <si>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</si>
  <si>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</si>
  <si>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</si>
  <si>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</si>
  <si>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</si>
  <si>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</si>
  <si>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</si>
  <si>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</si>
  <si>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</si>
  <si>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</si>
  <si>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</si>
  <si>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</si>
  <si>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</si>
  <si>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</si>
  <si>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</si>
  <si>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</si>
  <si>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</si>
  <si>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</si>
  <si>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</si>
  <si>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</si>
  <si>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</si>
  <si>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</si>
  <si>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</si>
  <si>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</si>
  <si>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</si>
  <si>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</si>
  <si>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</si>
  <si>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</si>
  <si>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</si>
  <si>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</si>
  <si>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</si>
  <si>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</si>
  <si>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</si>
  <si>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</si>
  <si>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</si>
  <si>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</si>
  <si>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</si>
  <si>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</si>
  <si>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</si>
  <si>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</si>
  <si>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</si>
  <si>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</si>
  <si>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</si>
  <si>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</si>
  <si>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</si>
  <si>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</si>
  <si>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</si>
  <si>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</si>
  <si>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</si>
  <si>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</si>
  <si>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</si>
  <si>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</si>
  <si>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</si>
  <si>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</si>
  <si>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</si>
  <si>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</si>
  <si>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</si>
  <si>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</si>
  <si>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</si>
  <si>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</si>
  <si>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</si>
  <si>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</si>
  <si>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</si>
  <si>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</si>
  <si>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</si>
  <si>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</si>
  <si>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</si>
  <si>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</si>
  <si>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</si>
  <si>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</si>
  <si>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</si>
  <si>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</si>
  <si>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</si>
  <si>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</si>
  <si>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</si>
  <si>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</si>
  <si>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</si>
  <si>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</si>
  <si>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</si>
  <si>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</si>
  <si>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</si>
  <si>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</si>
  <si>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</si>
  <si>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</si>
  <si>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</si>
  <si>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</si>
  <si>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</si>
  <si>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</si>
  <si>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</si>
  <si>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</si>
  <si>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</si>
  <si>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</si>
  <si>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</si>
  <si>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</si>
  <si>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</si>
  <si>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</si>
  <si>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</si>
  <si>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</si>
  <si>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</si>
  <si>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</si>
  <si>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</si>
  <si>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</si>
  <si>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</si>
  <si>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</si>
  <si>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</si>
  <si>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</si>
  <si>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</si>
  <si>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</si>
  <si>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</si>
  <si>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</si>
  <si>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</si>
  <si>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</si>
  <si>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</si>
  <si>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</si>
  <si>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</si>
  <si>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</si>
  <si>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</si>
  <si>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</si>
  <si>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</si>
  <si>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</si>
  <si>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</si>
  <si>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</si>
  <si>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</si>
  <si>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</si>
  <si>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</si>
  <si>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</si>
  <si>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</si>
  <si>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</si>
  <si>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</si>
  <si>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</si>
  <si>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</si>
  <si>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</si>
  <si>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</si>
  <si>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</si>
  <si>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</si>
  <si>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</si>
  <si>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</si>
  <si>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</si>
  <si>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</si>
  <si>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</si>
  <si>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</si>
  <si>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</si>
  <si>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</si>
  <si>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</si>
  <si>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</si>
  <si>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</si>
  <si>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</si>
  <si>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</si>
  <si>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</si>
  <si>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</si>
  <si>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</si>
  <si>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</si>
  <si>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</si>
  <si>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</si>
  <si>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</si>
  <si>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</si>
  <si>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</si>
  <si>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</si>
  <si>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</si>
  <si>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</si>
  <si>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</si>
  <si>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</si>
  <si>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</si>
  <si>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</si>
  <si>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</si>
  <si>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</si>
  <si>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</si>
  <si>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</si>
  <si>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</si>
  <si>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</si>
  <si>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</si>
  <si>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</si>
  <si>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</si>
  <si>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</si>
  <si>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</si>
  <si>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</si>
  <si>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</si>
  <si>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</si>
  <si>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</si>
  <si>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</si>
  <si>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</si>
  <si>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</si>
  <si>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</si>
  <si>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</si>
  <si>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</si>
  <si>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</si>
  <si>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</si>
  <si>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</si>
  <si>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</si>
  <si>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</si>
  <si>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</si>
  <si>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</si>
  <si>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</si>
  <si>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</si>
  <si>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</si>
  <si>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</si>
  <si>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</si>
  <si>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</si>
  <si>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</si>
  <si>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</si>
  <si>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</si>
  <si>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</si>
  <si>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</si>
  <si>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</si>
  <si>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</si>
  <si>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</si>
  <si>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</si>
  <si>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</si>
  <si>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</si>
  <si>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</si>
  <si>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</si>
  <si>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</si>
  <si>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</si>
  <si>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</si>
  <si>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</si>
  <si>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</si>
  <si>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</si>
  <si>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</si>
  <si>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</si>
  <si>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</si>
  <si>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</si>
  <si>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</si>
  <si>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</si>
  <si>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</si>
  <si>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</si>
  <si>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</si>
  <si>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</si>
  <si>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</si>
  <si>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</si>
  <si>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</si>
  <si>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</si>
  <si>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</si>
  <si>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</si>
  <si>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</si>
  <si>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</si>
  <si>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</si>
  <si>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</si>
  <si>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</si>
  <si>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</si>
  <si>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</si>
  <si>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</si>
  <si>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</si>
  <si>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</si>
  <si>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</si>
  <si>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</si>
  <si>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</si>
  <si>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</si>
  <si>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</si>
  <si>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</si>
  <si>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</si>
  <si>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</si>
  <si>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</si>
  <si>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</si>
  <si>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</si>
  <si>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</si>
  <si>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</si>
  <si>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</si>
  <si>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</si>
  <si>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</si>
  <si>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</si>
  <si>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</si>
  <si>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</si>
  <si>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</si>
  <si>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</si>
  <si>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</si>
  <si>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</si>
  <si>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</si>
  <si>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</si>
  <si>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</si>
  <si>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</si>
  <si>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</si>
  <si>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</si>
  <si>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</si>
  <si>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</si>
  <si>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</si>
  <si>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</si>
  <si>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</si>
  <si>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</si>
  <si>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</si>
  <si>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</si>
  <si>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</si>
  <si>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</si>
  <si>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</si>
  <si>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</si>
  <si>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</si>
  <si>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</si>
  <si>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</si>
  <si>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</si>
  <si>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7.0.0</t>
  </si>
  <si>
    <t>_lastUpdated</t>
  </si>
  <si>
    <t>patient,_lastUpdated</t>
  </si>
  <si>
    <t>GET [base]/Encounter?patient=1137192&amp;_lastUpdated=ge2024-01-01T00:00:00Z</t>
  </si>
  <si>
    <t>patient,category,_lastUpdated</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</si>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</sst>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8CB123FC-5C46-8947-9C0D-DFCF10660619}">
    <text>where does this show up?</text>
  </threadedComment>
  <threadedComment ref="Z40" dT="2021-11-06T02:39:25.62" personId="{14A52E69-4757-9B48-BCB0-430F0B406E9E}" id="{B37DA331-C8FE-E947-AEA5-FE79EDB28DDF}">
    <text>do i need this?</text>
  </threadedComment>
  <threadedComment ref="AA40" dT="2021-11-06T02:40:08.93" personId="{14A52E69-4757-9B48-BCB0-430F0B406E9E}" id="{3D476BDD-1A14-564F-955C-6F85F5A4037C}">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C8BBFBFF-0747-CE42-91C6-ECA3F83A9C84}">
    <text>add column for include file</text>
  </threadedComment>
  <threadedComment ref="C1" dT="2021-11-10T17:48:52.85" personId="{14A52E69-4757-9B48-BCB0-430F0B406E9E}" id="{2DCEE40D-F75B-B843-936D-793E8B6393A9}" parentId="{C8BBFBFF-0747-CE42-91C6-ECA3F83A9C84}">
    <text>make this a comma separate list of profiles</text>
  </threadedComment>
  <threadedComment ref="I1" dT="2021-11-08T19:54:50.37" personId="{14A52E69-4757-9B48-BCB0-430F0B406E9E}" id="{C15970E2-3257-3B43-A998-0E8DD4DF70EF}">
    <text>does this do anything if not delete row</text>
  </threadedComment>
  <threadedComment ref="I43" dT="2021-11-06T02:44:23.26" personId="{14A52E69-4757-9B48-BCB0-430F0B406E9E}" id="{E17BCB79-CEE9-F54E-8457-5810F8FF6D2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566</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567</v>
      </c>
    </row>
    <row r="7" spans="1:2" x14ac:dyDescent="0.2">
      <c r="A7" t="s">
        <v>443</v>
      </c>
      <c r="B7" t="s">
        <v>54</v>
      </c>
    </row>
    <row r="8" spans="1:2" x14ac:dyDescent="0.2">
      <c r="A8" t="s">
        <v>444</v>
      </c>
      <c r="B8" t="s">
        <v>568</v>
      </c>
    </row>
    <row r="9" spans="1:2" x14ac:dyDescent="0.2">
      <c r="A9" t="s">
        <v>488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BFB6-BCF6-9B4E-99D0-56861089466F}">
  <dimension ref="A1:AB132"/>
  <sheetViews>
    <sheetView tabSelected="1" zoomScale="130" zoomScaleNormal="130" workbookViewId="0">
      <pane xSplit="1" ySplit="1" topLeftCell="B33" activePane="bottomRight" state="frozen"/>
      <selection pane="topRight" activeCell="B1" sqref="B1"/>
      <selection pane="bottomLeft" activeCell="A2" sqref="A2"/>
      <selection pane="bottomRight" activeCell="G44" sqref="G4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522</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642</v>
      </c>
      <c r="C2" t="s">
        <v>50</v>
      </c>
      <c r="D2" t="s">
        <v>28</v>
      </c>
      <c r="E2" t="b">
        <v>0</v>
      </c>
      <c r="G2" t="str">
        <f t="shared" ref="G2:G65" si="0">"http://hl7.org/fhir/us/core/StructureDefinition/us-core-"&amp;LOWER(B2)</f>
        <v>http://hl7.org/fhir/us/core/StructureDefinition/us-core-!!questionnaire</v>
      </c>
      <c r="H2" t="s">
        <v>51</v>
      </c>
      <c r="J2" t="s">
        <v>51</v>
      </c>
      <c r="K2" t="s">
        <v>52</v>
      </c>
      <c r="L2" t="s">
        <v>643</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475</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474</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621</v>
      </c>
      <c r="C15" t="s">
        <v>622</v>
      </c>
      <c r="D15" t="s">
        <v>28</v>
      </c>
      <c r="E15" t="b">
        <v>0</v>
      </c>
      <c r="F15" s="1" t="s">
        <v>476</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476</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474</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475</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612</v>
      </c>
      <c r="D24" t="s">
        <v>28</v>
      </c>
      <c r="E24" t="b">
        <v>0</v>
      </c>
      <c r="G24" t="str">
        <f t="shared" si="0"/>
        <v>http://hl7.org/fhir/us/core/StructureDefinition/us-core-!patient</v>
      </c>
      <c r="H24" t="s">
        <v>53</v>
      </c>
      <c r="J24" t="s">
        <v>51</v>
      </c>
      <c r="K24" t="s">
        <v>52</v>
      </c>
      <c r="L24" t="s">
        <v>613</v>
      </c>
      <c r="M24" t="s">
        <v>51</v>
      </c>
      <c r="O24" t="s">
        <v>51</v>
      </c>
      <c r="Y24" s="4" t="s">
        <v>614</v>
      </c>
      <c r="Z24" t="s">
        <v>615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679</v>
      </c>
      <c r="C25" t="s">
        <v>587</v>
      </c>
      <c r="D25" t="s">
        <v>28</v>
      </c>
      <c r="E25" t="b">
        <v>0</v>
      </c>
      <c r="F25" s="1" t="s">
        <v>475</v>
      </c>
      <c r="G25" t="str">
        <f t="shared" si="0"/>
        <v>http://hl7.org/fhir/us/core/StructureDefinition/us-core-!questionnaireresponse</v>
      </c>
      <c r="H25" t="s">
        <v>51</v>
      </c>
      <c r="J25" t="s">
        <v>51</v>
      </c>
      <c r="K25" t="s">
        <v>52</v>
      </c>
      <c r="L25" t="s">
        <v>646</v>
      </c>
      <c r="M25" t="s">
        <v>51</v>
      </c>
      <c r="O25" t="s">
        <v>51</v>
      </c>
      <c r="Y25" s="19" t="s">
        <v>647</v>
      </c>
      <c r="AB25" t="str">
        <f t="shared" si="1"/>
        <v>SearchParameter-us-core-!questionnaireresponse-tag.html</v>
      </c>
    </row>
    <row r="26" spans="1:28" ht="19" customHeight="1" x14ac:dyDescent="0.2">
      <c r="A26">
        <v>25</v>
      </c>
      <c r="B26" t="s">
        <v>18</v>
      </c>
      <c r="C26" t="s">
        <v>132</v>
      </c>
      <c r="D26" t="s">
        <v>28</v>
      </c>
      <c r="E26" t="b">
        <v>0</v>
      </c>
      <c r="F26" s="1" t="s">
        <v>475</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474</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475</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476</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474</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475</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474</v>
      </c>
      <c r="G32" t="str">
        <f t="shared" si="0"/>
        <v>http://hl7.org/fhir/us/core/StructureDefinition/us-core-careteam</v>
      </c>
      <c r="H32" t="s">
        <v>51</v>
      </c>
      <c r="J32" t="s">
        <v>51</v>
      </c>
      <c r="K32" t="s">
        <v>84</v>
      </c>
      <c r="L32" t="str">
        <f t="shared" si="3"/>
        <v>CareTeam.patient</v>
      </c>
      <c r="M32" t="s">
        <v>51</v>
      </c>
      <c r="O32" t="s">
        <v>51</v>
      </c>
      <c r="X32" t="s">
        <v>519</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530</v>
      </c>
      <c r="D33" t="s">
        <v>64</v>
      </c>
      <c r="E33" t="b">
        <v>0</v>
      </c>
      <c r="F33" s="1" t="s">
        <v>475</v>
      </c>
      <c r="G33" t="str">
        <f t="shared" si="0"/>
        <v>http://hl7.org/fhir/us/core/StructureDefinition/us-core-careteam</v>
      </c>
      <c r="H33" t="s">
        <v>53</v>
      </c>
      <c r="J33" t="s">
        <v>51</v>
      </c>
      <c r="K33" t="s">
        <v>52</v>
      </c>
      <c r="L33" t="str">
        <f t="shared" si="3"/>
        <v>CareTeam.role</v>
      </c>
      <c r="M33" t="s">
        <v>51</v>
      </c>
      <c r="N33" t="s">
        <v>64</v>
      </c>
      <c r="O33" t="s">
        <v>51</v>
      </c>
      <c r="Y33" s="4" t="s">
        <v>531</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475</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528</v>
      </c>
      <c r="D35" t="s">
        <v>28</v>
      </c>
      <c r="E35" t="b">
        <v>0</v>
      </c>
      <c r="F35" s="1" t="s">
        <v>476</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526</v>
      </c>
      <c r="D36" t="s">
        <v>28</v>
      </c>
      <c r="E36" t="b">
        <v>0</v>
      </c>
      <c r="F36" s="1" t="s">
        <v>476</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475</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475</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475</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474</v>
      </c>
      <c r="G40" t="str">
        <f t="shared" si="0"/>
        <v>http://hl7.org/fhir/us/core/StructureDefinition/us-core-condition</v>
      </c>
      <c r="H40" t="s">
        <v>51</v>
      </c>
      <c r="J40" t="s">
        <v>51</v>
      </c>
      <c r="K40" t="s">
        <v>84</v>
      </c>
      <c r="L40" t="str">
        <f t="shared" si="3"/>
        <v>Condition.encounter</v>
      </c>
      <c r="M40" t="s">
        <v>51</v>
      </c>
      <c r="O40" t="s">
        <v>51</v>
      </c>
      <c r="Y40" t="s">
        <v>529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476</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474</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527</v>
      </c>
      <c r="D43" t="s">
        <v>28</v>
      </c>
      <c r="E43" t="b">
        <v>0</v>
      </c>
      <c r="F43" s="1" t="s">
        <v>476</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710</v>
      </c>
      <c r="D44" t="s">
        <v>28</v>
      </c>
      <c r="E44" t="b">
        <v>0</v>
      </c>
      <c r="F44" s="1" t="s">
        <v>739</v>
      </c>
      <c r="G44" t="str">
        <f t="shared" si="0"/>
        <v>http://hl7.org/fhir/us/core/StructureDefinition/us-core-condition</v>
      </c>
      <c r="H44" t="s">
        <v>51</v>
      </c>
      <c r="I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616</v>
      </c>
      <c r="C45" t="s">
        <v>83</v>
      </c>
      <c r="D45" t="s">
        <v>11</v>
      </c>
      <c r="E45" t="b">
        <v>1</v>
      </c>
      <c r="F45" s="1" t="s">
        <v>474</v>
      </c>
      <c r="G45" t="str">
        <f t="shared" si="0"/>
        <v>http://hl7.org/fhir/us/core/StructureDefinition/us-core-coverage</v>
      </c>
      <c r="H45" t="s">
        <v>51</v>
      </c>
      <c r="J45" t="s">
        <v>51</v>
      </c>
      <c r="K45" t="s">
        <v>84</v>
      </c>
      <c r="L45" t="str">
        <f t="shared" si="3"/>
        <v>Coverage.patient</v>
      </c>
      <c r="M45" t="s">
        <v>51</v>
      </c>
      <c r="O45" t="s">
        <v>51</v>
      </c>
      <c r="Y45" t="s">
        <v>617</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474</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475</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475</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475</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475</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476</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710</v>
      </c>
      <c r="D52" t="s">
        <v>28</v>
      </c>
      <c r="E52" t="b">
        <v>0</v>
      </c>
      <c r="F52" s="1" t="s">
        <v>739</v>
      </c>
      <c r="G52" t="str">
        <f t="shared" si="0"/>
        <v>http://hl7.org/fhir/us/core/StructureDefinition/us-core-diagnosticreport</v>
      </c>
      <c r="H52" t="s">
        <v>51</v>
      </c>
      <c r="I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474</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475</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475</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476</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474</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476</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475</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475</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475</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476</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710</v>
      </c>
      <c r="D65" t="s">
        <v>28</v>
      </c>
      <c r="E65" t="b">
        <v>0</v>
      </c>
      <c r="F65" s="1" t="s">
        <v>739</v>
      </c>
      <c r="G65" t="str">
        <f t="shared" si="0"/>
        <v>http://hl7.org/fhir/us/core/StructureDefinition/us-core-encounter</v>
      </c>
      <c r="H65" t="s">
        <v>51</v>
      </c>
      <c r="I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524</v>
      </c>
      <c r="D66" t="s">
        <v>28</v>
      </c>
      <c r="E66" t="b">
        <v>0</v>
      </c>
      <c r="F66" s="1" t="s">
        <v>475</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475</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523</v>
      </c>
      <c r="D68" t="s">
        <v>28</v>
      </c>
      <c r="E68" t="b">
        <v>0</v>
      </c>
      <c r="F68" s="1" t="s">
        <v>474</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474</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475</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475</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475</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474</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477</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476</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474</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475</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618</v>
      </c>
      <c r="C84" t="s">
        <v>83</v>
      </c>
      <c r="D84" t="s">
        <v>11</v>
      </c>
      <c r="E84" t="b">
        <v>1</v>
      </c>
      <c r="F84" s="1" t="s">
        <v>474</v>
      </c>
      <c r="G84" t="str">
        <f t="shared" si="6"/>
        <v>http://hl7.org/fhir/us/core/StructureDefinition/us-core-medicationdispense</v>
      </c>
      <c r="H84" t="s">
        <v>51</v>
      </c>
      <c r="J84" t="s">
        <v>51</v>
      </c>
      <c r="K84" t="s">
        <v>84</v>
      </c>
      <c r="L84" t="str">
        <f t="shared" si="5"/>
        <v>MedicationDispense.patient</v>
      </c>
      <c r="M84" t="s">
        <v>51</v>
      </c>
      <c r="O84" t="s">
        <v>51</v>
      </c>
      <c r="X84" s="6" t="s">
        <v>619</v>
      </c>
      <c r="Z84" s="8" t="s">
        <v>620</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618</v>
      </c>
      <c r="C85" t="s">
        <v>56</v>
      </c>
      <c r="D85" t="s">
        <v>28</v>
      </c>
      <c r="E85" t="b">
        <v>0</v>
      </c>
      <c r="F85" s="1" t="s">
        <v>475</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618</v>
      </c>
      <c r="C86" t="s">
        <v>12</v>
      </c>
      <c r="D86" t="s">
        <v>28</v>
      </c>
      <c r="E86" t="b">
        <v>0</v>
      </c>
      <c r="F86" s="1" t="s">
        <v>475</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476</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474</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475</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474</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475</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475</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475</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476</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710</v>
      </c>
      <c r="D95" t="s">
        <v>28</v>
      </c>
      <c r="E95" t="b">
        <v>0</v>
      </c>
      <c r="F95" s="1" t="s">
        <v>739</v>
      </c>
      <c r="G95" t="str">
        <f t="shared" si="6"/>
        <v>http://hl7.org/fhir/us/core/StructureDefinition/us-core-observation</v>
      </c>
      <c r="H95" t="s">
        <v>51</v>
      </c>
      <c r="I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474</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475</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477</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610</v>
      </c>
      <c r="D102" t="s">
        <v>28</v>
      </c>
      <c r="E102" t="b">
        <v>0</v>
      </c>
      <c r="F102" s="1" t="s">
        <v>477</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475</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475</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611</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475</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474</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475</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475</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476</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474</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475</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585</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644</v>
      </c>
      <c r="AB117" t="str">
        <f t="shared" si="4"/>
        <v>SearchParameter-us-core-questionnaireresponse-id.html</v>
      </c>
    </row>
    <row r="118" spans="1:28" ht="19" customHeight="1" x14ac:dyDescent="0.2">
      <c r="A118">
        <v>117</v>
      </c>
      <c r="B118" t="s">
        <v>585</v>
      </c>
      <c r="C118" t="s">
        <v>532</v>
      </c>
      <c r="D118" t="s">
        <v>28</v>
      </c>
      <c r="E118" t="b">
        <v>0</v>
      </c>
      <c r="F118" s="1" t="s">
        <v>476</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648</v>
      </c>
      <c r="AB118" t="str">
        <f t="shared" si="4"/>
        <v>SearchParameter-us-core-questionnaireresponse-authored.html</v>
      </c>
    </row>
    <row r="119" spans="1:28" ht="19" customHeight="1" x14ac:dyDescent="0.2">
      <c r="A119">
        <v>118</v>
      </c>
      <c r="B119" t="s">
        <v>585</v>
      </c>
      <c r="C119" t="s">
        <v>83</v>
      </c>
      <c r="D119" t="s">
        <v>11</v>
      </c>
      <c r="E119" t="b">
        <v>1</v>
      </c>
      <c r="F119" s="1" t="s">
        <v>474</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585</v>
      </c>
      <c r="C120" t="s">
        <v>588</v>
      </c>
      <c r="D120" t="s">
        <v>28</v>
      </c>
      <c r="E120" t="b">
        <v>0</v>
      </c>
      <c r="F120" s="1" t="s">
        <v>474</v>
      </c>
      <c r="G120" t="str">
        <f t="shared" si="6"/>
        <v>http://hl7.org/fhir/us/core/StructureDefinition/us-core-questionnaireresponse</v>
      </c>
      <c r="H120" t="s">
        <v>51</v>
      </c>
      <c r="J120" t="s">
        <v>51</v>
      </c>
      <c r="K120" t="s">
        <v>84</v>
      </c>
      <c r="L120" t="str">
        <f t="shared" si="7"/>
        <v>QuestionnaireResponse.questionnaire</v>
      </c>
      <c r="M120" t="s">
        <v>51</v>
      </c>
      <c r="O120" t="s">
        <v>51</v>
      </c>
      <c r="Y120" s="19" t="s">
        <v>649</v>
      </c>
      <c r="AB120" t="str">
        <f t="shared" si="4"/>
        <v>SearchParameter-us-core-questionnaireresponse-questionnaire.html</v>
      </c>
    </row>
    <row r="121" spans="1:28" ht="19" customHeight="1" x14ac:dyDescent="0.2">
      <c r="A121">
        <v>120</v>
      </c>
      <c r="B121" t="s">
        <v>585</v>
      </c>
      <c r="C121" t="s">
        <v>56</v>
      </c>
      <c r="D121" t="s">
        <v>28</v>
      </c>
      <c r="E121" t="b">
        <v>0</v>
      </c>
      <c r="F121" s="1" t="s">
        <v>475</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645</v>
      </c>
      <c r="AB121" t="str">
        <f t="shared" si="4"/>
        <v>SearchParameter-us-core-questionnaireresponse-status.html</v>
      </c>
    </row>
    <row r="122" spans="1:28" ht="19" customHeight="1" x14ac:dyDescent="0.2">
      <c r="A122">
        <v>121</v>
      </c>
      <c r="B122" t="s">
        <v>514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534</v>
      </c>
      <c r="AA122" s="8"/>
      <c r="AB122" t="str">
        <f t="shared" ref="AB122:AB132" si="8">"SearchParameter-us-core-"&amp;LOWER((B122)&amp;"-"&amp;SUBSTITUTE(C122,"_","")&amp;".html")</f>
        <v>SearchParameter-us-core-relatedperson-id.html</v>
      </c>
    </row>
    <row r="123" spans="1:28" ht="19" customHeight="1" x14ac:dyDescent="0.2">
      <c r="A123">
        <v>122</v>
      </c>
      <c r="B123" t="s">
        <v>514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611</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514</v>
      </c>
      <c r="C124" t="s">
        <v>83</v>
      </c>
      <c r="D124" t="s">
        <v>64</v>
      </c>
      <c r="E124" t="b">
        <v>1</v>
      </c>
      <c r="F124" s="1" t="s">
        <v>474</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533</v>
      </c>
      <c r="AB125" t="str">
        <f t="shared" si="8"/>
        <v>SearchParameter-us-core-servicerequest-id.html</v>
      </c>
    </row>
    <row r="126" spans="1:28" ht="19" customHeight="1" x14ac:dyDescent="0.2">
      <c r="A126">
        <v>125</v>
      </c>
      <c r="B126" t="s">
        <v>517</v>
      </c>
      <c r="C126" t="s">
        <v>532</v>
      </c>
      <c r="D126" t="s">
        <v>28</v>
      </c>
      <c r="E126" t="b">
        <v>0</v>
      </c>
      <c r="F126" s="1" t="s">
        <v>476</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517</v>
      </c>
      <c r="C127" t="s">
        <v>133</v>
      </c>
      <c r="D127" t="s">
        <v>28</v>
      </c>
      <c r="E127" t="b">
        <v>0</v>
      </c>
      <c r="F127" s="1" t="s">
        <v>475</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517</v>
      </c>
      <c r="C128" t="s">
        <v>24</v>
      </c>
      <c r="D128" t="s">
        <v>28</v>
      </c>
      <c r="E128" t="b">
        <v>0</v>
      </c>
      <c r="F128" s="1" t="s">
        <v>475</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517</v>
      </c>
      <c r="C129" t="s">
        <v>83</v>
      </c>
      <c r="D129" t="s">
        <v>11</v>
      </c>
      <c r="E129" t="b">
        <v>1</v>
      </c>
      <c r="F129" s="1" t="s">
        <v>474</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517</v>
      </c>
      <c r="C130" t="s">
        <v>56</v>
      </c>
      <c r="D130" t="s">
        <v>28</v>
      </c>
      <c r="E130" t="b">
        <v>0</v>
      </c>
      <c r="F130" s="1" t="s">
        <v>475</v>
      </c>
      <c r="G130" t="str">
        <f t="shared" ref="G130:G160"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A127-0B27-5647-AD97-BD21E1AA8E5D}">
  <dimension ref="A1:K101"/>
  <sheetViews>
    <sheetView zoomScale="140" zoomScaleNormal="140" workbookViewId="0">
      <pane xSplit="1" ySplit="1" topLeftCell="B8" activePane="bottomRight" state="frozen"/>
      <selection pane="topRight" activeCell="B1" sqref="B1"/>
      <selection pane="bottomLeft" activeCell="A2" sqref="A2"/>
      <selection pane="bottomRight" activeCell="A26" sqref="A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522</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36"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478</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535</v>
      </c>
      <c r="F17" t="s">
        <v>64</v>
      </c>
      <c r="G17" t="s">
        <v>84</v>
      </c>
      <c r="I17" t="s">
        <v>284</v>
      </c>
      <c r="J17" t="s">
        <v>536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711</v>
      </c>
      <c r="E18" t="s">
        <v>51</v>
      </c>
      <c r="F18" t="s">
        <v>64</v>
      </c>
      <c r="G18" t="s">
        <v>142</v>
      </c>
      <c r="I18" s="4"/>
      <c r="J18" s="27" t="s">
        <v>712</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si="1"/>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1"/>
        <v>Fetches a bundle of all Encounter resources matching the specified patient and status</v>
      </c>
    </row>
    <row r="21" spans="1:11" x14ac:dyDescent="0.2">
      <c r="A21">
        <v>20</v>
      </c>
      <c r="B21" t="s">
        <v>20</v>
      </c>
      <c r="C21" t="str">
        <f t="shared" si="0"/>
        <v>http://hl7.org/fhir/us/core/StructureDefinition/us-core-encounter</v>
      </c>
      <c r="D21" t="s">
        <v>537</v>
      </c>
      <c r="F21" t="s">
        <v>64</v>
      </c>
      <c r="G21" t="s">
        <v>99</v>
      </c>
      <c r="I21" t="s">
        <v>289</v>
      </c>
      <c r="J21" t="s">
        <v>538</v>
      </c>
      <c r="K21" s="4" t="str">
        <f t="shared" si="1"/>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1"/>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1"/>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1"/>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1"/>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1"/>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1"/>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1"/>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1"/>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1"/>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1"/>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1"/>
        <v>Fetches a bundle of all Patient resources matching the specified birthdate and family</v>
      </c>
    </row>
    <row r="33" spans="1:11" x14ac:dyDescent="0.2">
      <c r="A33">
        <v>32</v>
      </c>
      <c r="B33" t="s">
        <v>19</v>
      </c>
      <c r="C33" t="str">
        <f t="shared" si="0"/>
        <v>http://hl7.org/fhir/us/core/StructureDefinition/us-core-patient</v>
      </c>
      <c r="D33" t="s">
        <v>623</v>
      </c>
      <c r="F33" t="s">
        <v>64</v>
      </c>
      <c r="G33" t="s">
        <v>127</v>
      </c>
      <c r="I33" s="4" t="s">
        <v>624</v>
      </c>
      <c r="J33" s="4" t="s">
        <v>625</v>
      </c>
      <c r="K33" s="4" t="str">
        <f t="shared" si="1"/>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1"/>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1"/>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1"/>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680</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684</v>
      </c>
      <c r="F39" t="s">
        <v>64</v>
      </c>
      <c r="G39" t="s">
        <v>99</v>
      </c>
      <c r="H39" t="s">
        <v>389</v>
      </c>
      <c r="I39" s="4" t="s">
        <v>685</v>
      </c>
      <c r="J39" s="24" t="s">
        <v>686</v>
      </c>
      <c r="K39" s="4" t="s">
        <v>687</v>
      </c>
    </row>
    <row r="40" spans="1:11" x14ac:dyDescent="0.2">
      <c r="A40">
        <v>39</v>
      </c>
      <c r="B40" t="s">
        <v>131</v>
      </c>
      <c r="C40" t="str">
        <f t="shared" si="0"/>
        <v>http://hl7.org/fhir/us/core/StructureDefinition/us-core-condition</v>
      </c>
      <c r="D40" t="s">
        <v>539</v>
      </c>
      <c r="F40" t="s">
        <v>64</v>
      </c>
      <c r="G40" t="s">
        <v>99</v>
      </c>
      <c r="I40" s="4" t="s">
        <v>143</v>
      </c>
      <c r="J40" s="4" t="s">
        <v>626</v>
      </c>
      <c r="K40" s="4" t="s">
        <v>540</v>
      </c>
    </row>
    <row r="41" spans="1:11" ht="16" x14ac:dyDescent="0.2">
      <c r="A41">
        <v>40</v>
      </c>
      <c r="B41" t="s">
        <v>131</v>
      </c>
      <c r="C41" t="str">
        <f t="shared" si="0"/>
        <v>http://hl7.org/fhir/us/core/StructureDefinition/us-core-condition</v>
      </c>
      <c r="D41" t="s">
        <v>713</v>
      </c>
      <c r="E41" t="s">
        <v>51</v>
      </c>
      <c r="F41" t="s">
        <v>64</v>
      </c>
      <c r="G41" t="s">
        <v>207</v>
      </c>
      <c r="I41" s="4"/>
      <c r="J41" s="24" t="s">
        <v>714</v>
      </c>
      <c r="K41" s="24" t="str">
        <f>"Fetches a bundle of all "&amp;B41&amp;" resources for the specified "&amp;SUBSTITUTE(D41,","," and ") &amp; ". See the US Core General Guidance page for [Searching Using lastUpdated]."</f>
        <v>Fetches a bundle of all Condition resources for the specified patient and category and _lastUpdated. See the US Core General Guidance page for [Searching Using lastUpdated].</v>
      </c>
    </row>
    <row r="42" spans="1:11" x14ac:dyDescent="0.2">
      <c r="A42">
        <v>41</v>
      </c>
      <c r="B42" t="s">
        <v>131</v>
      </c>
      <c r="C42" t="str">
        <f t="shared" si="0"/>
        <v>http://hl7.org/fhir/us/core/StructureDefinition/us-core-condition</v>
      </c>
      <c r="D42" t="s">
        <v>140</v>
      </c>
      <c r="F42" t="s">
        <v>64</v>
      </c>
      <c r="G42" t="s">
        <v>99</v>
      </c>
      <c r="I42" s="4" t="s">
        <v>144</v>
      </c>
      <c r="J42" s="4" t="s">
        <v>307</v>
      </c>
      <c r="K42" s="4" t="s">
        <v>145</v>
      </c>
    </row>
    <row r="43" spans="1:11" x14ac:dyDescent="0.2">
      <c r="A43">
        <v>42</v>
      </c>
      <c r="B43" t="s">
        <v>131</v>
      </c>
      <c r="C43" t="str">
        <f t="shared" si="0"/>
        <v>http://hl7.org/fhir/us/core/StructureDefinition/us-core-condition</v>
      </c>
      <c r="D43" t="s">
        <v>141</v>
      </c>
      <c r="F43" t="s">
        <v>64</v>
      </c>
      <c r="G43" t="s">
        <v>142</v>
      </c>
      <c r="I43" s="4" t="s">
        <v>146</v>
      </c>
      <c r="J43" s="4" t="s">
        <v>541</v>
      </c>
      <c r="K43" s="4" t="s">
        <v>149</v>
      </c>
    </row>
    <row r="44" spans="1:11" x14ac:dyDescent="0.2">
      <c r="A44">
        <v>43</v>
      </c>
      <c r="B44" t="s">
        <v>131</v>
      </c>
      <c r="C44" t="str">
        <f t="shared" si="0"/>
        <v>http://hl7.org/fhir/us/core/StructureDefinition/us-core-condition</v>
      </c>
      <c r="D44" t="s">
        <v>542</v>
      </c>
      <c r="F44" t="s">
        <v>64</v>
      </c>
      <c r="G44" t="s">
        <v>142</v>
      </c>
      <c r="I44" s="4" t="s">
        <v>146</v>
      </c>
      <c r="J44" s="4" t="s">
        <v>543</v>
      </c>
      <c r="K44" s="4" t="s">
        <v>149</v>
      </c>
    </row>
    <row r="45" spans="1:11" x14ac:dyDescent="0.2">
      <c r="A45">
        <v>44</v>
      </c>
      <c r="B45" t="s">
        <v>131</v>
      </c>
      <c r="C45" t="str">
        <f t="shared" si="0"/>
        <v>http://hl7.org/fhir/us/core/StructureDefinition/us-core-condition</v>
      </c>
      <c r="D45" t="s">
        <v>544</v>
      </c>
      <c r="F45" t="s">
        <v>64</v>
      </c>
      <c r="G45" t="s">
        <v>142</v>
      </c>
      <c r="I45" s="4" t="s">
        <v>146</v>
      </c>
      <c r="J45" s="4" t="s">
        <v>545</v>
      </c>
      <c r="K45" s="4" t="s">
        <v>149</v>
      </c>
    </row>
    <row r="46" spans="1:11" x14ac:dyDescent="0.2">
      <c r="A46">
        <v>45</v>
      </c>
      <c r="B46" t="s">
        <v>131</v>
      </c>
      <c r="C46" t="str">
        <f t="shared" si="0"/>
        <v>http://hl7.org/fhir/us/core/StructureDefinition/us-core-condition</v>
      </c>
      <c r="D46" t="s">
        <v>546</v>
      </c>
      <c r="F46" t="s">
        <v>64</v>
      </c>
      <c r="G46" t="s">
        <v>142</v>
      </c>
      <c r="I46" s="4" t="s">
        <v>146</v>
      </c>
      <c r="J46" s="4" t="s">
        <v>547</v>
      </c>
      <c r="K46" s="4" t="s">
        <v>149</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479</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638</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638</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638</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638</v>
      </c>
      <c r="D53" t="s">
        <v>187</v>
      </c>
      <c r="F53" t="s">
        <v>11</v>
      </c>
      <c r="G53" t="s">
        <v>207</v>
      </c>
      <c r="H53" t="s">
        <v>303</v>
      </c>
      <c r="I53" s="4" t="s">
        <v>188</v>
      </c>
      <c r="J53" s="7" t="s">
        <v>480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 t="shared" ref="C54:C66" si="2">"http://hl7.org/fhir/us/core/StructureDefinition/us-core-"&amp;LOWER(B54)</f>
        <v>http://hl7.org/fhir/us/core/StructureDefinition/us-core-diagnosticreport</v>
      </c>
      <c r="D54" t="s">
        <v>713</v>
      </c>
      <c r="E54" t="s">
        <v>51</v>
      </c>
      <c r="F54" t="s">
        <v>64</v>
      </c>
      <c r="G54" t="s">
        <v>207</v>
      </c>
      <c r="I54" s="4"/>
      <c r="J54" s="27" t="s">
        <v>715</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638</v>
      </c>
      <c r="D55" t="s">
        <v>208</v>
      </c>
      <c r="F55" t="s">
        <v>64</v>
      </c>
      <c r="G55" t="s">
        <v>207</v>
      </c>
      <c r="I55" s="4" t="s">
        <v>214</v>
      </c>
      <c r="J55" s="4" t="s">
        <v>481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si="2"/>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2"/>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2"/>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2"/>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2"/>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2"/>
        <v>http://hl7.org/fhir/us/core/StructureDefinition/us-core-medicationrequest</v>
      </c>
      <c r="D61" t="s">
        <v>414</v>
      </c>
      <c r="F61" t="s">
        <v>64</v>
      </c>
      <c r="G61" t="s">
        <v>207</v>
      </c>
      <c r="H61" t="s">
        <v>428</v>
      </c>
      <c r="I61" s="4" t="s">
        <v>218</v>
      </c>
      <c r="J61" s="4" t="s">
        <v>482</v>
      </c>
      <c r="K61" s="4" t="s">
        <v>435</v>
      </c>
    </row>
    <row r="62" spans="1:11" x14ac:dyDescent="0.2">
      <c r="A62">
        <v>61</v>
      </c>
      <c r="B62" t="s">
        <v>415</v>
      </c>
      <c r="C62" t="str">
        <f t="shared" si="2"/>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2"/>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2"/>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2"/>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2"/>
        <v>http://hl7.org/fhir/us/core/StructureDefinition/us-core-procedure</v>
      </c>
      <c r="D66" t="s">
        <v>208</v>
      </c>
      <c r="F66" t="s">
        <v>64</v>
      </c>
      <c r="G66" t="s">
        <v>207</v>
      </c>
      <c r="I66" s="4" t="s">
        <v>215</v>
      </c>
      <c r="J66" s="4" t="s">
        <v>483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639</v>
      </c>
      <c r="D67" t="s">
        <v>225</v>
      </c>
      <c r="F67" t="s">
        <v>64</v>
      </c>
      <c r="G67" t="s">
        <v>99</v>
      </c>
      <c r="H67" t="s">
        <v>416</v>
      </c>
      <c r="I67" s="4" t="s">
        <v>264</v>
      </c>
      <c r="J67" s="4" t="s">
        <v>716</v>
      </c>
      <c r="K67" s="4" t="s">
        <v>299</v>
      </c>
    </row>
    <row r="68" spans="1:11" x14ac:dyDescent="0.2">
      <c r="A68">
        <v>67</v>
      </c>
      <c r="B68" t="s">
        <v>176</v>
      </c>
      <c r="C68" t="s">
        <v>639</v>
      </c>
      <c r="D68" t="s">
        <v>138</v>
      </c>
      <c r="F68" t="s">
        <v>11</v>
      </c>
      <c r="G68" t="s">
        <v>99</v>
      </c>
      <c r="H68" t="s">
        <v>416</v>
      </c>
      <c r="I68" s="4" t="s">
        <v>209</v>
      </c>
      <c r="J68" s="4" t="s">
        <v>717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639</v>
      </c>
      <c r="D69" t="s">
        <v>140</v>
      </c>
      <c r="F69" t="s">
        <v>11</v>
      </c>
      <c r="G69" t="s">
        <v>99</v>
      </c>
      <c r="I69" s="4" t="s">
        <v>212</v>
      </c>
      <c r="J69" s="8" t="s">
        <v>718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639</v>
      </c>
      <c r="D70" t="s">
        <v>187</v>
      </c>
      <c r="F70" t="s">
        <v>11</v>
      </c>
      <c r="G70" t="s">
        <v>207</v>
      </c>
      <c r="H70" t="s">
        <v>416</v>
      </c>
      <c r="I70" s="4" t="s">
        <v>213</v>
      </c>
      <c r="J70" s="4" t="s">
        <v>719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639</v>
      </c>
      <c r="D71" t="s">
        <v>713</v>
      </c>
      <c r="E71" t="s">
        <v>51</v>
      </c>
      <c r="F71" t="s">
        <v>64</v>
      </c>
      <c r="G71" t="s">
        <v>207</v>
      </c>
      <c r="I71" s="4"/>
      <c r="J71" s="27" t="s">
        <v>720</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639</v>
      </c>
      <c r="D72" t="s">
        <v>208</v>
      </c>
      <c r="F72" t="s">
        <v>64</v>
      </c>
      <c r="G72" t="s">
        <v>207</v>
      </c>
      <c r="I72" s="4" t="s">
        <v>211</v>
      </c>
      <c r="J72" s="4" t="s">
        <v>721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484</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485</v>
      </c>
      <c r="K76" s="4" t="s">
        <v>235</v>
      </c>
    </row>
    <row r="77" spans="1:11" ht="136" x14ac:dyDescent="0.2">
      <c r="A77">
        <v>76</v>
      </c>
      <c r="B77" t="s">
        <v>236</v>
      </c>
      <c r="C77" t="str">
        <f>"http://hl7.org/fhir/us/core/StructureDefinition/us-core-"&amp;LOWER(B77)</f>
        <v>http://hl7.org/fhir/us/core/StructureDefinition/us-core-careteam</v>
      </c>
      <c r="D77" t="s">
        <v>109</v>
      </c>
      <c r="F77" t="s">
        <v>11</v>
      </c>
      <c r="G77" t="s">
        <v>99</v>
      </c>
      <c r="H77" t="s">
        <v>290</v>
      </c>
      <c r="I77" s="4" t="s">
        <v>548</v>
      </c>
      <c r="J77" s="4" t="s">
        <v>549</v>
      </c>
      <c r="K77" s="8" t="s">
        <v>550</v>
      </c>
    </row>
    <row r="78" spans="1:11" x14ac:dyDescent="0.2">
      <c r="A78">
        <v>77</v>
      </c>
      <c r="B78" t="s">
        <v>171</v>
      </c>
      <c r="C78" t="str">
        <f t="shared" ref="C78:C83" si="3">"http://hl7.org/fhir/us/core/StructureDefinition/us-core-"&amp;LOWER(B78)</f>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3"/>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3"/>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3"/>
        <v>http://hl7.org/fhir/us/core/StructureDefinition/us-core-documentreference</v>
      </c>
      <c r="D81" t="s">
        <v>187</v>
      </c>
      <c r="F81" t="s">
        <v>11</v>
      </c>
      <c r="G81" t="s">
        <v>207</v>
      </c>
      <c r="H81" t="s">
        <v>305</v>
      </c>
      <c r="I81" s="4" t="s">
        <v>275</v>
      </c>
      <c r="J81" s="7" t="s">
        <v>486</v>
      </c>
      <c r="K81" s="4" t="s">
        <v>277</v>
      </c>
    </row>
    <row r="82" spans="1:11" x14ac:dyDescent="0.2">
      <c r="A82">
        <v>81</v>
      </c>
      <c r="B82" t="s">
        <v>171</v>
      </c>
      <c r="C82" t="str">
        <f t="shared" si="3"/>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3"/>
        <v>http://hl7.org/fhir/us/core/StructureDefinition/us-core-documentreference</v>
      </c>
      <c r="D83" t="s">
        <v>278</v>
      </c>
      <c r="F83" t="s">
        <v>64</v>
      </c>
      <c r="G83" t="s">
        <v>207</v>
      </c>
      <c r="I83" s="4" t="s">
        <v>280</v>
      </c>
      <c r="J83" s="4" t="s">
        <v>487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640</v>
      </c>
      <c r="D84" t="s">
        <v>111</v>
      </c>
      <c r="F84" t="s">
        <v>64</v>
      </c>
      <c r="G84" t="s">
        <v>99</v>
      </c>
      <c r="I84" s="4" t="s">
        <v>364</v>
      </c>
      <c r="J84" s="4" t="s">
        <v>366</v>
      </c>
      <c r="K84" s="4" t="s">
        <v>367</v>
      </c>
    </row>
    <row r="85" spans="1:11" x14ac:dyDescent="0.2">
      <c r="A85">
        <v>84</v>
      </c>
      <c r="B85" t="s">
        <v>237</v>
      </c>
      <c r="C85" t="s">
        <v>640</v>
      </c>
      <c r="D85" t="s">
        <v>109</v>
      </c>
      <c r="F85" t="s">
        <v>64</v>
      </c>
      <c r="G85" t="s">
        <v>99</v>
      </c>
      <c r="I85" s="4" t="s">
        <v>627</v>
      </c>
      <c r="J85" s="4" t="s">
        <v>628</v>
      </c>
      <c r="K85" s="4" t="s">
        <v>629</v>
      </c>
    </row>
    <row r="86" spans="1:11" x14ac:dyDescent="0.2">
      <c r="A86">
        <v>85</v>
      </c>
      <c r="B86" t="s">
        <v>236</v>
      </c>
      <c r="C86" t="str">
        <f>"http://hl7.org/fhir/us/core/StructureDefinition/us-core-"&amp;LOWER(B86)</f>
        <v>http://hl7.org/fhir/us/core/StructureDefinition/us-core-careteam</v>
      </c>
      <c r="D86" t="s">
        <v>551</v>
      </c>
      <c r="F86" t="s">
        <v>64</v>
      </c>
      <c r="G86" t="s">
        <v>99</v>
      </c>
      <c r="I86" s="4" t="s">
        <v>552</v>
      </c>
      <c r="J86" s="4" t="s">
        <v>553</v>
      </c>
      <c r="K86" s="4" t="s">
        <v>554</v>
      </c>
    </row>
    <row r="87" spans="1:11" x14ac:dyDescent="0.2">
      <c r="A87">
        <v>86</v>
      </c>
      <c r="B87" t="s">
        <v>517</v>
      </c>
      <c r="C87" t="str">
        <f t="shared" ref="C87:C100" si="4">"http://hl7.org/fhir/us/core/StructureDefinition/us-core-"&amp;LOWER(B87)</f>
        <v>http://hl7.org/fhir/us/core/StructureDefinition/us-core-servicerequest</v>
      </c>
      <c r="D87" t="s">
        <v>109</v>
      </c>
      <c r="F87" t="s">
        <v>64</v>
      </c>
      <c r="G87" t="s">
        <v>99</v>
      </c>
      <c r="I87" s="4" t="s">
        <v>282</v>
      </c>
      <c r="J87" s="4" t="s">
        <v>555</v>
      </c>
      <c r="K87" s="4" t="str">
        <f>"Fetches a bundle of all "&amp;B87&amp;" resources for the specified "&amp;SUBSTITUTE(D87,","," and ")</f>
        <v>Fetches a bundle of all ServiceRequest resources for the specified patient and status</v>
      </c>
    </row>
    <row r="88" spans="1:11" x14ac:dyDescent="0.2">
      <c r="A88">
        <v>87</v>
      </c>
      <c r="B88" t="s">
        <v>517</v>
      </c>
      <c r="C88" t="str">
        <f t="shared" si="4"/>
        <v>http://hl7.org/fhir/us/core/StructureDefinition/us-core-servicerequest</v>
      </c>
      <c r="D88" t="s">
        <v>138</v>
      </c>
      <c r="F88" t="s">
        <v>11</v>
      </c>
      <c r="G88" t="s">
        <v>99</v>
      </c>
      <c r="I88" s="4" t="s">
        <v>191</v>
      </c>
      <c r="J88" s="4" t="s">
        <v>556</v>
      </c>
      <c r="K88" s="4" t="str">
        <f>"Fetches a bundle of all "&amp;B88&amp;" resources for the specified patient and  a category code"</f>
        <v>Fetches a bundle of all ServiceRequest resources for the specified patient and  a category code</v>
      </c>
    </row>
    <row r="89" spans="1:11" x14ac:dyDescent="0.2">
      <c r="A89">
        <v>88</v>
      </c>
      <c r="B89" t="s">
        <v>517</v>
      </c>
      <c r="C89" t="str">
        <f t="shared" si="4"/>
        <v>http://hl7.org/fhir/us/core/StructureDefinition/us-core-servicerequest</v>
      </c>
      <c r="D89" t="s">
        <v>140</v>
      </c>
      <c r="F89" t="s">
        <v>11</v>
      </c>
      <c r="G89" t="s">
        <v>99</v>
      </c>
      <c r="I89" s="4" t="s">
        <v>192</v>
      </c>
      <c r="J89" s="4" t="s">
        <v>557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517</v>
      </c>
      <c r="C90" t="str">
        <f t="shared" si="4"/>
        <v>http://hl7.org/fhir/us/core/StructureDefinition/us-core-servicerequest</v>
      </c>
      <c r="D90" t="s">
        <v>558</v>
      </c>
      <c r="F90" t="s">
        <v>11</v>
      </c>
      <c r="G90" t="s">
        <v>207</v>
      </c>
      <c r="I90" s="4" t="s">
        <v>194</v>
      </c>
      <c r="J90" s="4" t="s">
        <v>559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517</v>
      </c>
      <c r="C91" t="str">
        <f t="shared" si="4"/>
        <v>http://hl7.org/fhir/us/core/StructureDefinition/us-core-servicerequest</v>
      </c>
      <c r="D91" t="s">
        <v>560</v>
      </c>
      <c r="F91" t="s">
        <v>64</v>
      </c>
      <c r="G91" t="s">
        <v>207</v>
      </c>
      <c r="I91" s="4" t="s">
        <v>561</v>
      </c>
      <c r="J91" s="4" t="s">
        <v>562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4"/>
        <v>http://hl7.org/fhir/us/core/StructureDefinition/us-core-goal</v>
      </c>
      <c r="D92" t="s">
        <v>563</v>
      </c>
      <c r="F92" t="s">
        <v>64</v>
      </c>
      <c r="G92" t="s">
        <v>99</v>
      </c>
      <c r="I92" s="4" t="s">
        <v>564</v>
      </c>
      <c r="J92" s="4" t="s">
        <v>565</v>
      </c>
      <c r="K92" s="4" t="str">
        <f>"Fetches a bundle of all "&amp;B92&amp;" resources for the specified "&amp;SUBSTITUTE(D92,","," and ")</f>
        <v>Fetches a bundle of all Goal resources for the specified patient and description</v>
      </c>
    </row>
    <row r="93" spans="1:11" x14ac:dyDescent="0.2">
      <c r="A93">
        <v>92</v>
      </c>
      <c r="B93" t="s">
        <v>585</v>
      </c>
      <c r="C93" t="str">
        <f t="shared" si="4"/>
        <v>http://hl7.org/fhir/us/core/StructureDefinition/us-core-questionnaireresponse</v>
      </c>
      <c r="D93" t="s">
        <v>109</v>
      </c>
      <c r="F93" t="s">
        <v>64</v>
      </c>
      <c r="G93" t="s">
        <v>99</v>
      </c>
      <c r="I93" t="s">
        <v>589</v>
      </c>
      <c r="J93" s="4" t="s">
        <v>590</v>
      </c>
      <c r="K93" s="4" t="str">
        <f>"Fetches a bundle of all "&amp;B93&amp;" resources for the specified "&amp;SUBSTITUTE(D93,","," and ")</f>
        <v>Fetches a bundle of all QuestionnaireResponse resources for the specified patient and status</v>
      </c>
    </row>
    <row r="94" spans="1:11" x14ac:dyDescent="0.2">
      <c r="A94">
        <v>93</v>
      </c>
      <c r="B94" t="s">
        <v>679</v>
      </c>
      <c r="C94" t="str">
        <f t="shared" si="4"/>
        <v>http://hl7.org/fhir/us/core/StructureDefinition/us-core-!questionnaireresponse</v>
      </c>
      <c r="D94" t="s">
        <v>591</v>
      </c>
      <c r="F94" t="s">
        <v>64</v>
      </c>
      <c r="G94" t="s">
        <v>99</v>
      </c>
      <c r="H94" t="s">
        <v>592</v>
      </c>
      <c r="I94" t="s">
        <v>589</v>
      </c>
      <c r="J94" s="4" t="s">
        <v>593</v>
      </c>
      <c r="K94" t="str">
        <f>"Fetches a bundle of all "&amp;B94&amp;" resources for the specified "&amp;SUBSTITUTE(D94,","," and  ") &amp; "= 'sdoh'"</f>
        <v>Fetches a bundle of all !QuestionnaireResponse resources for the specified patient and  _tag= 'sdoh'</v>
      </c>
    </row>
    <row r="95" spans="1:11" x14ac:dyDescent="0.2">
      <c r="A95">
        <v>94</v>
      </c>
      <c r="B95" t="s">
        <v>585</v>
      </c>
      <c r="C95" t="str">
        <f t="shared" si="4"/>
        <v>http://hl7.org/fhir/us/core/StructureDefinition/us-core-questionnaireresponse</v>
      </c>
      <c r="D95" t="s">
        <v>594</v>
      </c>
      <c r="F95" t="s">
        <v>64</v>
      </c>
      <c r="G95" t="s">
        <v>142</v>
      </c>
      <c r="I95" t="s">
        <v>589</v>
      </c>
      <c r="J95" s="4" t="s">
        <v>595</v>
      </c>
      <c r="K95" s="4" t="str">
        <f>"Fetches a bundle of all "&amp;B95&amp;" resources for the specified patient and date"</f>
        <v>Fetches a bundle of all QuestionnaireResponse resources for the specified patient and date</v>
      </c>
    </row>
    <row r="96" spans="1:11" x14ac:dyDescent="0.2">
      <c r="A96">
        <v>95</v>
      </c>
      <c r="B96" t="s">
        <v>679</v>
      </c>
      <c r="C96" t="str">
        <f t="shared" si="4"/>
        <v>http://hl7.org/fhir/us/core/StructureDefinition/us-core-!questionnaireresponse</v>
      </c>
      <c r="D96" s="16" t="s">
        <v>596</v>
      </c>
      <c r="F96" t="s">
        <v>64</v>
      </c>
      <c r="G96" t="s">
        <v>207</v>
      </c>
      <c r="H96" t="s">
        <v>592</v>
      </c>
      <c r="I96" t="s">
        <v>589</v>
      </c>
      <c r="J96" s="4" t="s">
        <v>597</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585</v>
      </c>
      <c r="C97" t="str">
        <f t="shared" si="4"/>
        <v>http://hl7.org/fhir/us/core/StructureDefinition/us-core-questionnaireresponse</v>
      </c>
      <c r="D97" s="16" t="s">
        <v>598</v>
      </c>
      <c r="F97" t="s">
        <v>64</v>
      </c>
      <c r="G97" t="s">
        <v>84</v>
      </c>
      <c r="I97" t="s">
        <v>589</v>
      </c>
      <c r="J97" s="4" t="s">
        <v>599</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618</v>
      </c>
      <c r="C98" t="str">
        <f t="shared" si="4"/>
        <v>http://hl7.org/fhir/us/core/StructureDefinition/us-core-medicationdispense</v>
      </c>
      <c r="D98" s="16" t="s">
        <v>109</v>
      </c>
      <c r="E98" s="16"/>
      <c r="F98" s="16" t="s">
        <v>64</v>
      </c>
      <c r="G98" s="16" t="s">
        <v>99</v>
      </c>
      <c r="H98" s="16"/>
      <c r="I98" s="4" t="s">
        <v>630</v>
      </c>
      <c r="J98" s="4" t="s">
        <v>631</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618</v>
      </c>
      <c r="C99" t="str">
        <f t="shared" si="4"/>
        <v>http://hl7.org/fhir/us/core/StructureDefinition/us-core-medicationdispense</v>
      </c>
      <c r="D99" s="16" t="s">
        <v>110</v>
      </c>
      <c r="E99" s="16"/>
      <c r="F99" s="16" t="s">
        <v>64</v>
      </c>
      <c r="G99" s="16" t="s">
        <v>99</v>
      </c>
      <c r="H99" s="16"/>
      <c r="I99" s="4" t="s">
        <v>632</v>
      </c>
      <c r="J99" s="4" t="s">
        <v>633</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621</v>
      </c>
      <c r="C100" t="str">
        <f t="shared" si="4"/>
        <v>http://hl7.org/fhir/us/core/StructureDefinition/us-core-!medicationdispense</v>
      </c>
      <c r="D100" s="16" t="s">
        <v>634</v>
      </c>
      <c r="E100" s="16"/>
      <c r="F100" s="16" t="s">
        <v>64</v>
      </c>
      <c r="G100" s="16" t="s">
        <v>142</v>
      </c>
      <c r="H100" s="16"/>
      <c r="I100" s="4" t="s">
        <v>635</v>
      </c>
      <c r="J100" s="4" t="s">
        <v>636</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514</v>
      </c>
      <c r="C101" s="22" t="s">
        <v>512</v>
      </c>
      <c r="D101" s="16" t="s">
        <v>681</v>
      </c>
      <c r="E101" s="16"/>
      <c r="F101" s="16" t="s">
        <v>64</v>
      </c>
      <c r="G101" s="16" t="s">
        <v>682</v>
      </c>
      <c r="H101" s="16"/>
      <c r="I101" s="4"/>
      <c r="J101" s="4" t="s">
        <v>683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1" priority="1" operator="containsText" text="!">
      <formula>NOT(ISERROR(SEARCH("!",B1)))</formula>
    </cfRule>
  </conditionalFormatting>
  <hyperlinks>
    <hyperlink ref="C101" r:id="rId1" xr:uid="{8DFABA24-24DC-E548-86F0-F789DD265203}"/>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709</v>
      </c>
    </row>
    <row r="3" spans="1:2" x14ac:dyDescent="0.2">
      <c r="A3" t="s">
        <v>427</v>
      </c>
      <c r="B3" t="s">
        <v>436</v>
      </c>
    </row>
    <row r="4" spans="1:2" x14ac:dyDescent="0.2">
      <c r="A4" t="s">
        <v>2</v>
      </c>
      <c r="B4" t="s">
        <v>382</v>
      </c>
    </row>
    <row r="5" spans="1:2" ht="105" customHeight="1" x14ac:dyDescent="0.2">
      <c r="A5" t="s">
        <v>3</v>
      </c>
      <c r="B5" s="1" t="s">
        <v>469</v>
      </c>
    </row>
    <row r="6" spans="1:2" x14ac:dyDescent="0.2">
      <c r="A6" t="s">
        <v>4</v>
      </c>
      <c r="B6" t="s">
        <v>381</v>
      </c>
    </row>
    <row r="7" spans="1:2" ht="241" customHeight="1" x14ac:dyDescent="0.2">
      <c r="A7" t="s">
        <v>5</v>
      </c>
      <c r="B7" s="1" t="s">
        <v>602</v>
      </c>
    </row>
    <row r="8" spans="1:2" ht="103.5" customHeight="1" x14ac:dyDescent="0.2">
      <c r="A8" t="s">
        <v>6</v>
      </c>
      <c r="B8" s="2" t="s">
        <v>603</v>
      </c>
    </row>
    <row r="9" spans="1:2" x14ac:dyDescent="0.2">
      <c r="A9" t="s">
        <v>489</v>
      </c>
      <c r="B9" t="s">
        <v>490</v>
      </c>
    </row>
    <row r="10" spans="1:2" x14ac:dyDescent="0.2">
      <c r="A10" t="s">
        <v>491</v>
      </c>
      <c r="B10" t="s">
        <v>492</v>
      </c>
    </row>
    <row r="11" spans="1:2" x14ac:dyDescent="0.2">
      <c r="A11" t="s">
        <v>493</v>
      </c>
      <c r="B11" s="14" t="s">
        <v>494</v>
      </c>
    </row>
    <row r="12" spans="1:2" x14ac:dyDescent="0.2">
      <c r="A12" t="s">
        <v>495</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496</v>
      </c>
      <c r="C1" t="s">
        <v>54</v>
      </c>
      <c r="D1" t="s">
        <v>13</v>
      </c>
    </row>
    <row r="2" spans="1:4" x14ac:dyDescent="0.2">
      <c r="A2" t="s">
        <v>497</v>
      </c>
      <c r="B2" t="s">
        <v>511</v>
      </c>
      <c r="C2" s="22" t="s">
        <v>641</v>
      </c>
      <c r="D2" t="s">
        <v>64</v>
      </c>
    </row>
    <row r="3" spans="1:4" ht="16" x14ac:dyDescent="0.2">
      <c r="A3" s="21" t="s">
        <v>637</v>
      </c>
      <c r="B3" s="21" t="s">
        <v>507</v>
      </c>
      <c r="C3" s="21" t="s">
        <v>508</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498</v>
      </c>
      <c r="B1" t="s">
        <v>499</v>
      </c>
      <c r="C1" t="s">
        <v>21</v>
      </c>
      <c r="D1" t="s">
        <v>496</v>
      </c>
      <c r="E1" t="s">
        <v>54</v>
      </c>
      <c r="F1" t="s">
        <v>13</v>
      </c>
    </row>
    <row r="2" spans="1:6" ht="16" x14ac:dyDescent="0.2">
      <c r="B2" s="16"/>
      <c r="C2" t="s">
        <v>500</v>
      </c>
      <c r="D2" s="15" t="s">
        <v>501</v>
      </c>
      <c r="E2" s="15" t="s">
        <v>509</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D13" sqref="D1:D104857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606</v>
      </c>
      <c r="B5" t="s">
        <v>600</v>
      </c>
      <c r="D5" t="s">
        <v>11</v>
      </c>
      <c r="E5" t="s">
        <v>131</v>
      </c>
    </row>
    <row r="6" spans="1:5" x14ac:dyDescent="0.2">
      <c r="A6" s="18" t="s">
        <v>607</v>
      </c>
      <c r="B6" t="s">
        <v>601</v>
      </c>
      <c r="D6" t="s">
        <v>11</v>
      </c>
      <c r="E6" t="s">
        <v>131</v>
      </c>
    </row>
    <row r="7" spans="1:5" x14ac:dyDescent="0.2">
      <c r="A7" t="s">
        <v>650</v>
      </c>
      <c r="B7" t="s">
        <v>651</v>
      </c>
      <c r="D7" t="s">
        <v>11</v>
      </c>
      <c r="E7" t="s">
        <v>616</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609</v>
      </c>
      <c r="B12" t="s">
        <v>340</v>
      </c>
      <c r="D12" t="s">
        <v>11</v>
      </c>
      <c r="E12" t="s">
        <v>20</v>
      </c>
    </row>
    <row r="13" spans="1:5" ht="16" x14ac:dyDescent="0.2">
      <c r="A13" s="20" t="s">
        <v>569</v>
      </c>
      <c r="B13" t="s">
        <v>570</v>
      </c>
      <c r="D13" t="s">
        <v>11</v>
      </c>
      <c r="E13" t="s">
        <v>571</v>
      </c>
    </row>
    <row r="14" spans="1:5" ht="16" x14ac:dyDescent="0.2">
      <c r="A14" s="20" t="s">
        <v>572</v>
      </c>
      <c r="B14" t="s">
        <v>573</v>
      </c>
      <c r="D14" t="s">
        <v>11</v>
      </c>
      <c r="E14" t="s">
        <v>571</v>
      </c>
    </row>
    <row r="15" spans="1:5" ht="16" x14ac:dyDescent="0.2">
      <c r="A15" s="20" t="s">
        <v>574</v>
      </c>
      <c r="B15" t="s">
        <v>575</v>
      </c>
      <c r="D15" t="s">
        <v>11</v>
      </c>
      <c r="E15" t="s">
        <v>571</v>
      </c>
    </row>
    <row r="16" spans="1:5" ht="16" x14ac:dyDescent="0.2">
      <c r="A16" s="20" t="s">
        <v>576</v>
      </c>
      <c r="B16" t="s">
        <v>577</v>
      </c>
      <c r="D16" t="s">
        <v>11</v>
      </c>
      <c r="E16" t="s">
        <v>571</v>
      </c>
    </row>
    <row r="17" spans="1:5" ht="16" x14ac:dyDescent="0.2">
      <c r="A17" s="20" t="s">
        <v>578</v>
      </c>
      <c r="B17" t="s">
        <v>579</v>
      </c>
      <c r="D17" t="s">
        <v>11</v>
      </c>
      <c r="E17" t="s">
        <v>571</v>
      </c>
    </row>
    <row r="18" spans="1:5" ht="16" x14ac:dyDescent="0.2">
      <c r="A18" s="20" t="s">
        <v>701</v>
      </c>
      <c r="B18" t="s">
        <v>580</v>
      </c>
      <c r="D18" t="s">
        <v>11</v>
      </c>
      <c r="E18" t="s">
        <v>571</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652</v>
      </c>
      <c r="B24" t="s">
        <v>653</v>
      </c>
      <c r="D24" t="s">
        <v>11</v>
      </c>
      <c r="E24" t="s">
        <v>618</v>
      </c>
    </row>
    <row r="25" spans="1:5" x14ac:dyDescent="0.2">
      <c r="A25" s="18" t="s">
        <v>383</v>
      </c>
      <c r="B25" t="s">
        <v>384</v>
      </c>
      <c r="D25" t="s">
        <v>11</v>
      </c>
      <c r="E25" t="s">
        <v>176</v>
      </c>
    </row>
    <row r="26" spans="1:5" x14ac:dyDescent="0.2">
      <c r="A26" t="s">
        <v>654</v>
      </c>
      <c r="B26" t="s">
        <v>655</v>
      </c>
      <c r="D26" t="s">
        <v>11</v>
      </c>
      <c r="E26" t="s">
        <v>176</v>
      </c>
    </row>
    <row r="27" spans="1:5" x14ac:dyDescent="0.2">
      <c r="A27" t="s">
        <v>656</v>
      </c>
      <c r="B27" t="s">
        <v>657</v>
      </c>
      <c r="D27" t="s">
        <v>11</v>
      </c>
      <c r="E27" t="s">
        <v>176</v>
      </c>
    </row>
    <row r="28" spans="1:5" x14ac:dyDescent="0.2">
      <c r="A28" t="s">
        <v>658</v>
      </c>
      <c r="B28" t="s">
        <v>659</v>
      </c>
      <c r="D28" t="s">
        <v>11</v>
      </c>
      <c r="E28" t="s">
        <v>176</v>
      </c>
    </row>
    <row r="29" spans="1:5" x14ac:dyDescent="0.2">
      <c r="A29" s="18" t="s">
        <v>660</v>
      </c>
      <c r="B29" t="s">
        <v>581</v>
      </c>
      <c r="D29" t="s">
        <v>11</v>
      </c>
      <c r="E29" t="s">
        <v>176</v>
      </c>
    </row>
    <row r="30" spans="1:5" x14ac:dyDescent="0.2">
      <c r="A30" s="18" t="s">
        <v>462</v>
      </c>
      <c r="B30" t="s">
        <v>463</v>
      </c>
      <c r="D30" t="s">
        <v>11</v>
      </c>
      <c r="E30" t="s">
        <v>176</v>
      </c>
    </row>
    <row r="31" spans="1:5" x14ac:dyDescent="0.2">
      <c r="A31" t="s">
        <v>661</v>
      </c>
      <c r="B31" t="s">
        <v>668</v>
      </c>
      <c r="D31" t="s">
        <v>11</v>
      </c>
      <c r="E31" t="s">
        <v>176</v>
      </c>
    </row>
    <row r="32" spans="1:5" x14ac:dyDescent="0.2">
      <c r="A32" t="s">
        <v>704</v>
      </c>
      <c r="B32" t="s">
        <v>705</v>
      </c>
      <c r="D32" t="s">
        <v>11</v>
      </c>
      <c r="E32" t="s">
        <v>176</v>
      </c>
    </row>
    <row r="33" spans="1:5" x14ac:dyDescent="0.2">
      <c r="A33" t="s">
        <v>706</v>
      </c>
      <c r="B33" t="s">
        <v>707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472</v>
      </c>
      <c r="B36" t="s">
        <v>473</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510</v>
      </c>
      <c r="B39" t="s">
        <v>582</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s="18" t="s">
        <v>450</v>
      </c>
      <c r="B42" t="s">
        <v>451</v>
      </c>
      <c r="D42" t="s">
        <v>11</v>
      </c>
      <c r="E42" t="s">
        <v>176</v>
      </c>
    </row>
    <row r="43" spans="1:5" x14ac:dyDescent="0.2">
      <c r="A43" t="s">
        <v>667</v>
      </c>
      <c r="B43" t="s">
        <v>669</v>
      </c>
      <c r="D43" t="s">
        <v>11</v>
      </c>
      <c r="E43" t="s">
        <v>176</v>
      </c>
    </row>
    <row r="44" spans="1:5" x14ac:dyDescent="0.2">
      <c r="A44" t="s">
        <v>702</v>
      </c>
      <c r="B44" t="s">
        <v>703</v>
      </c>
      <c r="D44" t="s">
        <v>11</v>
      </c>
      <c r="E44" t="s">
        <v>176</v>
      </c>
    </row>
    <row r="45" spans="1:5" x14ac:dyDescent="0.2">
      <c r="A45" s="18" t="s">
        <v>448</v>
      </c>
      <c r="B45" t="s">
        <v>449</v>
      </c>
      <c r="D45" t="s">
        <v>11</v>
      </c>
      <c r="E45" t="s">
        <v>176</v>
      </c>
    </row>
    <row r="46" spans="1:5" x14ac:dyDescent="0.2">
      <c r="A46" s="18" t="s">
        <v>662</v>
      </c>
      <c r="B46" t="s">
        <v>583</v>
      </c>
      <c r="D46" t="s">
        <v>11</v>
      </c>
      <c r="E46" t="s">
        <v>176</v>
      </c>
    </row>
    <row r="47" spans="1:5" x14ac:dyDescent="0.2">
      <c r="A47" t="s">
        <v>663</v>
      </c>
      <c r="B47" t="s">
        <v>670</v>
      </c>
      <c r="D47" t="s">
        <v>11</v>
      </c>
      <c r="E47" t="s">
        <v>176</v>
      </c>
    </row>
    <row r="48" spans="1:5" x14ac:dyDescent="0.2">
      <c r="A48" s="18" t="s">
        <v>470</v>
      </c>
      <c r="B48" t="s">
        <v>471</v>
      </c>
      <c r="D48" t="s">
        <v>11</v>
      </c>
      <c r="E48" t="s">
        <v>176</v>
      </c>
    </row>
    <row r="49" spans="1:5" x14ac:dyDescent="0.2">
      <c r="A49" s="18" t="s">
        <v>468</v>
      </c>
      <c r="B49" t="s">
        <v>608</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671</v>
      </c>
      <c r="B58" t="s">
        <v>675</v>
      </c>
      <c r="D58" t="s">
        <v>11</v>
      </c>
      <c r="E58" t="s">
        <v>673</v>
      </c>
    </row>
    <row r="59" spans="1:5" x14ac:dyDescent="0.2">
      <c r="A59" t="s">
        <v>672</v>
      </c>
      <c r="B59" t="s">
        <v>584</v>
      </c>
      <c r="D59" t="s">
        <v>11</v>
      </c>
      <c r="E59" t="s">
        <v>585</v>
      </c>
    </row>
    <row r="60" spans="1:5" x14ac:dyDescent="0.2">
      <c r="A60" s="18" t="s">
        <v>512</v>
      </c>
      <c r="B60" t="s">
        <v>513</v>
      </c>
      <c r="D60" t="s">
        <v>11</v>
      </c>
      <c r="E60" t="s">
        <v>514</v>
      </c>
    </row>
    <row r="61" spans="1:5" x14ac:dyDescent="0.2">
      <c r="A61" s="18" t="s">
        <v>515</v>
      </c>
      <c r="B61" t="s">
        <v>516</v>
      </c>
      <c r="D61" t="s">
        <v>11</v>
      </c>
      <c r="E61" t="s">
        <v>517</v>
      </c>
    </row>
    <row r="62" spans="1:5" x14ac:dyDescent="0.2">
      <c r="A62" t="s">
        <v>664</v>
      </c>
      <c r="B62" t="s">
        <v>665</v>
      </c>
      <c r="D62" t="s">
        <v>11</v>
      </c>
      <c r="E62" t="s">
        <v>666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A9" sqref="A9"/>
    </sheetView>
  </sheetViews>
  <sheetFormatPr baseColWidth="10" defaultColWidth="8.83203125" defaultRowHeight="15"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502</v>
      </c>
      <c r="W1" s="3" t="s">
        <v>503</v>
      </c>
      <c r="X1" s="3" t="s">
        <v>504</v>
      </c>
      <c r="Y1" s="3" t="s">
        <v>505</v>
      </c>
    </row>
    <row r="2" spans="1:25" ht="17" thickTop="1" x14ac:dyDescent="0.25">
      <c r="A2" t="s">
        <v>18</v>
      </c>
      <c r="B2" t="s">
        <v>64</v>
      </c>
      <c r="C2" s="2"/>
      <c r="D2" s="2"/>
      <c r="E2" s="2"/>
      <c r="T2" t="s">
        <v>688</v>
      </c>
      <c r="U2" t="s">
        <v>64</v>
      </c>
      <c r="X2" s="13" t="s">
        <v>424</v>
      </c>
      <c r="Y2" s="13" t="s">
        <v>64</v>
      </c>
    </row>
    <row r="3" spans="1:25" ht="81" x14ac:dyDescent="0.25">
      <c r="A3" t="s">
        <v>222</v>
      </c>
      <c r="B3" t="s">
        <v>64</v>
      </c>
      <c r="C3" s="1" t="s">
        <v>465</v>
      </c>
      <c r="T3" t="s">
        <v>688</v>
      </c>
      <c r="U3" t="s">
        <v>64</v>
      </c>
      <c r="X3" s="13" t="s">
        <v>424</v>
      </c>
      <c r="Y3" s="13" t="s">
        <v>64</v>
      </c>
    </row>
    <row r="4" spans="1:25" ht="241" x14ac:dyDescent="0.25">
      <c r="A4" t="s">
        <v>236</v>
      </c>
      <c r="B4" t="s">
        <v>64</v>
      </c>
      <c r="C4" s="1" t="s">
        <v>732</v>
      </c>
      <c r="T4" t="s">
        <v>688</v>
      </c>
      <c r="U4" t="s">
        <v>64</v>
      </c>
      <c r="V4" t="s">
        <v>518</v>
      </c>
      <c r="W4" t="s">
        <v>519</v>
      </c>
      <c r="X4" s="13" t="s">
        <v>424</v>
      </c>
      <c r="Y4" s="13" t="s">
        <v>64</v>
      </c>
    </row>
    <row r="5" spans="1:25" ht="193" x14ac:dyDescent="0.25">
      <c r="A5" t="s">
        <v>131</v>
      </c>
      <c r="B5" t="s">
        <v>64</v>
      </c>
      <c r="C5" s="1" t="s">
        <v>737</v>
      </c>
      <c r="T5" t="s">
        <v>688</v>
      </c>
      <c r="U5" t="s">
        <v>64</v>
      </c>
      <c r="X5" s="13" t="s">
        <v>424</v>
      </c>
      <c r="Y5" s="13" t="s">
        <v>64</v>
      </c>
    </row>
    <row r="6" spans="1:25" ht="16" x14ac:dyDescent="0.25">
      <c r="A6" t="s">
        <v>616</v>
      </c>
      <c r="B6" t="s">
        <v>64</v>
      </c>
      <c r="T6" t="s">
        <v>688</v>
      </c>
      <c r="U6" t="s">
        <v>64</v>
      </c>
      <c r="X6" s="13" t="s">
        <v>424</v>
      </c>
      <c r="Y6" s="13" t="s">
        <v>64</v>
      </c>
    </row>
    <row r="7" spans="1:25" ht="209" x14ac:dyDescent="0.25">
      <c r="A7" t="s">
        <v>237</v>
      </c>
      <c r="B7" t="s">
        <v>64</v>
      </c>
      <c r="C7" s="1" t="s">
        <v>604</v>
      </c>
      <c r="T7" t="s">
        <v>688</v>
      </c>
      <c r="U7" t="s">
        <v>64</v>
      </c>
      <c r="X7" s="13" t="s">
        <v>424</v>
      </c>
      <c r="Y7" s="13" t="s">
        <v>64</v>
      </c>
    </row>
    <row r="8" spans="1:25" ht="65" x14ac:dyDescent="0.25">
      <c r="A8" t="s">
        <v>172</v>
      </c>
      <c r="B8" t="s">
        <v>64</v>
      </c>
      <c r="C8" s="2" t="s">
        <v>738</v>
      </c>
      <c r="T8" t="s">
        <v>688</v>
      </c>
      <c r="U8" t="s">
        <v>64</v>
      </c>
      <c r="X8" s="13" t="s">
        <v>424</v>
      </c>
      <c r="Y8" s="13" t="s">
        <v>64</v>
      </c>
    </row>
    <row r="9" spans="1:25" ht="273" x14ac:dyDescent="0.25">
      <c r="A9" t="s">
        <v>171</v>
      </c>
      <c r="B9" t="s">
        <v>64</v>
      </c>
      <c r="C9" s="2" t="s">
        <v>722</v>
      </c>
      <c r="T9" t="s">
        <v>688</v>
      </c>
      <c r="U9" t="s">
        <v>64</v>
      </c>
      <c r="X9" s="13" t="s">
        <v>424</v>
      </c>
      <c r="Y9" s="13" t="s">
        <v>64</v>
      </c>
    </row>
    <row r="10" spans="1:25" ht="241" x14ac:dyDescent="0.25">
      <c r="A10" t="s">
        <v>20</v>
      </c>
      <c r="B10" t="s">
        <v>64</v>
      </c>
      <c r="C10" s="1" t="s">
        <v>723</v>
      </c>
      <c r="T10" t="s">
        <v>688</v>
      </c>
      <c r="U10" t="s">
        <v>64</v>
      </c>
      <c r="X10" s="13" t="s">
        <v>424</v>
      </c>
      <c r="Y10" s="13" t="s">
        <v>64</v>
      </c>
    </row>
    <row r="11" spans="1:25" ht="35" x14ac:dyDescent="0.25">
      <c r="A11" t="s">
        <v>697</v>
      </c>
      <c r="B11" t="s">
        <v>64</v>
      </c>
      <c r="C11" s="25" t="s">
        <v>698</v>
      </c>
      <c r="T11" t="s">
        <v>688</v>
      </c>
      <c r="U11" t="s">
        <v>64</v>
      </c>
      <c r="X11" s="13"/>
      <c r="Y11" s="13"/>
    </row>
    <row r="12" spans="1:25" ht="33" x14ac:dyDescent="0.25">
      <c r="A12" t="s">
        <v>173</v>
      </c>
      <c r="B12" t="s">
        <v>64</v>
      </c>
      <c r="C12" s="1" t="s">
        <v>677</v>
      </c>
      <c r="T12" t="s">
        <v>688</v>
      </c>
      <c r="U12" t="s">
        <v>64</v>
      </c>
      <c r="X12" s="13" t="s">
        <v>424</v>
      </c>
      <c r="Y12" s="13" t="s">
        <v>64</v>
      </c>
    </row>
    <row r="13" spans="1:25" ht="52" x14ac:dyDescent="0.25">
      <c r="A13" t="s">
        <v>699</v>
      </c>
      <c r="B13" t="s">
        <v>28</v>
      </c>
      <c r="C13" s="25" t="s">
        <v>700</v>
      </c>
      <c r="T13" t="s">
        <v>688</v>
      </c>
      <c r="U13" t="s">
        <v>64</v>
      </c>
      <c r="X13" s="13"/>
      <c r="Y13" s="13"/>
    </row>
    <row r="14" spans="1:25" ht="33" x14ac:dyDescent="0.25">
      <c r="A14" t="s">
        <v>154</v>
      </c>
      <c r="B14" t="s">
        <v>64</v>
      </c>
      <c r="C14" s="1" t="s">
        <v>605</v>
      </c>
      <c r="T14" t="s">
        <v>688</v>
      </c>
      <c r="U14" t="s">
        <v>64</v>
      </c>
      <c r="X14" s="13" t="s">
        <v>424</v>
      </c>
      <c r="Y14" s="13" t="s">
        <v>64</v>
      </c>
    </row>
    <row r="15" spans="1:25" ht="33" x14ac:dyDescent="0.25">
      <c r="A15" t="s">
        <v>238</v>
      </c>
      <c r="B15" t="s">
        <v>64</v>
      </c>
      <c r="C15" s="1" t="s">
        <v>724</v>
      </c>
      <c r="T15" t="s">
        <v>688</v>
      </c>
      <c r="U15" t="s">
        <v>64</v>
      </c>
      <c r="X15" s="13"/>
      <c r="Y15" s="13"/>
    </row>
    <row r="16" spans="1:25" ht="35" x14ac:dyDescent="0.25">
      <c r="A16" t="s">
        <v>689</v>
      </c>
      <c r="B16" t="s">
        <v>64</v>
      </c>
      <c r="C16" s="25" t="s">
        <v>690</v>
      </c>
      <c r="T16" t="s">
        <v>688</v>
      </c>
      <c r="U16" t="s">
        <v>64</v>
      </c>
      <c r="X16" s="13"/>
      <c r="Y16" s="13"/>
    </row>
    <row r="17" spans="1:25" ht="33" x14ac:dyDescent="0.25">
      <c r="A17" t="s">
        <v>329</v>
      </c>
      <c r="B17" t="s">
        <v>64</v>
      </c>
      <c r="C17" s="1" t="s">
        <v>466</v>
      </c>
      <c r="T17" t="s">
        <v>688</v>
      </c>
      <c r="U17" t="s">
        <v>64</v>
      </c>
      <c r="X17" s="13"/>
      <c r="Y17" s="13"/>
    </row>
    <row r="18" spans="1:25" ht="409.6" x14ac:dyDescent="0.25">
      <c r="A18" t="s">
        <v>174</v>
      </c>
      <c r="B18" t="s">
        <v>64</v>
      </c>
      <c r="C18" s="1" t="s">
        <v>733</v>
      </c>
      <c r="T18" t="s">
        <v>688</v>
      </c>
      <c r="U18" t="s">
        <v>64</v>
      </c>
      <c r="V18" t="s">
        <v>64</v>
      </c>
      <c r="W18" s="6" t="s">
        <v>198</v>
      </c>
      <c r="X18" s="13" t="s">
        <v>424</v>
      </c>
      <c r="Y18" s="13" t="s">
        <v>64</v>
      </c>
    </row>
    <row r="19" spans="1:25" ht="161" x14ac:dyDescent="0.25">
      <c r="A19" t="s">
        <v>618</v>
      </c>
      <c r="B19" t="s">
        <v>64</v>
      </c>
      <c r="C19" s="1" t="s">
        <v>734</v>
      </c>
      <c r="T19" t="s">
        <v>688</v>
      </c>
      <c r="U19" t="s">
        <v>64</v>
      </c>
      <c r="V19" t="s">
        <v>64</v>
      </c>
      <c r="W19" s="6" t="s">
        <v>619</v>
      </c>
      <c r="X19" s="13" t="s">
        <v>424</v>
      </c>
      <c r="Y19" s="13" t="s">
        <v>64</v>
      </c>
    </row>
    <row r="20" spans="1:25" ht="193" x14ac:dyDescent="0.25">
      <c r="A20" t="s">
        <v>415</v>
      </c>
      <c r="B20" t="s">
        <v>64</v>
      </c>
      <c r="C20" s="1" t="s">
        <v>467</v>
      </c>
      <c r="T20" t="s">
        <v>688</v>
      </c>
      <c r="U20" t="s">
        <v>64</v>
      </c>
      <c r="V20" t="s">
        <v>64</v>
      </c>
      <c r="W20" s="6" t="s">
        <v>370</v>
      </c>
      <c r="X20" s="13" t="s">
        <v>424</v>
      </c>
      <c r="Y20" s="13" t="s">
        <v>64</v>
      </c>
    </row>
    <row r="21" spans="1:25" ht="241" x14ac:dyDescent="0.25">
      <c r="A21" t="s">
        <v>176</v>
      </c>
      <c r="B21" t="s">
        <v>64</v>
      </c>
      <c r="C21" s="1" t="s">
        <v>736</v>
      </c>
      <c r="T21" t="s">
        <v>688</v>
      </c>
      <c r="U21" t="s">
        <v>64</v>
      </c>
      <c r="X21" s="13" t="s">
        <v>424</v>
      </c>
      <c r="Y21" s="13" t="s">
        <v>64</v>
      </c>
    </row>
    <row r="22" spans="1:25" ht="65" x14ac:dyDescent="0.25">
      <c r="A22" t="s">
        <v>248</v>
      </c>
      <c r="B22" t="s">
        <v>64</v>
      </c>
      <c r="C22" s="1" t="s">
        <v>725</v>
      </c>
      <c r="T22" t="s">
        <v>688</v>
      </c>
      <c r="U22" t="s">
        <v>64</v>
      </c>
      <c r="X22" s="13"/>
      <c r="Y22" s="13"/>
    </row>
    <row r="23" spans="1:25" ht="289" x14ac:dyDescent="0.25">
      <c r="A23" t="s">
        <v>19</v>
      </c>
      <c r="B23" t="s">
        <v>64</v>
      </c>
      <c r="C23" s="1" t="s">
        <v>726</v>
      </c>
      <c r="T23" t="s">
        <v>688</v>
      </c>
      <c r="U23" t="s">
        <v>64</v>
      </c>
      <c r="X23" s="13" t="s">
        <v>424</v>
      </c>
      <c r="Y23" s="13" t="s">
        <v>64</v>
      </c>
    </row>
    <row r="24" spans="1:25" ht="129" x14ac:dyDescent="0.25">
      <c r="A24" t="s">
        <v>255</v>
      </c>
      <c r="B24" t="s">
        <v>64</v>
      </c>
      <c r="C24" s="1" t="s">
        <v>727</v>
      </c>
      <c r="T24" t="s">
        <v>688</v>
      </c>
      <c r="U24" t="s">
        <v>64</v>
      </c>
      <c r="X24" s="13"/>
      <c r="Y24" s="13"/>
    </row>
    <row r="25" spans="1:25" ht="49" x14ac:dyDescent="0.25">
      <c r="A25" t="s">
        <v>257</v>
      </c>
      <c r="B25" t="s">
        <v>64</v>
      </c>
      <c r="C25" s="1" t="s">
        <v>708</v>
      </c>
      <c r="T25" t="s">
        <v>688</v>
      </c>
      <c r="U25" t="s">
        <v>64</v>
      </c>
      <c r="V25" t="s">
        <v>506</v>
      </c>
      <c r="W25" t="s">
        <v>261</v>
      </c>
      <c r="X25" s="13"/>
      <c r="Y25" s="13"/>
    </row>
    <row r="26" spans="1:25" ht="289" x14ac:dyDescent="0.25">
      <c r="A26" t="s">
        <v>175</v>
      </c>
      <c r="B26" t="s">
        <v>64</v>
      </c>
      <c r="C26" s="1" t="s">
        <v>728</v>
      </c>
      <c r="T26" t="s">
        <v>688</v>
      </c>
      <c r="U26" t="s">
        <v>64</v>
      </c>
      <c r="X26" s="13" t="s">
        <v>424</v>
      </c>
      <c r="Y26" s="13" t="s">
        <v>64</v>
      </c>
    </row>
    <row r="27" spans="1:25" ht="365" x14ac:dyDescent="0.2">
      <c r="A27" t="s">
        <v>408</v>
      </c>
      <c r="B27" t="s">
        <v>64</v>
      </c>
      <c r="C27" s="1" t="s">
        <v>676</v>
      </c>
      <c r="T27" t="s">
        <v>688</v>
      </c>
      <c r="U27" t="s">
        <v>64</v>
      </c>
    </row>
    <row r="28" spans="1:25" ht="113" x14ac:dyDescent="0.25">
      <c r="A28" t="s">
        <v>673</v>
      </c>
      <c r="B28" t="s">
        <v>64</v>
      </c>
      <c r="C28" s="1" t="s">
        <v>735</v>
      </c>
      <c r="X28" s="13"/>
      <c r="Y28" s="13"/>
    </row>
    <row r="29" spans="1:25" ht="113" x14ac:dyDescent="0.25">
      <c r="A29" t="s">
        <v>585</v>
      </c>
      <c r="B29" t="s">
        <v>64</v>
      </c>
      <c r="C29" s="1" t="s">
        <v>735</v>
      </c>
      <c r="X29" s="13" t="s">
        <v>424</v>
      </c>
      <c r="Y29" s="13" t="s">
        <v>64</v>
      </c>
    </row>
    <row r="30" spans="1:25" ht="33" x14ac:dyDescent="0.25">
      <c r="A30" t="s">
        <v>514</v>
      </c>
      <c r="B30" t="s">
        <v>64</v>
      </c>
      <c r="C30" s="1" t="s">
        <v>729</v>
      </c>
      <c r="T30" t="s">
        <v>688</v>
      </c>
      <c r="U30" t="s">
        <v>64</v>
      </c>
      <c r="X30" s="13" t="s">
        <v>424</v>
      </c>
      <c r="Y30" s="13" t="s">
        <v>64</v>
      </c>
    </row>
    <row r="31" spans="1:25" ht="225" x14ac:dyDescent="0.25">
      <c r="A31" t="s">
        <v>517</v>
      </c>
      <c r="B31" t="s">
        <v>64</v>
      </c>
      <c r="C31" s="1" t="s">
        <v>730</v>
      </c>
      <c r="T31" t="s">
        <v>688</v>
      </c>
      <c r="U31" t="s">
        <v>64</v>
      </c>
      <c r="X31" s="13" t="s">
        <v>424</v>
      </c>
      <c r="Y31" s="13" t="s">
        <v>64</v>
      </c>
    </row>
    <row r="32" spans="1:25" ht="33" x14ac:dyDescent="0.25">
      <c r="A32" t="s">
        <v>666</v>
      </c>
      <c r="B32" t="s">
        <v>64</v>
      </c>
      <c r="C32" s="1" t="s">
        <v>731</v>
      </c>
      <c r="T32" t="s">
        <v>688</v>
      </c>
      <c r="U32" t="s">
        <v>64</v>
      </c>
      <c r="X32" s="13"/>
      <c r="Y32" s="13"/>
    </row>
    <row r="33" spans="1:2" x14ac:dyDescent="0.2">
      <c r="A33" t="s">
        <v>420</v>
      </c>
      <c r="B33" t="s">
        <v>64</v>
      </c>
    </row>
    <row r="66" spans="22:25" ht="18" x14ac:dyDescent="0.2">
      <c r="V66" s="6"/>
      <c r="X66" s="6"/>
      <c r="Y66" s="6"/>
    </row>
    <row r="69" spans="22:25" ht="18"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692</v>
      </c>
      <c r="G1" t="s">
        <v>347</v>
      </c>
      <c r="H1" t="s">
        <v>395</v>
      </c>
      <c r="I1" t="s">
        <v>348</v>
      </c>
      <c r="J1" t="s">
        <v>349</v>
      </c>
      <c r="K1" t="s">
        <v>350</v>
      </c>
      <c r="L1" t="s">
        <v>695</v>
      </c>
      <c r="M1" t="s">
        <v>351</v>
      </c>
      <c r="N1" t="s">
        <v>696</v>
      </c>
      <c r="O1" t="s">
        <v>352</v>
      </c>
      <c r="P1" t="s">
        <v>353</v>
      </c>
      <c r="Q1" t="s">
        <v>691</v>
      </c>
      <c r="R1" t="s">
        <v>354</v>
      </c>
      <c r="S1" t="s">
        <v>694</v>
      </c>
      <c r="T1" t="s">
        <v>355</v>
      </c>
      <c r="U1" t="s">
        <v>356</v>
      </c>
      <c r="V1" t="s">
        <v>357</v>
      </c>
      <c r="W1" t="s">
        <v>425</v>
      </c>
      <c r="X1" t="s">
        <v>358</v>
      </c>
      <c r="Y1" t="s">
        <v>359</v>
      </c>
      <c r="Z1" t="s">
        <v>360</v>
      </c>
      <c r="AA1" t="s">
        <v>361</v>
      </c>
      <c r="AB1" t="s">
        <v>362</v>
      </c>
      <c r="AC1" t="s">
        <v>409</v>
      </c>
      <c r="AD1" t="s">
        <v>674</v>
      </c>
      <c r="AE1" t="s">
        <v>586</v>
      </c>
      <c r="AF1" t="s">
        <v>520</v>
      </c>
      <c r="AG1" t="s">
        <v>521</v>
      </c>
      <c r="AH1" t="s">
        <v>423</v>
      </c>
      <c r="AI1" t="s">
        <v>693</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2024-04-08T23:06:17Z</dcterms:modified>
</cp:coreProperties>
</file>