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EF900B2-C442-D646-8098-C83B18336438}" xr6:coauthVersionLast="47" xr6:coauthVersionMax="47" xr10:uidLastSave="{00000000-0000-0000-0000-000000000000}"/>
  <bookViews>
    <workbookView xWindow="24440" yWindow="540" windowWidth="3412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8" l="1"/>
  <c r="C39" i="8"/>
  <c r="K98" i="8"/>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<sst xmlns="http://schemas.openxmlformats.org/spreadsheetml/2006/main" count="2714" uniqueCount="723">
  <si>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</si>
  <si>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</si>
  <si>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</si>
  <si>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</si>
  <si>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</si>
  <si>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</si>
  <si>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</si>
  <si>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</si>
  <si>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</si>
  <si>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</si>
  <si>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</si>
  <si>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</si>
  <si>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</si>
  <si>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</si>
  <si>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</si>
  <si>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</si>
  <si>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</si>
  <si>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</si>
  <si>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</si>
  <si>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</si>
  <si>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</si>
  <si>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</si>
  <si>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</si>
  <si>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</si>
  <si>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</si>
  <si>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</si>
  <si>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</si>
  <si>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</si>
  <si>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</si>
  <si>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</si>
  <si>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</si>
  <si>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</si>
  <si>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</si>
  <si>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</si>
  <si>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</si>
  <si>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</si>
  <si>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</si>
  <si>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</si>
  <si>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</si>
  <si>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</si>
  <si>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</si>
  <si>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</si>
  <si>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</si>
  <si>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</si>
  <si>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</si>
  <si>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</si>
  <si>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</si>
  <si>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</si>
  <si>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</si>
  <si>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</si>
  <si>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</si>
  <si>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</si>
  <si>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</si>
  <si>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</si>
  <si>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</si>
  <si>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</si>
  <si>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</si>
  <si>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</si>
  <si>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</si>
  <si>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</si>
  <si>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</si>
  <si>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</si>
  <si>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</si>
  <si>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</si>
  <si>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</si>
  <si>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</si>
  <si>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</si>
  <si>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</si>
  <si>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</si>
  <si>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</si>
  <si>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</si>
  <si>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</si>
  <si>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</si>
  <si>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</si>
  <si>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</si>
  <si>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</si>
  <si>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</si>
  <si>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</si>
  <si>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</si>
  <si>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</si>
  <si>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</si>
  <si>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</si>
  <si>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</si>
  <si>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</si>
  <si>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</si>
  <si>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</si>
  <si>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</si>
  <si>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</si>
  <si>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</si>
  <si>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</si>
  <si>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</si>
  <si>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</si>
  <si>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</si>
  <si>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</si>
  <si>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</si>
  <si>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</si>
  <si>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</si>
  <si>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</si>
  <si>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</si>
  <si>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</si>
  <si>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</si>
  <si>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</si>
  <si>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</si>
  <si>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</si>
  <si>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</si>
  <si>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</si>
  <si>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</si>
  <si>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</si>
  <si>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</si>
  <si>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</si>
  <si>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</si>
  <si>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</si>
  <si>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</si>
  <si>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</si>
  <si>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</si>
  <si>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</si>
  <si>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</si>
  <si>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</si>
  <si>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</si>
  <si>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</si>
  <si>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</si>
  <si>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</si>
  <si>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</si>
  <si>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</si>
  <si>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</si>
  <si>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</si>
  <si>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</si>
  <si>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</si>
  <si>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</si>
  <si>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</si>
  <si>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</si>
  <si>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</si>
  <si>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</si>
  <si>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</si>
  <si>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</si>
  <si>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</si>
  <si>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</si>
  <si>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</si>
  <si>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</si>
  <si>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</si>
  <si>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</si>
  <si>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</si>
  <si>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</si>
  <si>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</si>
  <si>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</si>
  <si>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</si>
  <si>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</si>
  <si>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</si>
  <si>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</si>
  <si>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</si>
  <si>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</si>
  <si>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</si>
  <si>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</si>
  <si>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</si>
  <si>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</si>
  <si>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</si>
  <si>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</si>
  <si>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</si>
  <si>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</si>
  <si>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</si>
  <si>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</si>
  <si>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</si>
  <si>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</si>
  <si>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</si>
  <si>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</si>
  <si>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</si>
  <si>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</si>
  <si>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</si>
  <si>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</si>
  <si>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</si>
  <si>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</si>
  <si>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</si>
  <si>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</si>
  <si>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</si>
  <si>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</si>
  <si>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</si>
  <si>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</si>
  <si>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</si>
  <si>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</si>
  <si>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</si>
  <si>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</si>
  <si>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</si>
  <si>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</si>
  <si>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</si>
  <si>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</si>
  <si>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</si>
  <si>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</si>
  <si>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</si>
  <si>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</si>
  <si>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</si>
  <si>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</si>
  <si>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</si>
  <si>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</si>
  <si>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</si>
  <si>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</si>
  <si>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</si>
  <si>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</si>
  <si>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</si>
  <si>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</si>
  <si>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</si>
  <si>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</si>
  <si>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</si>
  <si>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</si>
  <si>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</si>
  <si>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</si>
  <si>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</si>
  <si>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</si>
  <si>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</si>
  <si>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</si>
  <si>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</si>
  <si>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</si>
  <si>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</si>
  <si>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</si>
  <si>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</si>
  <si>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</si>
  <si>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</si>
  <si>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</si>
  <si>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</si>
  <si>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</si>
  <si>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</si>
  <si>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</si>
  <si>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</si>
  <si>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</si>
  <si>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</si>
  <si>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</si>
  <si>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</si>
  <si>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</si>
  <si>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</si>
  <si>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</si>
  <si>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</si>
  <si>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</si>
  <si>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</si>
  <si>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</si>
  <si>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</si>
  <si>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</si>
  <si>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</si>
  <si>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</si>
  <si>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</si>
  <si>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</si>
  <si>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</si>
  <si>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</si>
  <si>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</si>
  <si>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</si>
  <si>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</si>
  <si>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</si>
  <si>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</si>
  <si>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</si>
  <si>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</si>
  <si>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</si>
  <si>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</si>
  <si>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</si>
  <si>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</si>
  <si>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</si>
  <si>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</si>
  <si>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</si>
  <si>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</si>
  <si>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</si>
  <si>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</si>
  <si>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</si>
  <si>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</si>
  <si>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</si>
  <si>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</si>
  <si>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</si>
  <si>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</si>
  <si>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</si>
  <si>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</si>
  <si>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</si>
  <si>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</si>
  <si>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</si>
  <si>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</si>
  <si>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</si>
  <si>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</si>
  <si>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</si>
  <si>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</si>
  <si>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</si>
  <si>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</si>
  <si>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</si>
  <si>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</si>
  <si>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</si>
  <si>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</si>
  <si>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</si>
  <si>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</si>
  <si>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</si>
  <si>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</si>
  <si>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</si>
  <si>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</si>
  <si>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</si>
  <si>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</si>
  <si>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</si>
  <si>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</si>
  <si>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</si>
  <si>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</si>
  <si>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</si>
  <si>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</si>
  <si>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</si>
  <si>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</si>
  <si>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</si>
  <si>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</si>
  <si>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</si>
  <si>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</si>
  <si>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</si>
  <si>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</si>
  <si>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</si>
  <si>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</si>
  <si>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</si>
  <si>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</si>
  <si>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</si>
  <si>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</si>
  <si>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</si>
  <si>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</si>
  <si>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</si>
  <si>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</si>
  <si>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</si>
  <si>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</si>
  <si>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</si>
  <si>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</si>
  <si>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</si>
  <si>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</si>
  <si>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</si>
  <si>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</si>
  <si>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</si>
  <si>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</si>
  <si>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</si>
  <si>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</si>
  <si>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</si>
  <si>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</si>
  <si>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</si>
  <si>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</si>
  <si>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</si>
  <si>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</si>
  <si>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</si>
  <si>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</si>
  <si>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</si>
  <si>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</si>
  <si>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</si>
  <si>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</si>
  <si>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</si>
  <si>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</si>
  <si>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</si>
  <si>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</si>
  <si>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</si>
  <si>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</si>
  <si>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</si>
  <si>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</si>
  <si>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</si>
  <si>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</si>
  <si>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</si>
  <si>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</si>
  <si>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</si>
  <si>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</si>
  <si>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</si>
  <si>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</si>
  <si>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</si>
  <si>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</si>
  <si>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</si>
  <si>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</si>
  <si>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</si>
  <si>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</si>
  <si>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</si>
  <si>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</si>
  <si>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</si>
  <si>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</si>
  <si>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</si>
  <si>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</si>
  <si>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</si>
  <si>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</si>
  <si>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</si>
  <si>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</si>
  <si>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</si>
  <si>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</si>
  <si>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</si>
  <si>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</si>
  <si>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</si>
  <si>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</si>
  <si>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</si>
  <si>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</si>
  <si>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</si>
  <si>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</si>
  <si>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</si>
  <si>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</si>
  <si>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</si>
  <si>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</si>
  <si>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</si>
  <si>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</si>
  <si>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</si>
  <si>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</si>
  <si>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</si>
  <si>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</si>
  <si>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</si>
  <si>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</si>
  <si>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</si>
  <si>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</si>
  <si>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</si>
  <si>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</si>
  <si>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</si>
  <si>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</si>
  <si>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</si>
  <si>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</si>
  <si>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</si>
  <si>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</si>
  <si>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</si>
  <si>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</si>
  <si>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</si>
  <si>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</si>
  <si>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</si>
  <si>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</si>
  <si>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</si>
  <si>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</si>
  <si>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</si>
  <si>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</si>
  <si>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</si>
  <si>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</si>
  <si>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</si>
  <si>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</si>
  <si>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</si>
  <si>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</si>
  <si>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</si>
  <si>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</si>
  <si>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</si>
  <si>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</si>
  <si>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</si>
  <si>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</si>
  <si>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</si>
  <si>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</si>
  <si>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</si>
  <si>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</si>
  <si>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</si>
  <si>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</si>
  <si>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</si>
  <si>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</si>
  <si>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</si>
  <si>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</si>
  <si>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</si>
  <si>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</si>
  <si>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</si>
  <si>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</si>
  <si>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</si>
  <si>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</si>
  <si>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</si>
  <si>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</si>
  <si>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</si>
  <si>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</si>
  <si>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</si>
  <si>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</si>
  <si>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</si>
  <si>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</si>
  <si>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</si>
  <si>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</si>
  <si>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</si>
  <si>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</si>
  <si>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</si>
  <si>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</si>
  <si>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</si>
  <si>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</si>
  <si>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</si>
  <si>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</si>
  <si>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</si>
  <si>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</si>
  <si>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</si>
  <si>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</si>
  <si>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</si>
  <si>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</si>
  <si>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</si>
  <si>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</si>
  <si>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</si>
  <si>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</si>
  <si>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</si>
  <si>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</si>
  <si>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</si>
  <si>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</si>
  <si>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</si>
  <si>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</si>
  <si>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</si>
  <si>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</si>
  <si>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</si>
  <si>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</si>
  <si>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</si>
  <si>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</si>
  <si>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</si>
  <si>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</si>
  <si>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</si>
  <si>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</si>
  <si>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</si>
  <si>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</si>
  <si>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</si>
  <si>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</si>
  <si>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</si>
  <si>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</si>
  <si>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</si>
  <si>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</si>
  <si>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</si>
  <si>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</si>
  <si>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</si>
  <si>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</si>
  <si>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</si>
  <si>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</si>
  <si>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</si>
  <si>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</si>
  <si>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</si>
  <si>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</si>
  <si>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</si>
  <si>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</si>
  <si>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</si>
  <si>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</si>
  <si>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</si>
  <si>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</si>
  <si>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</si>
  <si>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</si>
  <si>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</si>
  <si>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</si>
  <si>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</si>
  <si>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</si>
  <si>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</si>
  <si>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</si>
  <si>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</si>
  <si>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</si>
  <si>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</si>
  <si>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</si>
  <si>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</si>
  <si>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</si>
  <si>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</si>
  <si>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</si>
  <si>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</si>
  <si>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</si>
  <si>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</si>
  <si>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</si>
  <si>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</si>
  <si>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</si>
  <si>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</si>
  <si>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</si>
  <si>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</si>
  <si>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</si>
  <si>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</si>
  <si>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</si>
  <si>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</si>
  <si>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</si>
  <si>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</si>
  <si>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</si>
  <si>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</si>
  <si>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</si>
  <si>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</si>
  <si>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</si>
  <si>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</si>
  <si>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</si>
  <si>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</si>
  <si>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</si>
  <si>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</si>
  <si>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</si>
  <si>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</si>
  <si>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</si>
  <si>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</si>
  <si>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</si>
  <si>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</si>
  <si>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</si>
  <si>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</si>
  <si>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</si>
  <si>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</si>
  <si>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</si>
  <si>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</si>
  <si>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</si>
  <si>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</si>
  <si>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</si>
  <si>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</si>
  <si>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</si>
  <si>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</si>
  <si>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</si>
  <si>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</si>
  <si>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</si>
  <si>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</si>
  <si>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</si>
  <si>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</si>
  <si>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</si>
  <si>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</si>
  <si>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</si>
  <si>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</si>
  <si>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</si>
  <si>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</si>
  <si>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</si>
  <si>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</si>
  <si>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</si>
  <si>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</si>
  <si>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</si>
  <si>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</si>
  <si>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</si>
  <si>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</si>
  <si>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</si>
  <si>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</si>
  <si>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</si>
  <si>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</si>
  <si>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</si>
  <si>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</si>
  <si>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</si>
  <si>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</si>
  <si>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</si>
  <si>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</si>
  <si>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</si>
  <si>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</si>
  <si>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</si>
  <si>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</si>
  <si>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</si>
  <si>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</si>
  <si>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</si>
  <si>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</si>
  <si>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</si>
  <si>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</si>
  <si>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</si>
  <si>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</si>
  <si>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</si>
  <si>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</si>
  <si>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</si>
  <si>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</si>
  <si>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</si>
  <si>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</si>
  <si>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</si>
  <si>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</si>
  <si>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</si>
  <si>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</si>
  <si>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</si>
  <si>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</si>
  <si>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</si>
  <si>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</si>
  <si>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</si>
  <si>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</si>
  <si>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</si>
  <si>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</si>
  <si>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</si>
  <si>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</si>
  <si>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</si>
  <si>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</si>
  <si>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</si>
  <si>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</si>
  <si>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</si>
  <si>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</si>
  <si>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</si>
  <si>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</si>
  <si>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</si>
  <si>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</si>
  <si>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</si>
  <si>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</si>
  <si>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</si>
  <si>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</si>
  <si>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</si>
  <si>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</si>
  <si>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</si>
  <si>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</si>
  <si>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</si>
  <si>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</si>
  <si>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</si>
  <si>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</si>
  <si>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</si>
  <si>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</si>
  <si>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</si>
  <si>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</si>
  <si>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</si>
  <si>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</si>
  <si>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</si>
  <si>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</si>
  <si>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</si>
  <si>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</si>
  <si>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</si>
  <si>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</si>
  <si>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</si>
  <si>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</si>
  <si>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</si>
  <si>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</si>
  <si>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</si>
  <si>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</si>
  <si>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</si>
  <si>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</si>
  <si>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</si>
  <si>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</si>
  <si>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</si>
  <si>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</si>
  <si>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</si>
  <si>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</si>
  <si>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</si>
  <si>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</si>
  <si>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</si>
  <si>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</si>
  <si>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</si>
  <si>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</si>
  <si>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</si>
  <si>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</si>
  <si>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</si>
  <si>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</si>
  <si>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</si>
  <si>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</si>
  <si>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</si>
  <si>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</si>
  <si>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</si>
  <si>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</si>
  <si>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</si>
  <si>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</si>
  <si>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</si>
  <si>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</si>
  <si>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</si>
  <si>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</si>
  <si>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</si>
  <si>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</si>
  <si>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</si>
  <si>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</si>
  <si>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</si>
  <si>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</si>
  <si>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</si>
  <si>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</si>
  <si>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</si>
  <si>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</si>
  <si>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</si>
  <si>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</si>
  <si>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</si>
  <si>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</si>
  <si>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</si>
  <si>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</si>
  <si>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support fetching a Specimen</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</si>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</sst>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450</v>
      </c>
      <c r="B2" t="s">
        <v>617</v>
      </c>
    </row>
    <row r="3" spans="1:2" x14ac:dyDescent="0.2">
      <c r="A3" t="s">
        <v>451</v>
      </c>
      <c r="B3" t="s">
        <v>476</v>
      </c>
    </row>
    <row r="4" spans="1:2" x14ac:dyDescent="0.2">
      <c r="A4" t="s">
        <v>446</v>
      </c>
      <c r="B4" t="s">
        <v>447</v>
      </c>
    </row>
    <row r="5" spans="1:2" x14ac:dyDescent="0.2">
      <c r="A5" t="s">
        <v>448</v>
      </c>
      <c r="B5" t="s">
        <v>449</v>
      </c>
    </row>
    <row r="6" spans="1:2" x14ac:dyDescent="0.2">
      <c r="A6" t="s">
        <v>67</v>
      </c>
      <c r="B6" s="11" t="s">
        <v>581</v>
      </c>
    </row>
    <row r="7" spans="1:2" x14ac:dyDescent="0.2">
      <c r="A7" t="s">
        <v>452</v>
      </c>
      <c r="B7" t="s">
        <v>59</v>
      </c>
    </row>
    <row r="8" spans="1:2" x14ac:dyDescent="0.2">
      <c r="A8" t="s">
        <v>453</v>
      </c>
      <c r="B8" t="s">
        <v>582</v>
      </c>
    </row>
    <row r="9" spans="1:2" x14ac:dyDescent="0.2">
      <c r="A9" t="s">
        <v>516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17" zoomScaleNormal="100" workbookViewId="0">
      <selection activeCell="I128" sqref="I12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536</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484</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487</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484</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487</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487</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484</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487</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485</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487</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484</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537</v>
      </c>
      <c r="D19" t="s">
        <v>30</v>
      </c>
      <c r="E19" t="b">
        <v>0</v>
      </c>
      <c r="F19" s="1" t="s">
        <v>484</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487</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487</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538</v>
      </c>
      <c r="D22" t="s">
        <v>30</v>
      </c>
      <c r="E22" t="b">
        <v>0</v>
      </c>
      <c r="F22" s="1" t="s">
        <v>487</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486</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670</v>
      </c>
      <c r="D25" t="s">
        <v>30</v>
      </c>
      <c r="E25" t="b">
        <v>0</v>
      </c>
      <c r="F25" s="1" t="s">
        <v>486</v>
      </c>
      <c r="G25" t="str">
        <f t="shared" si="0"/>
        <v>http://hl7.org/fhir/us/core/StructureDefinition/us-core-patient</v>
      </c>
      <c r="H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517</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487</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487</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676</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666</v>
      </c>
      <c r="D31" t="s">
        <v>30</v>
      </c>
      <c r="E31" t="b">
        <v>0</v>
      </c>
      <c r="G31" t="str">
        <f t="shared" si="0"/>
        <v>http://hl7.org/fhir/us/core/StructureDefinition/us-core-!patient</v>
      </c>
      <c r="H31" t="s">
        <v>58</v>
      </c>
      <c r="J31" t="s">
        <v>56</v>
      </c>
      <c r="K31" t="s">
        <v>57</v>
      </c>
      <c r="L31" t="s">
        <v>667</v>
      </c>
      <c r="M31" t="s">
        <v>56</v>
      </c>
      <c r="O31" t="s">
        <v>56</v>
      </c>
      <c r="Y31" s="4" t="s">
        <v>668</v>
      </c>
      <c r="Z31" t="s">
        <v>669</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687</v>
      </c>
      <c r="C32" t="s">
        <v>55</v>
      </c>
      <c r="D32" t="s">
        <v>30</v>
      </c>
      <c r="E32" t="b">
        <v>0</v>
      </c>
      <c r="G32" t="str">
        <f t="shared" si="0"/>
        <v>http://hl7.org/fhir/us/core/StructureDefinition/us-core-!!questionnaire</v>
      </c>
      <c r="H32" t="s">
        <v>56</v>
      </c>
      <c r="J32" t="s">
        <v>56</v>
      </c>
      <c r="K32" t="s">
        <v>57</v>
      </c>
      <c r="L32" t="s">
        <v>688</v>
      </c>
      <c r="M32" t="s">
        <v>56</v>
      </c>
      <c r="O32" t="s">
        <v>56</v>
      </c>
      <c r="AB32" t="str">
        <f t="shared" ref="AB32:AB43" si="3">"SearchParameter-us-core-"&amp;LOWER((B32)&amp;"-"&amp;C32&amp;".html")</f>
        <v>SearchParameter-us-core-!!questionnaire-_id.html</v>
      </c>
    </row>
    <row r="33" spans="1:28" ht="19" customHeight="1" x14ac:dyDescent="0.2">
      <c r="A33">
        <v>32</v>
      </c>
      <c r="B33" t="s">
        <v>687</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687</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687</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687</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687</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687</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485</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523</v>
      </c>
      <c r="D40" t="s">
        <v>30</v>
      </c>
      <c r="E40" t="b">
        <v>0</v>
      </c>
      <c r="F40" s="1" t="s">
        <v>485</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524</v>
      </c>
      <c r="D41" t="s">
        <v>30</v>
      </c>
      <c r="E41" t="b">
        <v>0</v>
      </c>
      <c r="F41" s="1" t="s">
        <v>485</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525</v>
      </c>
      <c r="D42" t="s">
        <v>30</v>
      </c>
      <c r="E42" t="b">
        <v>0</v>
      </c>
      <c r="F42" s="1" t="s">
        <v>485</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487</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484</v>
      </c>
      <c r="G44" t="str">
        <f t="shared" si="5"/>
        <v>http://hl7.org/fhir/us/core/StructureDefinition/us-core-condition</v>
      </c>
      <c r="H44" t="s">
        <v>56</v>
      </c>
      <c r="J44" t="s">
        <v>56</v>
      </c>
      <c r="K44" t="s">
        <v>90</v>
      </c>
      <c r="L44" t="str">
        <f t="shared" si="4"/>
        <v>Condition.encounter</v>
      </c>
      <c r="M44" t="s">
        <v>56</v>
      </c>
      <c r="O44" t="s">
        <v>56</v>
      </c>
      <c r="Y44" t="s">
        <v>526</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484</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487</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485</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487</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484</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487</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487</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485</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485</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487</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484</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487</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487</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485</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487</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484</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486</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487</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487</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484</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484</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485</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487</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484</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485</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487</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484</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485</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487</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487</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487</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487</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485</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484</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487</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487</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485</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484</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487</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484</v>
      </c>
      <c r="G85" t="str">
        <f t="shared" si="8"/>
        <v>http://hl7.org/fhir/us/core/StructureDefinition/us-core-careteam</v>
      </c>
      <c r="H85" t="s">
        <v>56</v>
      </c>
      <c r="J85" t="s">
        <v>56</v>
      </c>
      <c r="K85" t="s">
        <v>90</v>
      </c>
      <c r="L85" t="str">
        <f t="shared" si="7"/>
        <v>CareTeam.patient</v>
      </c>
      <c r="M85" t="s">
        <v>56</v>
      </c>
      <c r="O85" t="s">
        <v>56</v>
      </c>
      <c r="X85" t="s">
        <v>550</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487</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543</v>
      </c>
      <c r="D88" t="s">
        <v>69</v>
      </c>
      <c r="E88" t="b">
        <v>0</v>
      </c>
      <c r="F88" s="1" t="s">
        <v>487</v>
      </c>
      <c r="G88" t="str">
        <f t="shared" si="8"/>
        <v>http://hl7.org/fhir/us/core/StructureDefinition/us-core-careteam</v>
      </c>
      <c r="H88" t="s">
        <v>58</v>
      </c>
      <c r="J88" t="s">
        <v>56</v>
      </c>
      <c r="K88" t="s">
        <v>57</v>
      </c>
      <c r="L88" t="str">
        <f t="shared" si="9"/>
        <v>CareTeam.role</v>
      </c>
      <c r="M88" t="s">
        <v>56</v>
      </c>
      <c r="N88" t="s">
        <v>69</v>
      </c>
      <c r="O88" t="s">
        <v>56</v>
      </c>
      <c r="Y88" s="4" t="s">
        <v>544</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484</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487</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487</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487</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487</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484</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554</v>
      </c>
      <c r="C106" t="s">
        <v>61</v>
      </c>
      <c r="D106" t="s">
        <v>30</v>
      </c>
      <c r="E106" t="b">
        <v>0</v>
      </c>
      <c r="F106" s="1" t="s">
        <v>487</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554</v>
      </c>
      <c r="C107" t="s">
        <v>89</v>
      </c>
      <c r="D107" t="s">
        <v>12</v>
      </c>
      <c r="E107" t="b">
        <v>1</v>
      </c>
      <c r="F107" s="1" t="s">
        <v>484</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554</v>
      </c>
      <c r="C108" t="s">
        <v>139</v>
      </c>
      <c r="D108" t="s">
        <v>30</v>
      </c>
      <c r="E108" t="b">
        <v>0</v>
      </c>
      <c r="F108" s="1" t="s">
        <v>487</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554</v>
      </c>
      <c r="C109" t="s">
        <v>26</v>
      </c>
      <c r="D109" t="s">
        <v>30</v>
      </c>
      <c r="E109" t="b">
        <v>0</v>
      </c>
      <c r="F109" s="1" t="s">
        <v>487</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554</v>
      </c>
      <c r="C110" t="s">
        <v>561</v>
      </c>
      <c r="D110" t="s">
        <v>30</v>
      </c>
      <c r="E110" t="b">
        <v>0</v>
      </c>
      <c r="F110" s="1" t="s">
        <v>485</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554</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559</v>
      </c>
      <c r="Z111" s="4" t="s">
        <v>560</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575</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579</v>
      </c>
      <c r="Z113" s="4" t="s">
        <v>580</v>
      </c>
      <c r="AA113" s="9"/>
      <c r="AB113" t="str">
        <f>"SearchParameter-us-core-"&amp;LOWER((B113)&amp;"-"&amp;SUBSTITUTE(C113,"_","")&amp;".html")</f>
        <v>SearchParameter-us-core-relatedperson-id.html</v>
      </c>
    </row>
    <row r="114" spans="1:28" ht="19" customHeight="1" x14ac:dyDescent="0.2">
      <c r="A114">
        <v>113</v>
      </c>
      <c r="B114" t="s">
        <v>575</v>
      </c>
      <c r="C114" t="s">
        <v>89</v>
      </c>
      <c r="D114" t="s">
        <v>69</v>
      </c>
      <c r="E114" t="b">
        <v>1</v>
      </c>
      <c r="F114" s="1" t="s">
        <v>484</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575</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676</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595</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689</v>
      </c>
      <c r="AB116" t="str">
        <f t="shared" si="12"/>
        <v>SearchParameter-us-core-questionnaireresponse-id.html</v>
      </c>
    </row>
    <row r="117" spans="1:28" ht="19" customHeight="1" x14ac:dyDescent="0.2">
      <c r="A117">
        <v>116</v>
      </c>
      <c r="B117" t="s">
        <v>595</v>
      </c>
      <c r="C117" t="s">
        <v>89</v>
      </c>
      <c r="D117" t="s">
        <v>12</v>
      </c>
      <c r="E117" t="b">
        <v>1</v>
      </c>
      <c r="F117" s="1" t="s">
        <v>484</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595</v>
      </c>
      <c r="C118" t="s">
        <v>61</v>
      </c>
      <c r="D118" t="s">
        <v>30</v>
      </c>
      <c r="E118" t="b">
        <v>0</v>
      </c>
      <c r="F118" s="1" t="s">
        <v>487</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690</v>
      </c>
      <c r="AB118" t="str">
        <f t="shared" si="12"/>
        <v>SearchParameter-us-core-questionnaireresponse-status.html</v>
      </c>
    </row>
    <row r="119" spans="1:28" ht="19" customHeight="1" x14ac:dyDescent="0.2">
      <c r="A119">
        <v>118</v>
      </c>
      <c r="B119" t="s">
        <v>712</v>
      </c>
      <c r="C119" t="s">
        <v>604</v>
      </c>
      <c r="D119" t="s">
        <v>30</v>
      </c>
      <c r="E119" t="b">
        <v>0</v>
      </c>
      <c r="F119" s="1" t="s">
        <v>487</v>
      </c>
      <c r="G119" t="str">
        <f t="shared" si="11"/>
        <v>http://hl7.org/fhir/us/core/StructureDefinition/us-core-!questionnaireresponse</v>
      </c>
      <c r="H119" t="s">
        <v>56</v>
      </c>
      <c r="J119" t="s">
        <v>56</v>
      </c>
      <c r="K119" t="s">
        <v>57</v>
      </c>
      <c r="L119" t="s">
        <v>691</v>
      </c>
      <c r="M119" t="s">
        <v>56</v>
      </c>
      <c r="O119" t="s">
        <v>56</v>
      </c>
      <c r="Y119" s="19" t="s">
        <v>692</v>
      </c>
      <c r="AB119" t="str">
        <f t="shared" si="12"/>
        <v>SearchParameter-us-core-!questionnaireresponse-tag.html</v>
      </c>
    </row>
    <row r="120" spans="1:28" ht="19" customHeight="1" x14ac:dyDescent="0.2">
      <c r="A120">
        <v>119</v>
      </c>
      <c r="B120" t="s">
        <v>595</v>
      </c>
      <c r="C120" t="s">
        <v>561</v>
      </c>
      <c r="D120" t="s">
        <v>30</v>
      </c>
      <c r="E120" t="b">
        <v>0</v>
      </c>
      <c r="F120" s="1" t="s">
        <v>485</v>
      </c>
      <c r="G120" t="str">
        <f t="shared" si="11"/>
        <v>http://hl7.org/fhir/us/core/StructureDefinition/us-core-questionnaireresponse</v>
      </c>
      <c r="H120" t="s">
        <v>56</v>
      </c>
      <c r="J120" t="s">
        <v>56</v>
      </c>
      <c r="K120" t="s">
        <v>78</v>
      </c>
      <c r="L120" t="str">
        <f t="shared" ref="L120:L128" si="13">B120&amp;"."&amp;C120</f>
        <v>QuestionnaireResponse.authored</v>
      </c>
      <c r="M120" t="s">
        <v>56</v>
      </c>
      <c r="O120" t="s">
        <v>56</v>
      </c>
      <c r="P120" s="11" t="s">
        <v>69</v>
      </c>
      <c r="S120" t="s">
        <v>92</v>
      </c>
      <c r="Y120" s="19" t="s">
        <v>693</v>
      </c>
      <c r="AB120" t="str">
        <f t="shared" si="12"/>
        <v>SearchParameter-us-core-questionnaireresponse-authored.html</v>
      </c>
    </row>
    <row r="121" spans="1:28" ht="19" customHeight="1" x14ac:dyDescent="0.2">
      <c r="A121">
        <v>120</v>
      </c>
      <c r="B121" t="s">
        <v>595</v>
      </c>
      <c r="C121" t="s">
        <v>605</v>
      </c>
      <c r="D121" t="s">
        <v>30</v>
      </c>
      <c r="E121" t="b">
        <v>0</v>
      </c>
      <c r="F121" s="1" t="s">
        <v>484</v>
      </c>
      <c r="G121" t="str">
        <f t="shared" si="11"/>
        <v>http://hl7.org/fhir/us/core/StructureDefinition/us-core-questionnaireresponse</v>
      </c>
      <c r="H121" t="s">
        <v>56</v>
      </c>
      <c r="J121" t="s">
        <v>56</v>
      </c>
      <c r="K121" t="s">
        <v>90</v>
      </c>
      <c r="L121" t="str">
        <f t="shared" si="13"/>
        <v>QuestionnaireResponse.questionnaire</v>
      </c>
      <c r="M121" t="s">
        <v>56</v>
      </c>
      <c r="O121" t="s">
        <v>56</v>
      </c>
      <c r="Y121" s="19" t="s">
        <v>694</v>
      </c>
      <c r="AB121" t="str">
        <f t="shared" si="12"/>
        <v>SearchParameter-us-core-questionnaireresponse-questionnaire.html</v>
      </c>
    </row>
    <row r="122" spans="1:28" ht="19" customHeight="1" x14ac:dyDescent="0.2">
      <c r="A122">
        <v>121</v>
      </c>
      <c r="B122" t="s">
        <v>635</v>
      </c>
      <c r="C122" t="s">
        <v>89</v>
      </c>
      <c r="D122" t="s">
        <v>12</v>
      </c>
      <c r="E122" t="b">
        <v>1</v>
      </c>
      <c r="F122" s="1" t="s">
        <v>484</v>
      </c>
      <c r="G122" t="str">
        <f t="shared" si="11"/>
        <v>http://hl7.org/fhir/us/core/StructureDefinition/us-core-coverage</v>
      </c>
      <c r="H122" t="s">
        <v>56</v>
      </c>
      <c r="J122" t="s">
        <v>56</v>
      </c>
      <c r="K122" t="s">
        <v>90</v>
      </c>
      <c r="L122" t="str">
        <f t="shared" si="13"/>
        <v>Coverage.patient</v>
      </c>
      <c r="M122" t="s">
        <v>56</v>
      </c>
      <c r="O122" t="s">
        <v>56</v>
      </c>
      <c r="Y122" t="s">
        <v>637</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651</v>
      </c>
      <c r="C123" t="s">
        <v>61</v>
      </c>
      <c r="D123" t="s">
        <v>30</v>
      </c>
      <c r="E123" t="b">
        <v>0</v>
      </c>
      <c r="F123" s="1" t="s">
        <v>487</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customHeight="1" x14ac:dyDescent="0.2">
      <c r="A124">
        <v>123</v>
      </c>
      <c r="B124" t="s">
        <v>651</v>
      </c>
      <c r="C124" t="s">
        <v>13</v>
      </c>
      <c r="D124" t="s">
        <v>30</v>
      </c>
      <c r="E124" t="b">
        <v>0</v>
      </c>
      <c r="F124" s="1" t="s">
        <v>487</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customHeight="1" x14ac:dyDescent="0.2">
      <c r="A125">
        <v>124</v>
      </c>
      <c r="B125" t="s">
        <v>651</v>
      </c>
      <c r="C125" t="s">
        <v>89</v>
      </c>
      <c r="D125" t="s">
        <v>12</v>
      </c>
      <c r="E125" t="b">
        <v>1</v>
      </c>
      <c r="F125" s="1" t="s">
        <v>484</v>
      </c>
      <c r="G125" t="str">
        <f t="shared" si="11"/>
        <v>http://hl7.org/fhir/us/core/StructureDefinition/us-core-medicationdispense</v>
      </c>
      <c r="H125" t="s">
        <v>56</v>
      </c>
      <c r="J125" t="s">
        <v>56</v>
      </c>
      <c r="K125" t="s">
        <v>90</v>
      </c>
      <c r="L125" t="str">
        <f t="shared" si="13"/>
        <v>MedicationDispense.patient</v>
      </c>
      <c r="M125" t="s">
        <v>56</v>
      </c>
      <c r="O125" t="s">
        <v>56</v>
      </c>
      <c r="X125" s="6" t="s">
        <v>652</v>
      </c>
      <c r="Z125" s="9" t="s">
        <v>660</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customHeight="1" x14ac:dyDescent="0.2">
      <c r="A126">
        <v>125</v>
      </c>
      <c r="B126" t="s">
        <v>658</v>
      </c>
      <c r="C126" t="s">
        <v>659</v>
      </c>
      <c r="D126" t="s">
        <v>30</v>
      </c>
      <c r="E126" t="b">
        <v>0</v>
      </c>
      <c r="F126" s="1" t="s">
        <v>485</v>
      </c>
      <c r="G126" t="str">
        <f t="shared" si="11"/>
        <v>http://hl7.org/fhir/us/core/StructureDefinition/us-core-!medicationdispense</v>
      </c>
      <c r="H126" t="s">
        <v>56</v>
      </c>
      <c r="J126" t="s">
        <v>56</v>
      </c>
      <c r="K126" t="s">
        <v>78</v>
      </c>
      <c r="L126" t="str">
        <f t="shared" si="13"/>
        <v>!MedicationDispense.whenHandedOver</v>
      </c>
      <c r="M126" t="s">
        <v>56</v>
      </c>
      <c r="O126" t="s">
        <v>56</v>
      </c>
      <c r="P126" t="s">
        <v>69</v>
      </c>
      <c r="S126" t="s">
        <v>92</v>
      </c>
      <c r="AA126" s="9"/>
      <c r="AB126" t="str">
        <f t="shared" si="14"/>
        <v>SearchParameter-us-core-!medicationdispense-whenhandedover.html</v>
      </c>
    </row>
    <row r="127" spans="1:28" ht="19" customHeight="1" x14ac:dyDescent="0.2">
      <c r="A127">
        <v>126</v>
      </c>
      <c r="B127" t="s">
        <v>646</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4" t="s">
        <v>713</v>
      </c>
      <c r="Z127" s="4" t="str">
        <f>"GET [base]/"&amp;B127&amp;"?"&amp;C127&amp;"=123"</f>
        <v>GET [base]/Specimen?_id=123</v>
      </c>
      <c r="AB127" t="str">
        <f t="shared" si="14"/>
        <v>SearchParameter-us-core-specimen-_id.html</v>
      </c>
    </row>
    <row r="128" spans="1:28" ht="19" customHeight="1" x14ac:dyDescent="0.2">
      <c r="A128">
        <v>127</v>
      </c>
      <c r="B128" t="s">
        <v>646</v>
      </c>
      <c r="C128" t="s">
        <v>89</v>
      </c>
      <c r="D128" t="s">
        <v>69</v>
      </c>
      <c r="E128" t="b">
        <v>1</v>
      </c>
      <c r="G128" t="str">
        <f t="shared" si="11"/>
        <v>http://hl7.org/fhir/us/core/StructureDefinition/us-core-specimen</v>
      </c>
      <c r="H128" t="s">
        <v>56</v>
      </c>
      <c r="I128" t="s">
        <v>56</v>
      </c>
      <c r="J128" t="s">
        <v>56</v>
      </c>
      <c r="K128" t="s">
        <v>90</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tabSelected="1" zoomScale="140" zoomScaleNormal="140" workbookViewId="0">
      <selection activeCell="E38" sqref="E3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536</v>
      </c>
      <c r="F1" s="3" t="s">
        <v>96</v>
      </c>
      <c r="G1" s="3" t="s">
        <v>97</v>
      </c>
      <c r="H1" s="3" t="s">
        <v>291</v>
      </c>
      <c r="I1" s="3" t="s">
        <v>3</v>
      </c>
      <c r="J1" s="3" t="s">
        <v>53</v>
      </c>
      <c r="K1" s="3" t="s">
        <v>54</v>
      </c>
    </row>
    <row r="2" spans="1:11" ht="16" thickTop="1" x14ac:dyDescent="0.2">
      <c r="A2">
        <v>1</v>
      </c>
      <c r="B2" t="s">
        <v>156</v>
      </c>
      <c r="C2" t="str">
        <f t="shared" ref="C2:C47"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488</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539</v>
      </c>
      <c r="F17" t="s">
        <v>69</v>
      </c>
      <c r="G17" t="s">
        <v>90</v>
      </c>
      <c r="I17" t="s">
        <v>294</v>
      </c>
      <c r="J17" t="s">
        <v>540</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541</v>
      </c>
      <c r="F20" t="s">
        <v>69</v>
      </c>
      <c r="G20" t="s">
        <v>105</v>
      </c>
      <c r="I20" t="s">
        <v>299</v>
      </c>
      <c r="J20" t="s">
        <v>542</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671</v>
      </c>
      <c r="F32" t="s">
        <v>69</v>
      </c>
      <c r="G32" t="s">
        <v>133</v>
      </c>
      <c r="I32" s="4" t="s">
        <v>665</v>
      </c>
      <c r="J32" s="4" t="s">
        <v>672</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714</v>
      </c>
    </row>
    <row r="37" spans="1:11" x14ac:dyDescent="0.2">
      <c r="A37">
        <v>36</v>
      </c>
      <c r="B37" t="s">
        <v>137</v>
      </c>
      <c r="C37" t="str">
        <f t="shared" si="0"/>
        <v>http://hl7.org/fhir/us/core/StructureDefinition/us-core-condition</v>
      </c>
      <c r="D37" t="s">
        <v>144</v>
      </c>
      <c r="F37" t="s">
        <v>12</v>
      </c>
      <c r="G37" t="s">
        <v>105</v>
      </c>
      <c r="I37" s="4" t="s">
        <v>149</v>
      </c>
      <c r="J37" s="4" t="s">
        <v>435</v>
      </c>
      <c r="K37" s="4" t="s">
        <v>145</v>
      </c>
    </row>
    <row r="38" spans="1:11" ht="16" x14ac:dyDescent="0.2">
      <c r="A38">
        <v>37</v>
      </c>
      <c r="B38" t="s">
        <v>137</v>
      </c>
      <c r="C38" t="str">
        <f t="shared" ref="C38" si="8">"http://hl7.org/fhir/us/core/StructureDefinition/us-core-"&amp;LOWER(B38)</f>
        <v>http://hl7.org/fhir/us/core/StructureDefinition/us-core-condition</v>
      </c>
      <c r="D38" t="s">
        <v>719</v>
      </c>
      <c r="E38" t="s">
        <v>56</v>
      </c>
      <c r="F38" t="s">
        <v>69</v>
      </c>
      <c r="G38" t="s">
        <v>105</v>
      </c>
      <c r="H38" t="s">
        <v>317</v>
      </c>
      <c r="I38" s="4" t="s">
        <v>720</v>
      </c>
      <c r="J38" s="24" t="s">
        <v>722</v>
      </c>
      <c r="K38" s="4" t="s">
        <v>721</v>
      </c>
    </row>
    <row r="39" spans="1:11" x14ac:dyDescent="0.2">
      <c r="A39">
        <v>38</v>
      </c>
      <c r="B39" t="s">
        <v>137</v>
      </c>
      <c r="C39" t="str">
        <f t="shared" ref="C39" si="9">"http://hl7.org/fhir/us/core/StructureDefinition/us-core-"&amp;LOWER(B39)</f>
        <v>http://hl7.org/fhir/us/core/StructureDefinition/us-core-condition</v>
      </c>
      <c r="D39" t="s">
        <v>530</v>
      </c>
      <c r="F39" t="s">
        <v>69</v>
      </c>
      <c r="G39" t="s">
        <v>105</v>
      </c>
      <c r="I39" s="4" t="s">
        <v>149</v>
      </c>
      <c r="J39" s="4" t="s">
        <v>673</v>
      </c>
      <c r="K39" s="4" t="s">
        <v>535</v>
      </c>
    </row>
    <row r="40" spans="1:11" x14ac:dyDescent="0.2">
      <c r="A40">
        <v>39</v>
      </c>
      <c r="B40" t="s">
        <v>137</v>
      </c>
      <c r="C40" t="str">
        <f t="shared" si="0"/>
        <v>http://hl7.org/fhir/us/core/StructureDefinition/us-core-condition</v>
      </c>
      <c r="D40" t="s">
        <v>146</v>
      </c>
      <c r="F40" t="s">
        <v>69</v>
      </c>
      <c r="G40" t="s">
        <v>105</v>
      </c>
      <c r="I40" s="4" t="s">
        <v>150</v>
      </c>
      <c r="J40" s="4" t="s">
        <v>319</v>
      </c>
      <c r="K40" s="4" t="s">
        <v>151</v>
      </c>
    </row>
    <row r="41" spans="1:11" x14ac:dyDescent="0.2">
      <c r="A41">
        <v>40</v>
      </c>
      <c r="B41" t="s">
        <v>137</v>
      </c>
      <c r="C41" t="str">
        <f t="shared" si="0"/>
        <v>http://hl7.org/fhir/us/core/StructureDefinition/us-core-condition</v>
      </c>
      <c r="D41" t="s">
        <v>147</v>
      </c>
      <c r="F41" t="s">
        <v>69</v>
      </c>
      <c r="G41" t="s">
        <v>148</v>
      </c>
      <c r="I41" s="4" t="s">
        <v>152</v>
      </c>
      <c r="J41" s="4" t="s">
        <v>531</v>
      </c>
      <c r="K41" s="4" t="s">
        <v>155</v>
      </c>
    </row>
    <row r="42" spans="1:11" x14ac:dyDescent="0.2">
      <c r="A42">
        <v>41</v>
      </c>
      <c r="B42" t="s">
        <v>137</v>
      </c>
      <c r="C42" t="str">
        <f t="shared" ref="C42:C44" si="10">"http://hl7.org/fhir/us/core/StructureDefinition/us-core-"&amp;LOWER(B42)</f>
        <v>http://hl7.org/fhir/us/core/StructureDefinition/us-core-condition</v>
      </c>
      <c r="D42" t="s">
        <v>527</v>
      </c>
      <c r="F42" t="s">
        <v>69</v>
      </c>
      <c r="G42" t="s">
        <v>148</v>
      </c>
      <c r="I42" s="4" t="s">
        <v>152</v>
      </c>
      <c r="J42" s="4" t="s">
        <v>532</v>
      </c>
      <c r="K42" s="4" t="s">
        <v>155</v>
      </c>
    </row>
    <row r="43" spans="1:11" x14ac:dyDescent="0.2">
      <c r="A43">
        <v>42</v>
      </c>
      <c r="B43" t="s">
        <v>137</v>
      </c>
      <c r="C43" t="str">
        <f t="shared" si="10"/>
        <v>http://hl7.org/fhir/us/core/StructureDefinition/us-core-condition</v>
      </c>
      <c r="D43" t="s">
        <v>528</v>
      </c>
      <c r="F43" t="s">
        <v>69</v>
      </c>
      <c r="G43" t="s">
        <v>148</v>
      </c>
      <c r="I43" s="4" t="s">
        <v>152</v>
      </c>
      <c r="J43" s="4" t="s">
        <v>533</v>
      </c>
      <c r="K43" s="4" t="s">
        <v>155</v>
      </c>
    </row>
    <row r="44" spans="1:11" x14ac:dyDescent="0.2">
      <c r="A44">
        <v>43</v>
      </c>
      <c r="B44" t="s">
        <v>137</v>
      </c>
      <c r="C44" t="str">
        <f t="shared" si="10"/>
        <v>http://hl7.org/fhir/us/core/StructureDefinition/us-core-condition</v>
      </c>
      <c r="D44" t="s">
        <v>529</v>
      </c>
      <c r="F44" t="s">
        <v>69</v>
      </c>
      <c r="G44" t="s">
        <v>148</v>
      </c>
      <c r="I44" s="4" t="s">
        <v>152</v>
      </c>
      <c r="J44" s="4" t="s">
        <v>534</v>
      </c>
      <c r="K44" s="4" t="s">
        <v>155</v>
      </c>
    </row>
    <row r="45" spans="1:11" x14ac:dyDescent="0.2">
      <c r="A45">
        <v>44</v>
      </c>
      <c r="B45" t="s">
        <v>20</v>
      </c>
      <c r="C45" t="str">
        <f t="shared" si="0"/>
        <v>http://hl7.org/fhir/us/core/StructureDefinition/us-core-allergyintolerance</v>
      </c>
      <c r="D45" t="s">
        <v>143</v>
      </c>
      <c r="F45" t="s">
        <v>69</v>
      </c>
      <c r="G45" t="s">
        <v>105</v>
      </c>
      <c r="I45" s="4" t="s">
        <v>161</v>
      </c>
      <c r="J45" s="4" t="s">
        <v>313</v>
      </c>
      <c r="K45" s="4" t="s">
        <v>427</v>
      </c>
    </row>
    <row r="46" spans="1:11" x14ac:dyDescent="0.2">
      <c r="A46">
        <v>45</v>
      </c>
      <c r="B46" t="s">
        <v>160</v>
      </c>
      <c r="C46" t="str">
        <f t="shared" si="0"/>
        <v>http://hl7.org/fhir/us/core/StructureDefinition/us-core-immunization</v>
      </c>
      <c r="D46" t="s">
        <v>163</v>
      </c>
      <c r="F46" t="s">
        <v>69</v>
      </c>
      <c r="G46" t="s">
        <v>112</v>
      </c>
      <c r="I46" s="4" t="s">
        <v>166</v>
      </c>
      <c r="J46" s="4" t="s">
        <v>489</v>
      </c>
      <c r="K46" s="4" t="str">
        <f>"Fetches a bundle of all "&amp;B46&amp;" resources for the specified "&amp;SUBSTITUTE(D46,","," and ")</f>
        <v>Fetches a bundle of all Immunization resources for the specified patient and date</v>
      </c>
    </row>
    <row r="47" spans="1:11" x14ac:dyDescent="0.2">
      <c r="A47">
        <v>46</v>
      </c>
      <c r="B47" t="s">
        <v>160</v>
      </c>
      <c r="C47" t="str">
        <f t="shared" si="0"/>
        <v>http://hl7.org/fhir/us/core/StructureDefinition/us-core-immunization</v>
      </c>
      <c r="D47" t="s">
        <v>115</v>
      </c>
      <c r="F47" t="s">
        <v>69</v>
      </c>
      <c r="G47" t="s">
        <v>148</v>
      </c>
      <c r="I47" s="4" t="s">
        <v>301</v>
      </c>
      <c r="J47" s="4" t="s">
        <v>162</v>
      </c>
      <c r="K47" s="4" t="str">
        <f>"Fetches a bundle of all "&amp;B47&amp;" resources for the specified "&amp;SUBSTITUTE(D47,","," and ")</f>
        <v>Fetches a bundle of all Immunization resources for the specified patient and status</v>
      </c>
    </row>
    <row r="48" spans="1:11" x14ac:dyDescent="0.2">
      <c r="A48">
        <v>47</v>
      </c>
      <c r="B48" t="s">
        <v>178</v>
      </c>
      <c r="C48" t="s">
        <v>682</v>
      </c>
      <c r="D48" t="s">
        <v>115</v>
      </c>
      <c r="F48" t="s">
        <v>69</v>
      </c>
      <c r="G48" t="s">
        <v>105</v>
      </c>
      <c r="I48" s="4" t="s">
        <v>199</v>
      </c>
      <c r="J48" s="4" t="s">
        <v>183</v>
      </c>
      <c r="K48" s="4" t="str">
        <f>"Fetches a bundle of all "&amp;B48&amp;" resources for the specified "&amp;SUBSTITUTE(D48,","," and ")</f>
        <v>Fetches a bundle of all DiagnosticReport resources for the specified patient and status</v>
      </c>
    </row>
    <row r="49" spans="1:11" ht="16" x14ac:dyDescent="0.2">
      <c r="A49">
        <v>48</v>
      </c>
      <c r="B49" t="s">
        <v>178</v>
      </c>
      <c r="C49" t="s">
        <v>682</v>
      </c>
      <c r="D49" t="s">
        <v>144</v>
      </c>
      <c r="F49" t="s">
        <v>12</v>
      </c>
      <c r="G49" t="s">
        <v>105</v>
      </c>
      <c r="H49" t="s">
        <v>314</v>
      </c>
      <c r="I49" s="4" t="s">
        <v>192</v>
      </c>
      <c r="J49" s="8" t="s">
        <v>195</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178</v>
      </c>
      <c r="C50" t="s">
        <v>682</v>
      </c>
      <c r="D50" t="s">
        <v>146</v>
      </c>
      <c r="F50" t="s">
        <v>12</v>
      </c>
      <c r="G50" t="s">
        <v>105</v>
      </c>
      <c r="I50" s="4" t="s">
        <v>219</v>
      </c>
      <c r="J50" s="8" t="s">
        <v>196</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178</v>
      </c>
      <c r="C51" t="s">
        <v>682</v>
      </c>
      <c r="D51" t="s">
        <v>193</v>
      </c>
      <c r="F51" t="s">
        <v>12</v>
      </c>
      <c r="G51" t="s">
        <v>216</v>
      </c>
      <c r="H51" t="s">
        <v>314</v>
      </c>
      <c r="I51" s="4" t="s">
        <v>194</v>
      </c>
      <c r="J51" s="8"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178</v>
      </c>
      <c r="C52" t="s">
        <v>682</v>
      </c>
      <c r="D52" t="s">
        <v>217</v>
      </c>
      <c r="F52" t="s">
        <v>69</v>
      </c>
      <c r="G52" t="s">
        <v>216</v>
      </c>
      <c r="I52" s="4" t="s">
        <v>223</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179</v>
      </c>
      <c r="C53" t="str">
        <f t="shared" ref="C53:C63" si="11">"http://hl7.org/fhir/us/core/StructureDefinition/us-core-"&amp;LOWER(B53)</f>
        <v>http://hl7.org/fhir/us/core/StructureDefinition/us-core-goal</v>
      </c>
      <c r="D53" t="s">
        <v>305</v>
      </c>
      <c r="F53" t="s">
        <v>69</v>
      </c>
      <c r="G53" t="s">
        <v>105</v>
      </c>
      <c r="I53" s="4" t="s">
        <v>185</v>
      </c>
      <c r="J53" s="4" t="s">
        <v>306</v>
      </c>
      <c r="K53" s="4" t="str">
        <f>"Fetches a bundle of all "&amp;B53&amp;" resources for the specified "&amp;SUBSTITUTE(D53,","," and ")</f>
        <v>Fetches a bundle of all Goal resources for the specified patient and lifecycle-status</v>
      </c>
    </row>
    <row r="54" spans="1:11" x14ac:dyDescent="0.2">
      <c r="A54">
        <v>53</v>
      </c>
      <c r="B54" t="s">
        <v>179</v>
      </c>
      <c r="C54" t="str">
        <f t="shared" si="11"/>
        <v>http://hl7.org/fhir/us/core/StructureDefinition/us-core-goal</v>
      </c>
      <c r="D54" t="s">
        <v>398</v>
      </c>
      <c r="F54" t="s">
        <v>69</v>
      </c>
      <c r="G54" t="s">
        <v>148</v>
      </c>
      <c r="I54" s="4" t="s">
        <v>205</v>
      </c>
      <c r="J54" s="4" t="s">
        <v>399</v>
      </c>
      <c r="K54" s="4" t="str">
        <f>"Fetches a bundle of all "&amp;B54&amp;" resources for the specified "&amp;SUBSTITUTE(D54,","," and ")</f>
        <v>Fetches a bundle of all Goal resources for the specified patient and target-date</v>
      </c>
    </row>
    <row r="55" spans="1:11" x14ac:dyDescent="0.2">
      <c r="A55">
        <v>54</v>
      </c>
      <c r="B55" t="s">
        <v>180</v>
      </c>
      <c r="C55" t="str">
        <f t="shared" si="11"/>
        <v>http://hl7.org/fhir/us/core/StructureDefinition/us-core-medicationrequest</v>
      </c>
      <c r="D55" t="s">
        <v>408</v>
      </c>
      <c r="F55" t="s">
        <v>12</v>
      </c>
      <c r="G55" t="s">
        <v>105</v>
      </c>
      <c r="H55" t="s">
        <v>437</v>
      </c>
      <c r="I55" s="4" t="s">
        <v>412</v>
      </c>
      <c r="J55" s="4" t="s">
        <v>438</v>
      </c>
      <c r="K55" s="4" t="s">
        <v>441</v>
      </c>
    </row>
    <row r="56" spans="1:11" x14ac:dyDescent="0.2">
      <c r="A56">
        <v>55</v>
      </c>
      <c r="B56" t="s">
        <v>180</v>
      </c>
      <c r="C56" t="str">
        <f t="shared" si="11"/>
        <v>http://hl7.org/fhir/us/core/StructureDefinition/us-core-medicationrequest</v>
      </c>
      <c r="D56" t="s">
        <v>409</v>
      </c>
      <c r="F56" t="s">
        <v>12</v>
      </c>
      <c r="G56" t="s">
        <v>105</v>
      </c>
      <c r="H56" t="s">
        <v>437</v>
      </c>
      <c r="I56" s="4" t="s">
        <v>184</v>
      </c>
      <c r="J56" s="4" t="s">
        <v>439</v>
      </c>
      <c r="K56" s="4" t="s">
        <v>442</v>
      </c>
    </row>
    <row r="57" spans="1:11" x14ac:dyDescent="0.2">
      <c r="A57">
        <v>56</v>
      </c>
      <c r="B57" t="s">
        <v>180</v>
      </c>
      <c r="C57" t="str">
        <f t="shared" si="11"/>
        <v>http://hl7.org/fhir/us/core/StructureDefinition/us-core-medicationrequest</v>
      </c>
      <c r="D57" t="s">
        <v>411</v>
      </c>
      <c r="F57" t="s">
        <v>69</v>
      </c>
      <c r="G57" t="s">
        <v>105</v>
      </c>
      <c r="H57" t="s">
        <v>437</v>
      </c>
      <c r="I57" s="4" t="s">
        <v>184</v>
      </c>
      <c r="J57" s="4" t="s">
        <v>440</v>
      </c>
      <c r="K57" s="4" t="s">
        <v>443</v>
      </c>
    </row>
    <row r="58" spans="1:11" x14ac:dyDescent="0.2">
      <c r="A58">
        <v>57</v>
      </c>
      <c r="B58" t="s">
        <v>180</v>
      </c>
      <c r="C58" t="str">
        <f t="shared" si="11"/>
        <v>http://hl7.org/fhir/us/core/StructureDefinition/us-core-medicationrequest</v>
      </c>
      <c r="D58" t="s">
        <v>410</v>
      </c>
      <c r="F58" t="s">
        <v>69</v>
      </c>
      <c r="G58" t="s">
        <v>216</v>
      </c>
      <c r="H58" t="s">
        <v>437</v>
      </c>
      <c r="I58" s="4" t="s">
        <v>227</v>
      </c>
      <c r="J58" s="4" t="s">
        <v>492</v>
      </c>
      <c r="K58" s="4" t="s">
        <v>444</v>
      </c>
    </row>
    <row r="59" spans="1:11" x14ac:dyDescent="0.2">
      <c r="A59">
        <v>58</v>
      </c>
      <c r="B59" t="s">
        <v>420</v>
      </c>
      <c r="C59" t="str">
        <f t="shared" si="11"/>
        <v>http://hl7.org/fhir/us/core/StructureDefinition/us-core-!medicationstatement</v>
      </c>
      <c r="D59" t="s">
        <v>115</v>
      </c>
      <c r="F59" t="s">
        <v>69</v>
      </c>
      <c r="G59" t="s">
        <v>105</v>
      </c>
      <c r="I59" s="4" t="s">
        <v>186</v>
      </c>
      <c r="J59" s="4" t="s">
        <v>395</v>
      </c>
      <c r="K59" s="4" t="str">
        <f>"Fetches a bundle of all "&amp;B59&amp;" resources for the specified "&amp;SUBSTITUTE(D59,","," and ")</f>
        <v>Fetches a bundle of all !MedicationStatement resources for the specified patient and status</v>
      </c>
    </row>
    <row r="60" spans="1:11" x14ac:dyDescent="0.2">
      <c r="A60">
        <v>59</v>
      </c>
      <c r="B60" t="s">
        <v>420</v>
      </c>
      <c r="C60" t="str">
        <f t="shared" si="11"/>
        <v>http://hl7.org/fhir/us/core/StructureDefinition/us-core-!medicationstatement</v>
      </c>
      <c r="D60" t="s">
        <v>229</v>
      </c>
      <c r="F60" t="s">
        <v>69</v>
      </c>
      <c r="G60" t="s">
        <v>148</v>
      </c>
      <c r="I60" s="4" t="s">
        <v>228</v>
      </c>
      <c r="J60" s="4" t="s">
        <v>396</v>
      </c>
      <c r="K60" s="4" t="s">
        <v>230</v>
      </c>
    </row>
    <row r="61" spans="1:11" x14ac:dyDescent="0.2">
      <c r="A61">
        <v>60</v>
      </c>
      <c r="B61" t="s">
        <v>181</v>
      </c>
      <c r="C61" t="str">
        <f t="shared" si="11"/>
        <v>http://hl7.org/fhir/us/core/StructureDefinition/us-core-procedure</v>
      </c>
      <c r="D61" t="s">
        <v>115</v>
      </c>
      <c r="F61" t="s">
        <v>69</v>
      </c>
      <c r="G61" t="s">
        <v>105</v>
      </c>
      <c r="I61" s="4" t="s">
        <v>202</v>
      </c>
      <c r="J61" s="4" t="s">
        <v>201</v>
      </c>
      <c r="K61" s="4" t="str">
        <f>"Fetches a bundle of all "&amp;B61&amp;" resources for the specified "&amp;SUBSTITUTE(D61,","," and ")</f>
        <v>Fetches a bundle of all Procedure resources for the specified patient and status</v>
      </c>
    </row>
    <row r="62" spans="1:11" x14ac:dyDescent="0.2">
      <c r="A62">
        <v>61</v>
      </c>
      <c r="B62" t="s">
        <v>181</v>
      </c>
      <c r="C62" t="str">
        <f t="shared" si="11"/>
        <v>http://hl7.org/fhir/us/core/StructureDefinition/us-core-procedure</v>
      </c>
      <c r="D62" t="s">
        <v>163</v>
      </c>
      <c r="F62" t="s">
        <v>12</v>
      </c>
      <c r="G62" t="s">
        <v>105</v>
      </c>
      <c r="I62" s="4" t="s">
        <v>214</v>
      </c>
      <c r="J62" s="4" t="s">
        <v>215</v>
      </c>
      <c r="K62" s="4" t="str">
        <f>"Fetches a bundle of all "&amp;B62&amp;" resources for the specified "&amp;SUBSTITUTE(D62,","," and ")</f>
        <v>Fetches a bundle of all Procedure resources for the specified patient and date</v>
      </c>
    </row>
    <row r="63" spans="1:11" x14ac:dyDescent="0.2">
      <c r="A63">
        <v>62</v>
      </c>
      <c r="B63" t="s">
        <v>181</v>
      </c>
      <c r="C63" t="str">
        <f t="shared" si="11"/>
        <v>http://hl7.org/fhir/us/core/StructureDefinition/us-core-procedure</v>
      </c>
      <c r="D63" t="s">
        <v>217</v>
      </c>
      <c r="F63" t="s">
        <v>69</v>
      </c>
      <c r="G63" t="s">
        <v>216</v>
      </c>
      <c r="I63" s="4" t="s">
        <v>224</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182</v>
      </c>
      <c r="C64" t="s">
        <v>683</v>
      </c>
      <c r="D64" t="s">
        <v>234</v>
      </c>
      <c r="F64" t="s">
        <v>69</v>
      </c>
      <c r="G64" t="s">
        <v>105</v>
      </c>
      <c r="H64" t="s">
        <v>402</v>
      </c>
      <c r="I64" s="4" t="s">
        <v>273</v>
      </c>
      <c r="J64" s="4" t="s">
        <v>403</v>
      </c>
      <c r="K64" s="4" t="s">
        <v>310</v>
      </c>
    </row>
    <row r="65" spans="1:11" x14ac:dyDescent="0.2">
      <c r="A65">
        <v>64</v>
      </c>
      <c r="B65" t="s">
        <v>182</v>
      </c>
      <c r="C65" t="s">
        <v>683</v>
      </c>
      <c r="D65" t="s">
        <v>144</v>
      </c>
      <c r="F65" t="s">
        <v>12</v>
      </c>
      <c r="G65" t="s">
        <v>105</v>
      </c>
      <c r="H65" t="s">
        <v>402</v>
      </c>
      <c r="I65" s="4" t="s">
        <v>218</v>
      </c>
      <c r="J65" s="4" t="s">
        <v>404</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182</v>
      </c>
      <c r="C66" t="s">
        <v>683</v>
      </c>
      <c r="D66" t="s">
        <v>146</v>
      </c>
      <c r="F66" t="s">
        <v>12</v>
      </c>
      <c r="G66" t="s">
        <v>105</v>
      </c>
      <c r="I66" s="4" t="s">
        <v>221</v>
      </c>
      <c r="J66" s="4" t="s">
        <v>320</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182</v>
      </c>
      <c r="C67" t="s">
        <v>683</v>
      </c>
      <c r="D67" t="s">
        <v>193</v>
      </c>
      <c r="F67" t="s">
        <v>12</v>
      </c>
      <c r="G67" t="s">
        <v>216</v>
      </c>
      <c r="H67" t="s">
        <v>402</v>
      </c>
      <c r="I67" s="4" t="s">
        <v>222</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182</v>
      </c>
      <c r="C68" t="s">
        <v>683</v>
      </c>
      <c r="D68" t="s">
        <v>217</v>
      </c>
      <c r="F68" t="s">
        <v>69</v>
      </c>
      <c r="G68" t="s">
        <v>216</v>
      </c>
      <c r="I68" s="4" t="s">
        <v>220</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309</v>
      </c>
      <c r="C69" t="s">
        <v>683</v>
      </c>
      <c r="D69" t="s">
        <v>115</v>
      </c>
      <c r="F69" t="s">
        <v>69</v>
      </c>
      <c r="G69" t="s">
        <v>105</v>
      </c>
      <c r="I69" s="4" t="s">
        <v>204</v>
      </c>
      <c r="J69" s="4" t="s">
        <v>203</v>
      </c>
      <c r="K69" s="4" t="str">
        <f>"Fetches a bundle of all "&amp;B69&amp;" resources for the specified "&amp;SUBSTITUTE(D69,","," and ")</f>
        <v>Fetches a bundle of all !Observation resources for the specified patient and status</v>
      </c>
    </row>
    <row r="70" spans="1:11" x14ac:dyDescent="0.2">
      <c r="A70">
        <v>69</v>
      </c>
      <c r="B70" t="s">
        <v>231</v>
      </c>
      <c r="C70" t="s">
        <v>233</v>
      </c>
      <c r="D70" t="s">
        <v>144</v>
      </c>
      <c r="F70" t="s">
        <v>12</v>
      </c>
      <c r="G70" t="s">
        <v>105</v>
      </c>
      <c r="H70" t="s">
        <v>315</v>
      </c>
      <c r="I70" s="4" t="s">
        <v>239</v>
      </c>
      <c r="J70" s="4" t="s">
        <v>240</v>
      </c>
      <c r="K70" s="4" t="str">
        <f>"Fetches a bundle of all "&amp;B70&amp;" resources for the specified "&amp;SUBSTITUTE(D70,","," and ")&amp;"=`assess-plan`"</f>
        <v>Fetches a bundle of all CarePlan resources for the specified patient and category=`assess-plan`</v>
      </c>
    </row>
    <row r="71" spans="1:11" x14ac:dyDescent="0.2">
      <c r="A71">
        <v>70</v>
      </c>
      <c r="B71" t="s">
        <v>231</v>
      </c>
      <c r="C71" t="s">
        <v>233</v>
      </c>
      <c r="D71" t="s">
        <v>193</v>
      </c>
      <c r="F71" t="s">
        <v>69</v>
      </c>
      <c r="G71" t="s">
        <v>216</v>
      </c>
      <c r="H71" t="s">
        <v>315</v>
      </c>
      <c r="I71" s="4" t="s">
        <v>238</v>
      </c>
      <c r="J71" s="4" t="s">
        <v>497</v>
      </c>
      <c r="K71" s="4" t="s">
        <v>242</v>
      </c>
    </row>
    <row r="72" spans="1:11" x14ac:dyDescent="0.2">
      <c r="A72">
        <v>71</v>
      </c>
      <c r="B72" t="s">
        <v>231</v>
      </c>
      <c r="C72" t="s">
        <v>233</v>
      </c>
      <c r="D72" t="s">
        <v>234</v>
      </c>
      <c r="F72" t="s">
        <v>69</v>
      </c>
      <c r="G72" t="s">
        <v>105</v>
      </c>
      <c r="H72" t="s">
        <v>315</v>
      </c>
      <c r="I72" s="4" t="s">
        <v>236</v>
      </c>
      <c r="J72" s="4" t="s">
        <v>241</v>
      </c>
      <c r="K72" s="4" t="s">
        <v>243</v>
      </c>
    </row>
    <row r="73" spans="1:11" x14ac:dyDescent="0.2">
      <c r="A73">
        <v>72</v>
      </c>
      <c r="B73" t="s">
        <v>231</v>
      </c>
      <c r="C73" t="s">
        <v>233</v>
      </c>
      <c r="D73" t="s">
        <v>235</v>
      </c>
      <c r="F73" t="s">
        <v>69</v>
      </c>
      <c r="G73" t="s">
        <v>216</v>
      </c>
      <c r="H73" t="s">
        <v>315</v>
      </c>
      <c r="I73" s="4" t="s">
        <v>237</v>
      </c>
      <c r="J73" s="4" t="s">
        <v>496</v>
      </c>
      <c r="K73" s="4" t="s">
        <v>244</v>
      </c>
    </row>
    <row r="74" spans="1:11" ht="136" x14ac:dyDescent="0.2">
      <c r="A74">
        <v>73</v>
      </c>
      <c r="B74" t="s">
        <v>245</v>
      </c>
      <c r="C74" t="str">
        <f>"http://hl7.org/fhir/us/core/StructureDefinition/us-core-"&amp;LOWER(B74)</f>
        <v>http://hl7.org/fhir/us/core/StructureDefinition/us-core-careteam</v>
      </c>
      <c r="D74" t="s">
        <v>115</v>
      </c>
      <c r="F74" t="s">
        <v>12</v>
      </c>
      <c r="G74" t="s">
        <v>105</v>
      </c>
      <c r="H74" t="s">
        <v>300</v>
      </c>
      <c r="I74" s="4" t="s">
        <v>545</v>
      </c>
      <c r="J74" s="4" t="s">
        <v>551</v>
      </c>
      <c r="K74" s="9" t="s">
        <v>553</v>
      </c>
    </row>
    <row r="75" spans="1:11" x14ac:dyDescent="0.2">
      <c r="A75">
        <v>74</v>
      </c>
      <c r="B75" t="s">
        <v>177</v>
      </c>
      <c r="C75" t="str">
        <f t="shared" ref="C75:C80" si="12">"http://hl7.org/fhir/us/core/StructureDefinition/us-core-"&amp;LOWER(B75)</f>
        <v>http://hl7.org/fhir/us/core/StructureDefinition/us-core-documentreference</v>
      </c>
      <c r="D75" t="s">
        <v>115</v>
      </c>
      <c r="F75" t="s">
        <v>69</v>
      </c>
      <c r="G75" t="s">
        <v>105</v>
      </c>
      <c r="I75" s="4" t="s">
        <v>280</v>
      </c>
      <c r="J75" s="4" t="s">
        <v>282</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279</v>
      </c>
      <c r="C76" t="str">
        <f t="shared" si="12"/>
        <v>http://hl7.org/fhir/us/core/StructureDefinition/us-core-!documentreference</v>
      </c>
      <c r="D76" t="s">
        <v>278</v>
      </c>
      <c r="F76" t="s">
        <v>69</v>
      </c>
      <c r="G76" t="s">
        <v>148</v>
      </c>
      <c r="I76" s="4" t="s">
        <v>280</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177</v>
      </c>
      <c r="C77" t="str">
        <f t="shared" si="12"/>
        <v>http://hl7.org/fhir/us/core/StructureDefinition/us-core-documentreference</v>
      </c>
      <c r="D77" t="s">
        <v>144</v>
      </c>
      <c r="F77" t="s">
        <v>12</v>
      </c>
      <c r="G77" t="s">
        <v>105</v>
      </c>
      <c r="H77" t="s">
        <v>316</v>
      </c>
      <c r="I77" s="4" t="s">
        <v>284</v>
      </c>
      <c r="J77" s="4" t="s">
        <v>281</v>
      </c>
      <c r="K77" s="4" t="s">
        <v>283</v>
      </c>
    </row>
    <row r="78" spans="1:11" ht="20.25" customHeight="1" x14ac:dyDescent="0.2">
      <c r="A78">
        <v>77</v>
      </c>
      <c r="B78" t="s">
        <v>177</v>
      </c>
      <c r="C78" t="str">
        <f t="shared" si="12"/>
        <v>http://hl7.org/fhir/us/core/StructureDefinition/us-core-documentreference</v>
      </c>
      <c r="D78" t="s">
        <v>193</v>
      </c>
      <c r="F78" t="s">
        <v>12</v>
      </c>
      <c r="G78" t="s">
        <v>216</v>
      </c>
      <c r="H78" t="s">
        <v>316</v>
      </c>
      <c r="I78" s="4" t="s">
        <v>285</v>
      </c>
      <c r="J78" s="8" t="s">
        <v>498</v>
      </c>
      <c r="K78" s="4" t="s">
        <v>287</v>
      </c>
    </row>
    <row r="79" spans="1:11" x14ac:dyDescent="0.2">
      <c r="A79">
        <v>78</v>
      </c>
      <c r="B79" t="s">
        <v>177</v>
      </c>
      <c r="C79" t="str">
        <f t="shared" si="12"/>
        <v>http://hl7.org/fhir/us/core/StructureDefinition/us-core-documentreference</v>
      </c>
      <c r="D79" t="s">
        <v>117</v>
      </c>
      <c r="F79" t="s">
        <v>12</v>
      </c>
      <c r="G79" t="s">
        <v>105</v>
      </c>
      <c r="I79" s="4" t="s">
        <v>289</v>
      </c>
      <c r="J79" s="4" t="s">
        <v>378</v>
      </c>
      <c r="K79" s="4" t="s">
        <v>286</v>
      </c>
    </row>
    <row r="80" spans="1:11" ht="20.25" customHeight="1" x14ac:dyDescent="0.2">
      <c r="A80">
        <v>79</v>
      </c>
      <c r="B80" t="s">
        <v>177</v>
      </c>
      <c r="C80" t="str">
        <f t="shared" si="12"/>
        <v>http://hl7.org/fhir/us/core/StructureDefinition/us-core-documentreference</v>
      </c>
      <c r="D80" t="s">
        <v>288</v>
      </c>
      <c r="F80" t="s">
        <v>69</v>
      </c>
      <c r="G80" t="s">
        <v>216</v>
      </c>
      <c r="I80" s="4" t="s">
        <v>290</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246</v>
      </c>
      <c r="C81" t="s">
        <v>681</v>
      </c>
      <c r="D81" t="s">
        <v>117</v>
      </c>
      <c r="F81" t="s">
        <v>69</v>
      </c>
      <c r="G81" t="s">
        <v>105</v>
      </c>
      <c r="I81" s="4" t="s">
        <v>377</v>
      </c>
      <c r="J81" s="4" t="s">
        <v>379</v>
      </c>
      <c r="K81" s="4" t="s">
        <v>380</v>
      </c>
    </row>
    <row r="82" spans="1:11" x14ac:dyDescent="0.2">
      <c r="A82">
        <v>81</v>
      </c>
      <c r="B82" t="s">
        <v>246</v>
      </c>
      <c r="C82" t="s">
        <v>681</v>
      </c>
      <c r="D82" t="s">
        <v>115</v>
      </c>
      <c r="F82" t="s">
        <v>69</v>
      </c>
      <c r="G82" t="s">
        <v>105</v>
      </c>
      <c r="I82" s="4" t="s">
        <v>677</v>
      </c>
      <c r="J82" s="4" t="s">
        <v>678</v>
      </c>
      <c r="K82" s="4" t="s">
        <v>679</v>
      </c>
    </row>
    <row r="83" spans="1:11" x14ac:dyDescent="0.2">
      <c r="A83">
        <v>82</v>
      </c>
      <c r="B83" t="s">
        <v>245</v>
      </c>
      <c r="C83" t="str">
        <f>"http://hl7.org/fhir/us/core/StructureDefinition/us-core-"&amp;LOWER(B83)</f>
        <v>http://hl7.org/fhir/us/core/StructureDefinition/us-core-careteam</v>
      </c>
      <c r="D83" t="s">
        <v>546</v>
      </c>
      <c r="F83" t="s">
        <v>69</v>
      </c>
      <c r="G83" t="s">
        <v>105</v>
      </c>
      <c r="I83" s="4" t="s">
        <v>547</v>
      </c>
      <c r="J83" s="4" t="s">
        <v>548</v>
      </c>
      <c r="K83" s="4" t="s">
        <v>549</v>
      </c>
    </row>
    <row r="84" spans="1:11" x14ac:dyDescent="0.2">
      <c r="A84">
        <v>83</v>
      </c>
      <c r="B84" t="s">
        <v>554</v>
      </c>
      <c r="C84" t="str">
        <f t="shared" ref="C84:C97" si="13">"http://hl7.org/fhir/us/core/StructureDefinition/us-core-"&amp;LOWER(B84)</f>
        <v>http://hl7.org/fhir/us/core/StructureDefinition/us-core-servicerequest</v>
      </c>
      <c r="D84" t="s">
        <v>115</v>
      </c>
      <c r="F84" t="s">
        <v>69</v>
      </c>
      <c r="G84" t="s">
        <v>105</v>
      </c>
      <c r="I84" s="4" t="s">
        <v>292</v>
      </c>
      <c r="J84" s="4" t="s">
        <v>556</v>
      </c>
      <c r="K84" s="4" t="str">
        <f>"Fetches a bundle of all "&amp;B84&amp;" resources for the specified "&amp;SUBSTITUTE(D84,","," and ")</f>
        <v>Fetches a bundle of all ServiceRequest resources for the specified patient and status</v>
      </c>
    </row>
    <row r="85" spans="1:11" x14ac:dyDescent="0.2">
      <c r="A85">
        <v>84</v>
      </c>
      <c r="B85" t="s">
        <v>554</v>
      </c>
      <c r="C85" t="str">
        <f t="shared" si="13"/>
        <v>http://hl7.org/fhir/us/core/StructureDefinition/us-core-servicerequest</v>
      </c>
      <c r="D85" t="s">
        <v>144</v>
      </c>
      <c r="F85" t="s">
        <v>12</v>
      </c>
      <c r="G85" t="s">
        <v>105</v>
      </c>
      <c r="I85" s="4" t="s">
        <v>197</v>
      </c>
      <c r="J85" s="4" t="s">
        <v>558</v>
      </c>
      <c r="K85" s="4" t="str">
        <f>"Fetches a bundle of all "&amp;B85&amp;" resources for the specified patient and  a category code"</f>
        <v>Fetches a bundle of all ServiceRequest resources for the specified patient and  a category code</v>
      </c>
    </row>
    <row r="86" spans="1:11" x14ac:dyDescent="0.2">
      <c r="A86">
        <v>85</v>
      </c>
      <c r="B86" t="s">
        <v>554</v>
      </c>
      <c r="C86" t="str">
        <f t="shared" si="13"/>
        <v>http://hl7.org/fhir/us/core/StructureDefinition/us-core-servicerequest</v>
      </c>
      <c r="D86" t="s">
        <v>146</v>
      </c>
      <c r="F86" t="s">
        <v>12</v>
      </c>
      <c r="G86" t="s">
        <v>105</v>
      </c>
      <c r="I86" s="4" t="s">
        <v>198</v>
      </c>
      <c r="J86" s="4" t="s">
        <v>566</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554</v>
      </c>
      <c r="C87" t="str">
        <f t="shared" si="13"/>
        <v>http://hl7.org/fhir/us/core/StructureDefinition/us-core-servicerequest</v>
      </c>
      <c r="D87" t="s">
        <v>562</v>
      </c>
      <c r="F87" t="s">
        <v>12</v>
      </c>
      <c r="G87" t="s">
        <v>216</v>
      </c>
      <c r="I87" s="4" t="s">
        <v>200</v>
      </c>
      <c r="J87" s="4" t="s">
        <v>557</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554</v>
      </c>
      <c r="C88" t="str">
        <f t="shared" si="13"/>
        <v>http://hl7.org/fhir/us/core/StructureDefinition/us-core-servicerequest</v>
      </c>
      <c r="D88" t="s">
        <v>563</v>
      </c>
      <c r="F88" t="s">
        <v>69</v>
      </c>
      <c r="G88" t="s">
        <v>216</v>
      </c>
      <c r="I88" s="4" t="s">
        <v>555</v>
      </c>
      <c r="J88" s="4" t="s">
        <v>565</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179</v>
      </c>
      <c r="C89" t="str">
        <f t="shared" si="13"/>
        <v>http://hl7.org/fhir/us/core/StructureDefinition/us-core-goal</v>
      </c>
      <c r="D89" t="s">
        <v>567</v>
      </c>
      <c r="F89" t="s">
        <v>69</v>
      </c>
      <c r="G89" t="s">
        <v>105</v>
      </c>
      <c r="I89" s="4" t="s">
        <v>568</v>
      </c>
      <c r="J89" s="4" t="s">
        <v>569</v>
      </c>
      <c r="K89" s="4" t="str">
        <f>"Fetches a bundle of all "&amp;B89&amp;" resources for the specified "&amp;SUBSTITUTE(D89,","," and ")</f>
        <v>Fetches a bundle of all Goal resources for the specified patient and description</v>
      </c>
    </row>
    <row r="90" spans="1:11" x14ac:dyDescent="0.2">
      <c r="A90">
        <v>89</v>
      </c>
      <c r="B90" t="s">
        <v>595</v>
      </c>
      <c r="C90" t="str">
        <f t="shared" si="13"/>
        <v>http://hl7.org/fhir/us/core/StructureDefinition/us-core-questionnaireresponse</v>
      </c>
      <c r="D90" t="s">
        <v>115</v>
      </c>
      <c r="F90" t="s">
        <v>69</v>
      </c>
      <c r="G90" t="s">
        <v>105</v>
      </c>
      <c r="I90" t="s">
        <v>611</v>
      </c>
      <c r="J90" s="4" t="s">
        <v>612</v>
      </c>
      <c r="K90" s="4" t="str">
        <f>"Fetches a bundle of all "&amp;B90&amp;" resources for the specified "&amp;SUBSTITUTE(D90,","," and ")</f>
        <v>Fetches a bundle of all QuestionnaireResponse resources for the specified patient and status</v>
      </c>
    </row>
    <row r="91" spans="1:11" x14ac:dyDescent="0.2">
      <c r="A91">
        <v>90</v>
      </c>
      <c r="B91" t="s">
        <v>712</v>
      </c>
      <c r="C91" t="str">
        <f t="shared" si="13"/>
        <v>http://hl7.org/fhir/us/core/StructureDefinition/us-core-!questionnaireresponse</v>
      </c>
      <c r="D91" t="s">
        <v>606</v>
      </c>
      <c r="F91" t="s">
        <v>69</v>
      </c>
      <c r="G91" t="s">
        <v>105</v>
      </c>
      <c r="H91" t="s">
        <v>610</v>
      </c>
      <c r="I91" t="s">
        <v>611</v>
      </c>
      <c r="J91" s="4" t="s">
        <v>613</v>
      </c>
      <c r="K91" t="str">
        <f>"Fetches a bundle of all "&amp;B91&amp;" resources for the specified "&amp;SUBSTITUTE(D91,","," and  ") &amp; "= 'sdoh'"</f>
        <v>Fetches a bundle of all !QuestionnaireResponse resources for the specified patient and  _tag= 'sdoh'</v>
      </c>
    </row>
    <row r="92" spans="1:11" x14ac:dyDescent="0.2">
      <c r="A92">
        <v>91</v>
      </c>
      <c r="B92" t="s">
        <v>595</v>
      </c>
      <c r="C92" t="str">
        <f t="shared" si="13"/>
        <v>http://hl7.org/fhir/us/core/StructureDefinition/us-core-questionnaireresponse</v>
      </c>
      <c r="D92" t="s">
        <v>607</v>
      </c>
      <c r="F92" t="s">
        <v>69</v>
      </c>
      <c r="G92" t="s">
        <v>148</v>
      </c>
      <c r="I92" t="s">
        <v>611</v>
      </c>
      <c r="J92" s="4" t="s">
        <v>614</v>
      </c>
      <c r="K92" s="4" t="str">
        <f>"Fetches a bundle of all "&amp;B92&amp;" resources for the specified patient and date"</f>
        <v>Fetches a bundle of all QuestionnaireResponse resources for the specified patient and date</v>
      </c>
    </row>
    <row r="93" spans="1:11" x14ac:dyDescent="0.2">
      <c r="A93">
        <v>92</v>
      </c>
      <c r="B93" t="s">
        <v>712</v>
      </c>
      <c r="C93" t="str">
        <f t="shared" si="13"/>
        <v>http://hl7.org/fhir/us/core/StructureDefinition/us-core-!questionnaireresponse</v>
      </c>
      <c r="D93" s="17" t="s">
        <v>608</v>
      </c>
      <c r="F93" t="s">
        <v>69</v>
      </c>
      <c r="G93" t="s">
        <v>216</v>
      </c>
      <c r="H93" t="s">
        <v>610</v>
      </c>
      <c r="I93" t="s">
        <v>611</v>
      </c>
      <c r="J93" s="4" t="s">
        <v>615</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595</v>
      </c>
      <c r="C94" t="str">
        <f t="shared" si="13"/>
        <v>http://hl7.org/fhir/us/core/StructureDefinition/us-core-questionnaireresponse</v>
      </c>
      <c r="D94" s="17" t="s">
        <v>609</v>
      </c>
      <c r="F94" t="s">
        <v>69</v>
      </c>
      <c r="G94" t="s">
        <v>90</v>
      </c>
      <c r="I94" t="s">
        <v>611</v>
      </c>
      <c r="J94" s="4" t="s">
        <v>616</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651</v>
      </c>
      <c r="C95" t="str">
        <f t="shared" si="13"/>
        <v>http://hl7.org/fhir/us/core/StructureDefinition/us-core-medicationdispense</v>
      </c>
      <c r="D95" s="17" t="s">
        <v>115</v>
      </c>
      <c r="E95" s="17"/>
      <c r="F95" s="17" t="s">
        <v>69</v>
      </c>
      <c r="G95" s="17" t="s">
        <v>105</v>
      </c>
      <c r="H95" s="17"/>
      <c r="I95" s="4" t="s">
        <v>662</v>
      </c>
      <c r="J95" s="4" t="s">
        <v>661</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651</v>
      </c>
      <c r="C96" t="str">
        <f t="shared" si="13"/>
        <v>http://hl7.org/fhir/us/core/StructureDefinition/us-core-medicationdispense</v>
      </c>
      <c r="D96" s="17" t="s">
        <v>116</v>
      </c>
      <c r="E96" s="17"/>
      <c r="F96" s="17" t="s">
        <v>69</v>
      </c>
      <c r="G96" s="17" t="s">
        <v>105</v>
      </c>
      <c r="H96" s="17"/>
      <c r="I96" s="4" t="s">
        <v>663</v>
      </c>
      <c r="J96" s="4" t="s">
        <v>664</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658</v>
      </c>
      <c r="C97" t="str">
        <f t="shared" si="13"/>
        <v>http://hl7.org/fhir/us/core/StructureDefinition/us-core-!medicationdispense</v>
      </c>
      <c r="D97" s="17" t="s">
        <v>656</v>
      </c>
      <c r="E97" s="17"/>
      <c r="F97" s="17" t="s">
        <v>69</v>
      </c>
      <c r="G97" s="17" t="s">
        <v>148</v>
      </c>
      <c r="H97" s="17"/>
      <c r="I97" s="4" t="s">
        <v>657</v>
      </c>
      <c r="J97" s="4" t="s">
        <v>655</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575</v>
      </c>
      <c r="C98" s="23" t="s">
        <v>574</v>
      </c>
      <c r="D98" s="17" t="s">
        <v>715</v>
      </c>
      <c r="E98" s="17" t="s">
        <v>716</v>
      </c>
      <c r="F98" s="17" t="s">
        <v>69</v>
      </c>
      <c r="G98" s="17" t="s">
        <v>717</v>
      </c>
      <c r="H98" s="17"/>
      <c r="I98" s="4"/>
      <c r="J98" s="4" t="s">
        <v>718</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631</v>
      </c>
    </row>
    <row r="4" spans="1:2" x14ac:dyDescent="0.2">
      <c r="A4" t="s">
        <v>436</v>
      </c>
      <c r="B4" t="s">
        <v>445</v>
      </c>
    </row>
    <row r="5" spans="1:2" ht="256" customHeight="1" x14ac:dyDescent="0.2">
      <c r="A5" t="s">
        <v>3</v>
      </c>
      <c r="B5" s="1" t="s">
        <v>632</v>
      </c>
    </row>
    <row r="6" spans="1:2" x14ac:dyDescent="0.2">
      <c r="A6" t="s">
        <v>4</v>
      </c>
      <c r="B6" t="s">
        <v>5</v>
      </c>
    </row>
    <row r="7" spans="1:2" ht="351.75" customHeight="1" x14ac:dyDescent="0.2">
      <c r="A7" t="s">
        <v>6</v>
      </c>
      <c r="B7" s="1" t="s">
        <v>619</v>
      </c>
    </row>
    <row r="8" spans="1:2" ht="103.5" customHeight="1" x14ac:dyDescent="0.2">
      <c r="A8" t="s">
        <v>7</v>
      </c>
      <c r="B8" s="2" t="s">
        <v>570</v>
      </c>
    </row>
    <row r="9" spans="1:2" x14ac:dyDescent="0.2">
      <c r="A9" t="s">
        <v>500</v>
      </c>
      <c r="B9" t="s">
        <v>502</v>
      </c>
    </row>
    <row r="10" spans="1:2" x14ac:dyDescent="0.2">
      <c r="A10" t="s">
        <v>501</v>
      </c>
      <c r="B10" t="s">
        <v>503</v>
      </c>
    </row>
    <row r="11" spans="1:2" x14ac:dyDescent="0.2">
      <c r="A11" t="s">
        <v>512</v>
      </c>
      <c r="B11" s="15" t="s">
        <v>514</v>
      </c>
    </row>
    <row r="12" spans="1:2" x14ac:dyDescent="0.2">
      <c r="A12" t="s">
        <v>513</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511</v>
      </c>
      <c r="C1" t="s">
        <v>59</v>
      </c>
      <c r="D1" t="s">
        <v>14</v>
      </c>
    </row>
    <row r="2" spans="1:4" x14ac:dyDescent="0.2">
      <c r="A2" t="s">
        <v>515</v>
      </c>
      <c r="B2" t="s">
        <v>571</v>
      </c>
      <c r="C2" s="22" t="s">
        <v>686</v>
      </c>
      <c r="D2" t="s">
        <v>69</v>
      </c>
    </row>
    <row r="3" spans="1:4" ht="16" x14ac:dyDescent="0.2">
      <c r="A3" s="21" t="s">
        <v>680</v>
      </c>
      <c r="B3" s="21" t="s">
        <v>520</v>
      </c>
      <c r="C3" s="21" t="s">
        <v>521</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504</v>
      </c>
      <c r="B1" t="s">
        <v>505</v>
      </c>
      <c r="C1" t="s">
        <v>23</v>
      </c>
      <c r="D1" t="s">
        <v>511</v>
      </c>
      <c r="E1" t="s">
        <v>59</v>
      </c>
      <c r="F1" t="s">
        <v>14</v>
      </c>
    </row>
    <row r="2" spans="1:6" ht="16" x14ac:dyDescent="0.2">
      <c r="B2" s="17" t="b">
        <v>1</v>
      </c>
      <c r="C2" t="s">
        <v>519</v>
      </c>
      <c r="D2" s="16" t="s">
        <v>518</v>
      </c>
      <c r="E2" s="16" t="s">
        <v>522</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629</v>
      </c>
      <c r="B5" t="s">
        <v>586</v>
      </c>
      <c r="D5" t="s">
        <v>12</v>
      </c>
      <c r="E5" t="s">
        <v>137</v>
      </c>
    </row>
    <row r="6" spans="1:5" x14ac:dyDescent="0.2">
      <c r="A6" s="18" t="s">
        <v>630</v>
      </c>
      <c r="B6" t="s">
        <v>591</v>
      </c>
      <c r="D6" t="s">
        <v>12</v>
      </c>
      <c r="E6" t="s">
        <v>137</v>
      </c>
    </row>
    <row r="7" spans="1:5" x14ac:dyDescent="0.2">
      <c r="A7" t="s">
        <v>633</v>
      </c>
      <c r="B7" t="s">
        <v>634</v>
      </c>
      <c r="D7" t="s">
        <v>12</v>
      </c>
      <c r="E7" t="s">
        <v>635</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675</v>
      </c>
      <c r="B12" t="s">
        <v>353</v>
      </c>
      <c r="D12" t="s">
        <v>12</v>
      </c>
      <c r="E12" t="s">
        <v>22</v>
      </c>
    </row>
    <row r="13" spans="1:5" ht="16" x14ac:dyDescent="0.2">
      <c r="A13" s="20" t="s">
        <v>597</v>
      </c>
      <c r="B13" t="s">
        <v>583</v>
      </c>
      <c r="D13" t="s">
        <v>12</v>
      </c>
      <c r="E13" t="s">
        <v>584</v>
      </c>
    </row>
    <row r="14" spans="1:5" ht="16" x14ac:dyDescent="0.2">
      <c r="A14" s="20" t="s">
        <v>598</v>
      </c>
      <c r="B14" t="s">
        <v>588</v>
      </c>
      <c r="D14" t="s">
        <v>12</v>
      </c>
      <c r="E14" t="s">
        <v>584</v>
      </c>
    </row>
    <row r="15" spans="1:5" ht="16" x14ac:dyDescent="0.2">
      <c r="A15" s="20" t="s">
        <v>599</v>
      </c>
      <c r="B15" t="s">
        <v>589</v>
      </c>
      <c r="D15" t="s">
        <v>12</v>
      </c>
      <c r="E15" t="s">
        <v>584</v>
      </c>
    </row>
    <row r="16" spans="1:5" ht="16" x14ac:dyDescent="0.2">
      <c r="A16" s="20" t="s">
        <v>600</v>
      </c>
      <c r="B16" t="s">
        <v>590</v>
      </c>
      <c r="D16" t="s">
        <v>12</v>
      </c>
      <c r="E16" t="s">
        <v>584</v>
      </c>
    </row>
    <row r="17" spans="1:5" ht="16" x14ac:dyDescent="0.2">
      <c r="A17" s="20" t="s">
        <v>601</v>
      </c>
      <c r="B17" t="s">
        <v>592</v>
      </c>
      <c r="D17" t="s">
        <v>12</v>
      </c>
      <c r="E17" t="s">
        <v>584</v>
      </c>
    </row>
    <row r="18" spans="1:5" ht="16" x14ac:dyDescent="0.2">
      <c r="A18" s="20" t="s">
        <v>602</v>
      </c>
      <c r="B18" t="s">
        <v>596</v>
      </c>
      <c r="D18" t="s">
        <v>12</v>
      </c>
      <c r="E18" t="s">
        <v>584</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649</v>
      </c>
      <c r="B24" t="s">
        <v>650</v>
      </c>
      <c r="D24" t="s">
        <v>12</v>
      </c>
      <c r="E24" t="s">
        <v>651</v>
      </c>
    </row>
    <row r="25" spans="1:5" x14ac:dyDescent="0.2">
      <c r="A25" s="18" t="s">
        <v>401</v>
      </c>
      <c r="B25" t="s">
        <v>400</v>
      </c>
      <c r="D25" t="s">
        <v>12</v>
      </c>
      <c r="E25" t="s">
        <v>182</v>
      </c>
    </row>
    <row r="26" spans="1:5" x14ac:dyDescent="0.2">
      <c r="A26" t="s">
        <v>642</v>
      </c>
      <c r="B26" t="s">
        <v>638</v>
      </c>
      <c r="D26" t="s">
        <v>12</v>
      </c>
      <c r="E26" t="s">
        <v>182</v>
      </c>
    </row>
    <row r="27" spans="1:5" x14ac:dyDescent="0.2">
      <c r="A27" t="s">
        <v>641</v>
      </c>
      <c r="B27" t="s">
        <v>639</v>
      </c>
      <c r="D27" t="s">
        <v>12</v>
      </c>
      <c r="E27" t="s">
        <v>182</v>
      </c>
    </row>
    <row r="28" spans="1:5" x14ac:dyDescent="0.2">
      <c r="A28" t="s">
        <v>643</v>
      </c>
      <c r="B28" t="s">
        <v>640</v>
      </c>
      <c r="D28" t="s">
        <v>12</v>
      </c>
      <c r="E28" t="s">
        <v>182</v>
      </c>
    </row>
    <row r="29" spans="1:5" x14ac:dyDescent="0.2">
      <c r="A29" s="18" t="s">
        <v>696</v>
      </c>
      <c r="B29" t="s">
        <v>585</v>
      </c>
      <c r="D29" t="s">
        <v>12</v>
      </c>
      <c r="E29" t="s">
        <v>182</v>
      </c>
    </row>
    <row r="30" spans="1:5" x14ac:dyDescent="0.2">
      <c r="A30" s="18" t="s">
        <v>475</v>
      </c>
      <c r="B30" t="s">
        <v>466</v>
      </c>
      <c r="D30" t="s">
        <v>12</v>
      </c>
      <c r="E30" t="s">
        <v>182</v>
      </c>
    </row>
    <row r="31" spans="1:5" x14ac:dyDescent="0.2">
      <c r="A31" t="s">
        <v>695</v>
      </c>
      <c r="B31" t="s">
        <v>700</v>
      </c>
      <c r="D31" t="s">
        <v>12</v>
      </c>
      <c r="E31" t="s">
        <v>182</v>
      </c>
    </row>
    <row r="32" spans="1:5" x14ac:dyDescent="0.2">
      <c r="A32" s="18" t="s">
        <v>474</v>
      </c>
      <c r="B32" t="s">
        <v>465</v>
      </c>
      <c r="D32" t="s">
        <v>12</v>
      </c>
      <c r="E32" t="s">
        <v>182</v>
      </c>
    </row>
    <row r="33" spans="1:5" x14ac:dyDescent="0.2">
      <c r="A33" s="18" t="s">
        <v>473</v>
      </c>
      <c r="B33" t="s">
        <v>464</v>
      </c>
      <c r="D33" t="s">
        <v>12</v>
      </c>
      <c r="E33" t="s">
        <v>182</v>
      </c>
    </row>
    <row r="34" spans="1:5" x14ac:dyDescent="0.2">
      <c r="A34" s="18" t="s">
        <v>483</v>
      </c>
      <c r="B34" t="s">
        <v>482</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552</v>
      </c>
      <c r="B37" t="s">
        <v>587</v>
      </c>
      <c r="D37" t="s">
        <v>12</v>
      </c>
      <c r="E37" t="s">
        <v>182</v>
      </c>
    </row>
    <row r="38" spans="1:5" x14ac:dyDescent="0.2">
      <c r="A38" s="18" t="s">
        <v>470</v>
      </c>
      <c r="B38" t="s">
        <v>461</v>
      </c>
      <c r="D38" t="s">
        <v>12</v>
      </c>
      <c r="E38" t="s">
        <v>182</v>
      </c>
    </row>
    <row r="39" spans="1:5" x14ac:dyDescent="0.2">
      <c r="A39" s="18" t="s">
        <v>471</v>
      </c>
      <c r="B39" t="s">
        <v>462</v>
      </c>
      <c r="D39" t="s">
        <v>12</v>
      </c>
      <c r="E39" t="s">
        <v>182</v>
      </c>
    </row>
    <row r="40" spans="1:5" x14ac:dyDescent="0.2">
      <c r="A40" s="18" t="s">
        <v>469</v>
      </c>
      <c r="B40" t="s">
        <v>460</v>
      </c>
      <c r="D40" t="s">
        <v>12</v>
      </c>
      <c r="E40" t="s">
        <v>182</v>
      </c>
    </row>
    <row r="41" spans="1:5" x14ac:dyDescent="0.2">
      <c r="A41" t="s">
        <v>699</v>
      </c>
      <c r="B41" t="s">
        <v>701</v>
      </c>
      <c r="D41" t="s">
        <v>12</v>
      </c>
      <c r="E41" t="s">
        <v>182</v>
      </c>
    </row>
    <row r="42" spans="1:5" x14ac:dyDescent="0.2">
      <c r="A42" s="18" t="s">
        <v>468</v>
      </c>
      <c r="B42" t="s">
        <v>459</v>
      </c>
      <c r="D42" t="s">
        <v>12</v>
      </c>
      <c r="E42" t="s">
        <v>182</v>
      </c>
    </row>
    <row r="43" spans="1:5" x14ac:dyDescent="0.2">
      <c r="A43" s="18" t="s">
        <v>697</v>
      </c>
      <c r="B43" t="s">
        <v>593</v>
      </c>
      <c r="D43" t="s">
        <v>12</v>
      </c>
      <c r="E43" t="s">
        <v>182</v>
      </c>
    </row>
    <row r="44" spans="1:5" x14ac:dyDescent="0.2">
      <c r="A44" t="s">
        <v>698</v>
      </c>
      <c r="B44" t="s">
        <v>702</v>
      </c>
      <c r="D44" t="s">
        <v>12</v>
      </c>
      <c r="E44" t="s">
        <v>182</v>
      </c>
    </row>
    <row r="45" spans="1:5" x14ac:dyDescent="0.2">
      <c r="A45" s="18" t="s">
        <v>481</v>
      </c>
      <c r="B45" t="s">
        <v>480</v>
      </c>
      <c r="D45" t="s">
        <v>12</v>
      </c>
      <c r="E45" t="s">
        <v>182</v>
      </c>
    </row>
    <row r="46" spans="1:5" x14ac:dyDescent="0.2">
      <c r="A46" s="18" t="s">
        <v>479</v>
      </c>
      <c r="B46" t="s">
        <v>674</v>
      </c>
      <c r="D46" t="s">
        <v>12</v>
      </c>
      <c r="E46" t="s">
        <v>182</v>
      </c>
    </row>
    <row r="47" spans="1:5" x14ac:dyDescent="0.2">
      <c r="A47" s="18" t="s">
        <v>472</v>
      </c>
      <c r="B47" t="s">
        <v>463</v>
      </c>
      <c r="D47" t="s">
        <v>12</v>
      </c>
      <c r="E47" t="s">
        <v>182</v>
      </c>
    </row>
    <row r="48" spans="1:5" x14ac:dyDescent="0.2">
      <c r="A48" s="18" t="s">
        <v>467</v>
      </c>
      <c r="B48" t="s">
        <v>458</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t="s">
        <v>704</v>
      </c>
      <c r="B55" t="s">
        <v>705</v>
      </c>
      <c r="D55" t="s">
        <v>12</v>
      </c>
      <c r="E55" t="s">
        <v>706</v>
      </c>
    </row>
    <row r="56" spans="1:5" x14ac:dyDescent="0.2">
      <c r="A56" t="s">
        <v>703</v>
      </c>
      <c r="B56" t="s">
        <v>594</v>
      </c>
      <c r="D56" t="s">
        <v>12</v>
      </c>
      <c r="E56" t="s">
        <v>595</v>
      </c>
    </row>
    <row r="57" spans="1:5" x14ac:dyDescent="0.2">
      <c r="A57" s="18" t="s">
        <v>574</v>
      </c>
      <c r="B57" t="s">
        <v>572</v>
      </c>
      <c r="D57" t="s">
        <v>12</v>
      </c>
      <c r="E57" t="s">
        <v>575</v>
      </c>
    </row>
    <row r="58" spans="1:5" x14ac:dyDescent="0.2">
      <c r="A58" s="18" t="s">
        <v>564</v>
      </c>
      <c r="B58" t="s">
        <v>573</v>
      </c>
      <c r="D58" t="s">
        <v>12</v>
      </c>
      <c r="E58" t="s">
        <v>554</v>
      </c>
    </row>
    <row r="59" spans="1:5" x14ac:dyDescent="0.2">
      <c r="A59" s="18" t="s">
        <v>644</v>
      </c>
      <c r="B59" t="s">
        <v>645</v>
      </c>
      <c r="D59" t="s">
        <v>12</v>
      </c>
      <c r="E59" t="s">
        <v>646</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zoomScale="140" zoomScaleNormal="140" workbookViewId="0">
      <selection activeCell="A30" sqref="A3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454</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507</v>
      </c>
      <c r="W1" s="3" t="s">
        <v>506</v>
      </c>
      <c r="X1" s="3" t="s">
        <v>508</v>
      </c>
      <c r="Y1" s="3" t="s">
        <v>509</v>
      </c>
    </row>
    <row r="2" spans="1:25" ht="21" customHeight="1" thickTop="1" x14ac:dyDescent="0.25">
      <c r="A2" t="s">
        <v>20</v>
      </c>
      <c r="B2" t="s">
        <v>12</v>
      </c>
      <c r="C2" s="2"/>
      <c r="D2" s="2"/>
      <c r="E2" s="2"/>
      <c r="T2" t="s">
        <v>19</v>
      </c>
      <c r="U2" t="s">
        <v>69</v>
      </c>
      <c r="X2" s="14" t="s">
        <v>433</v>
      </c>
      <c r="Y2" s="14" t="s">
        <v>12</v>
      </c>
    </row>
    <row r="3" spans="1:25" ht="21" customHeight="1" x14ac:dyDescent="0.25">
      <c r="A3" t="s">
        <v>231</v>
      </c>
      <c r="B3" t="s">
        <v>12</v>
      </c>
      <c r="C3" s="1" t="s">
        <v>477</v>
      </c>
      <c r="T3" t="s">
        <v>19</v>
      </c>
      <c r="U3" t="s">
        <v>69</v>
      </c>
      <c r="X3" s="14" t="s">
        <v>433</v>
      </c>
      <c r="Y3" s="14" t="s">
        <v>12</v>
      </c>
    </row>
    <row r="4" spans="1:25" ht="21" customHeight="1" x14ac:dyDescent="0.25">
      <c r="A4" t="s">
        <v>245</v>
      </c>
      <c r="B4" t="s">
        <v>12</v>
      </c>
      <c r="C4" s="1" t="s">
        <v>626</v>
      </c>
      <c r="T4" t="s">
        <v>19</v>
      </c>
      <c r="U4" t="s">
        <v>69</v>
      </c>
      <c r="V4" t="s">
        <v>576</v>
      </c>
      <c r="W4" t="s">
        <v>550</v>
      </c>
      <c r="X4" s="14" t="s">
        <v>433</v>
      </c>
      <c r="Y4" s="14" t="s">
        <v>12</v>
      </c>
    </row>
    <row r="5" spans="1:25" ht="21" customHeight="1" x14ac:dyDescent="0.25">
      <c r="A5" t="s">
        <v>137</v>
      </c>
      <c r="B5" t="s">
        <v>12</v>
      </c>
      <c r="C5" s="1" t="s">
        <v>627</v>
      </c>
      <c r="T5" t="s">
        <v>19</v>
      </c>
      <c r="U5" t="s">
        <v>69</v>
      </c>
      <c r="X5" s="14" t="s">
        <v>433</v>
      </c>
      <c r="Y5" s="14" t="s">
        <v>12</v>
      </c>
    </row>
    <row r="6" spans="1:25" ht="21" customHeight="1" x14ac:dyDescent="0.25">
      <c r="A6" t="s">
        <v>635</v>
      </c>
      <c r="B6" t="s">
        <v>12</v>
      </c>
      <c r="T6" t="s">
        <v>19</v>
      </c>
      <c r="U6" t="s">
        <v>69</v>
      </c>
      <c r="X6" s="14" t="s">
        <v>433</v>
      </c>
      <c r="Y6" s="14" t="s">
        <v>12</v>
      </c>
    </row>
    <row r="7" spans="1:25" ht="21" customHeight="1" x14ac:dyDescent="0.25">
      <c r="A7" t="s">
        <v>246</v>
      </c>
      <c r="B7" t="s">
        <v>12</v>
      </c>
      <c r="C7" s="1" t="s">
        <v>625</v>
      </c>
      <c r="T7" t="s">
        <v>19</v>
      </c>
      <c r="U7" t="s">
        <v>69</v>
      </c>
      <c r="X7" s="14" t="s">
        <v>433</v>
      </c>
      <c r="Y7" s="14" t="s">
        <v>12</v>
      </c>
    </row>
    <row r="8" spans="1:25" ht="21" customHeight="1" x14ac:dyDescent="0.25">
      <c r="A8" t="s">
        <v>178</v>
      </c>
      <c r="B8" t="s">
        <v>12</v>
      </c>
      <c r="C8" s="2"/>
      <c r="T8" t="s">
        <v>19</v>
      </c>
      <c r="U8" t="s">
        <v>69</v>
      </c>
      <c r="X8" s="14" t="s">
        <v>433</v>
      </c>
      <c r="Y8" s="14" t="s">
        <v>12</v>
      </c>
    </row>
    <row r="9" spans="1:25" ht="21" customHeight="1" x14ac:dyDescent="0.25">
      <c r="A9" t="s">
        <v>177</v>
      </c>
      <c r="B9" t="s">
        <v>12</v>
      </c>
      <c r="C9" s="2" t="s">
        <v>684</v>
      </c>
      <c r="T9" t="s">
        <v>19</v>
      </c>
      <c r="U9" t="s">
        <v>69</v>
      </c>
      <c r="X9" s="14" t="s">
        <v>433</v>
      </c>
      <c r="Y9" s="14" t="s">
        <v>12</v>
      </c>
    </row>
    <row r="10" spans="1:25" ht="21" customHeight="1" x14ac:dyDescent="0.25">
      <c r="A10" t="s">
        <v>22</v>
      </c>
      <c r="B10" t="s">
        <v>12</v>
      </c>
      <c r="C10" s="1" t="s">
        <v>628</v>
      </c>
      <c r="T10" t="s">
        <v>19</v>
      </c>
      <c r="U10" t="s">
        <v>69</v>
      </c>
      <c r="X10" s="14" t="s">
        <v>433</v>
      </c>
      <c r="Y10" s="14" t="s">
        <v>12</v>
      </c>
    </row>
    <row r="11" spans="1:25" ht="21" customHeight="1" x14ac:dyDescent="0.25">
      <c r="A11" t="s">
        <v>179</v>
      </c>
      <c r="B11" t="s">
        <v>12</v>
      </c>
      <c r="C11" s="1" t="s">
        <v>710</v>
      </c>
      <c r="T11" t="s">
        <v>19</v>
      </c>
      <c r="U11" t="s">
        <v>69</v>
      </c>
      <c r="X11" s="14" t="s">
        <v>433</v>
      </c>
      <c r="Y11" s="14" t="s">
        <v>12</v>
      </c>
    </row>
    <row r="12" spans="1:25" ht="21" customHeight="1" x14ac:dyDescent="0.25">
      <c r="A12" t="s">
        <v>160</v>
      </c>
      <c r="B12" t="s">
        <v>12</v>
      </c>
      <c r="C12" s="1" t="s">
        <v>624</v>
      </c>
      <c r="T12" t="s">
        <v>19</v>
      </c>
      <c r="U12" t="s">
        <v>69</v>
      </c>
      <c r="X12" s="14" t="s">
        <v>433</v>
      </c>
      <c r="Y12" s="14" t="s">
        <v>12</v>
      </c>
    </row>
    <row r="13" spans="1:25" ht="21" customHeight="1" x14ac:dyDescent="0.25">
      <c r="A13" t="s">
        <v>247</v>
      </c>
      <c r="B13" t="s">
        <v>12</v>
      </c>
      <c r="C13" s="1" t="s">
        <v>478</v>
      </c>
      <c r="T13" t="s">
        <v>19</v>
      </c>
      <c r="U13" t="s">
        <v>69</v>
      </c>
      <c r="X13" s="14"/>
      <c r="Y13" s="14"/>
    </row>
    <row r="14" spans="1:25" ht="21" customHeight="1" x14ac:dyDescent="0.25">
      <c r="A14" t="s">
        <v>342</v>
      </c>
      <c r="B14" t="s">
        <v>12</v>
      </c>
      <c r="C14" s="1" t="s">
        <v>455</v>
      </c>
      <c r="T14" t="s">
        <v>19</v>
      </c>
      <c r="U14" t="s">
        <v>69</v>
      </c>
      <c r="X14" s="14"/>
      <c r="Y14" s="14"/>
    </row>
    <row r="15" spans="1:25" ht="21" customHeight="1" x14ac:dyDescent="0.25">
      <c r="A15" t="s">
        <v>180</v>
      </c>
      <c r="B15" t="s">
        <v>12</v>
      </c>
      <c r="C15" s="1" t="s">
        <v>457</v>
      </c>
      <c r="T15" t="s">
        <v>19</v>
      </c>
      <c r="U15" t="s">
        <v>69</v>
      </c>
      <c r="V15" t="s">
        <v>69</v>
      </c>
      <c r="W15" s="6" t="s">
        <v>206</v>
      </c>
      <c r="X15" s="14" t="s">
        <v>433</v>
      </c>
      <c r="Y15" s="14" t="s">
        <v>12</v>
      </c>
    </row>
    <row r="16" spans="1:25" ht="21" customHeight="1" x14ac:dyDescent="0.25">
      <c r="A16" t="s">
        <v>651</v>
      </c>
      <c r="B16" t="s">
        <v>12</v>
      </c>
      <c r="C16" s="1" t="s">
        <v>653</v>
      </c>
      <c r="T16" t="s">
        <v>19</v>
      </c>
      <c r="U16" t="s">
        <v>69</v>
      </c>
      <c r="V16" t="s">
        <v>69</v>
      </c>
      <c r="W16" s="6" t="s">
        <v>652</v>
      </c>
      <c r="X16" s="14" t="s">
        <v>433</v>
      </c>
      <c r="Y16" s="14" t="s">
        <v>12</v>
      </c>
    </row>
    <row r="17" spans="1:25" ht="21" customHeight="1" x14ac:dyDescent="0.25">
      <c r="A17" t="s">
        <v>420</v>
      </c>
      <c r="B17" t="s">
        <v>12</v>
      </c>
      <c r="C17" s="1" t="s">
        <v>456</v>
      </c>
      <c r="T17" t="s">
        <v>19</v>
      </c>
      <c r="U17" t="s">
        <v>69</v>
      </c>
      <c r="V17" t="s">
        <v>69</v>
      </c>
      <c r="W17" s="6" t="s">
        <v>383</v>
      </c>
      <c r="X17" s="14" t="s">
        <v>433</v>
      </c>
      <c r="Y17" s="14" t="s">
        <v>12</v>
      </c>
    </row>
    <row r="18" spans="1:25" ht="21" customHeight="1" x14ac:dyDescent="0.25">
      <c r="A18" t="s">
        <v>182</v>
      </c>
      <c r="B18" t="s">
        <v>12</v>
      </c>
      <c r="C18" s="1" t="s">
        <v>623</v>
      </c>
      <c r="T18" t="s">
        <v>19</v>
      </c>
      <c r="U18" t="s">
        <v>69</v>
      </c>
      <c r="X18" s="14" t="s">
        <v>433</v>
      </c>
      <c r="Y18" s="14" t="s">
        <v>12</v>
      </c>
    </row>
    <row r="19" spans="1:25" ht="21" customHeight="1" x14ac:dyDescent="0.25">
      <c r="A19" t="s">
        <v>257</v>
      </c>
      <c r="B19" t="s">
        <v>12</v>
      </c>
      <c r="C19" s="1" t="s">
        <v>622</v>
      </c>
      <c r="T19" t="s">
        <v>19</v>
      </c>
      <c r="U19" t="s">
        <v>69</v>
      </c>
      <c r="X19" s="14"/>
      <c r="Y19" s="14"/>
    </row>
    <row r="20" spans="1:25" ht="21" customHeight="1" x14ac:dyDescent="0.25">
      <c r="A20" t="s">
        <v>21</v>
      </c>
      <c r="B20" t="s">
        <v>12</v>
      </c>
      <c r="C20" s="1" t="s">
        <v>621</v>
      </c>
      <c r="T20" t="s">
        <v>19</v>
      </c>
      <c r="U20" t="s">
        <v>69</v>
      </c>
      <c r="X20" s="14" t="s">
        <v>433</v>
      </c>
      <c r="Y20" s="14" t="s">
        <v>12</v>
      </c>
    </row>
    <row r="21" spans="1:25" ht="21" customHeight="1" x14ac:dyDescent="0.25">
      <c r="A21" t="s">
        <v>264</v>
      </c>
      <c r="B21" t="s">
        <v>12</v>
      </c>
      <c r="C21" s="1" t="s">
        <v>685</v>
      </c>
      <c r="T21" t="s">
        <v>19</v>
      </c>
      <c r="U21" t="s">
        <v>69</v>
      </c>
      <c r="X21" s="14"/>
      <c r="Y21" s="14"/>
    </row>
    <row r="22" spans="1:25" ht="21" customHeight="1" x14ac:dyDescent="0.25">
      <c r="A22" t="s">
        <v>266</v>
      </c>
      <c r="B22" t="s">
        <v>12</v>
      </c>
      <c r="C22" s="1" t="s">
        <v>478</v>
      </c>
      <c r="T22" t="s">
        <v>19</v>
      </c>
      <c r="U22" t="s">
        <v>69</v>
      </c>
      <c r="V22" t="s">
        <v>510</v>
      </c>
      <c r="W22" t="s">
        <v>270</v>
      </c>
      <c r="X22" s="14"/>
      <c r="Y22" s="14"/>
    </row>
    <row r="23" spans="1:25" ht="21" customHeight="1" x14ac:dyDescent="0.25">
      <c r="A23" t="s">
        <v>181</v>
      </c>
      <c r="B23" t="s">
        <v>12</v>
      </c>
      <c r="C23" s="1" t="s">
        <v>620</v>
      </c>
      <c r="T23" t="s">
        <v>19</v>
      </c>
      <c r="U23" t="s">
        <v>69</v>
      </c>
      <c r="X23" s="14" t="s">
        <v>433</v>
      </c>
      <c r="Y23" s="14" t="s">
        <v>12</v>
      </c>
    </row>
    <row r="24" spans="1:25" ht="21" customHeight="1" x14ac:dyDescent="0.2">
      <c r="A24" t="s">
        <v>421</v>
      </c>
      <c r="B24" t="s">
        <v>12</v>
      </c>
      <c r="C24" s="1" t="s">
        <v>709</v>
      </c>
      <c r="T24" t="s">
        <v>19</v>
      </c>
      <c r="U24" t="s">
        <v>69</v>
      </c>
    </row>
    <row r="25" spans="1:25" ht="23" customHeight="1" x14ac:dyDescent="0.25">
      <c r="A25" t="s">
        <v>706</v>
      </c>
      <c r="B25" t="s">
        <v>69</v>
      </c>
      <c r="C25" s="1" t="s">
        <v>708</v>
      </c>
      <c r="X25" s="14"/>
      <c r="Y25" s="14"/>
    </row>
    <row r="26" spans="1:25" ht="23" customHeight="1" x14ac:dyDescent="0.25">
      <c r="A26" t="s">
        <v>595</v>
      </c>
      <c r="B26" t="s">
        <v>69</v>
      </c>
      <c r="C26" s="1" t="s">
        <v>708</v>
      </c>
      <c r="X26" s="14" t="s">
        <v>433</v>
      </c>
      <c r="Y26" s="14" t="s">
        <v>69</v>
      </c>
    </row>
    <row r="27" spans="1:25" ht="21" customHeight="1" x14ac:dyDescent="0.25">
      <c r="A27" t="s">
        <v>575</v>
      </c>
      <c r="B27" t="s">
        <v>12</v>
      </c>
      <c r="T27" t="s">
        <v>19</v>
      </c>
      <c r="U27" t="s">
        <v>69</v>
      </c>
      <c r="X27" s="14" t="s">
        <v>433</v>
      </c>
      <c r="Y27" s="14" t="s">
        <v>12</v>
      </c>
    </row>
    <row r="28" spans="1:25" ht="21" customHeight="1" x14ac:dyDescent="0.25">
      <c r="A28" t="s">
        <v>554</v>
      </c>
      <c r="B28" t="s">
        <v>12</v>
      </c>
      <c r="T28" t="s">
        <v>19</v>
      </c>
      <c r="U28" t="s">
        <v>69</v>
      </c>
      <c r="X28" s="14" t="s">
        <v>433</v>
      </c>
      <c r="Y28" s="14" t="s">
        <v>12</v>
      </c>
    </row>
    <row r="29" spans="1:25" ht="21" customHeight="1" x14ac:dyDescent="0.25">
      <c r="A29" t="s">
        <v>646</v>
      </c>
      <c r="B29" t="s">
        <v>12</v>
      </c>
      <c r="T29" t="s">
        <v>19</v>
      </c>
      <c r="U29" t="s">
        <v>69</v>
      </c>
      <c r="X29" s="14"/>
      <c r="Y29" s="14"/>
    </row>
    <row r="30" spans="1:25" ht="21" customHeight="1" x14ac:dyDescent="0.2">
      <c r="A30" t="s">
        <v>431</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618</v>
      </c>
    </row>
    <row r="3" spans="1:5" ht="48" x14ac:dyDescent="0.2">
      <c r="A3" t="s">
        <v>429</v>
      </c>
      <c r="B3" t="s">
        <v>430</v>
      </c>
      <c r="C3" t="s">
        <v>431</v>
      </c>
      <c r="D3" t="s">
        <v>69</v>
      </c>
      <c r="E3" s="1" t="s">
        <v>711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356</v>
      </c>
      <c r="C1" t="s">
        <v>357</v>
      </c>
      <c r="D1" t="s">
        <v>358</v>
      </c>
      <c r="E1" t="s">
        <v>359</v>
      </c>
      <c r="F1" t="s">
        <v>636</v>
      </c>
      <c r="G1" t="s">
        <v>360</v>
      </c>
      <c r="H1" s="1" t="s">
        <v>405</v>
      </c>
      <c r="I1" t="s">
        <v>361</v>
      </c>
      <c r="J1" t="s">
        <v>362</v>
      </c>
      <c r="K1" t="s">
        <v>363</v>
      </c>
      <c r="L1" t="s">
        <v>364</v>
      </c>
      <c r="M1" t="s">
        <v>365</v>
      </c>
      <c r="N1" t="s">
        <v>366</v>
      </c>
      <c r="O1" t="s">
        <v>367</v>
      </c>
      <c r="P1" t="s">
        <v>654</v>
      </c>
      <c r="Q1" t="s">
        <v>368</v>
      </c>
      <c r="R1" t="s">
        <v>369</v>
      </c>
      <c r="S1" t="s">
        <v>370</v>
      </c>
      <c r="T1" t="s">
        <v>434</v>
      </c>
      <c r="U1" t="s">
        <v>371</v>
      </c>
      <c r="V1" t="s">
        <v>372</v>
      </c>
      <c r="W1" t="s">
        <v>373</v>
      </c>
      <c r="X1" t="s">
        <v>374</v>
      </c>
      <c r="Y1" t="s">
        <v>375</v>
      </c>
      <c r="Z1" t="s">
        <v>424</v>
      </c>
      <c r="AA1" t="s">
        <v>707</v>
      </c>
      <c r="AB1" t="s">
        <v>603</v>
      </c>
      <c r="AC1" t="s">
        <v>577</v>
      </c>
      <c r="AD1" t="s">
        <v>578</v>
      </c>
      <c r="AE1" t="s">
        <v>647</v>
      </c>
      <c r="AF1" t="s">
        <v>648</v>
      </c>
      <c r="AG1" t="s">
        <v>432</v>
      </c>
    </row>
    <row r="2" spans="1:33"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2023-04-12T14:52:06Z</dcterms:modified>
</cp:coreProperties>
</file>