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C142AC2-1D48-B149-A52B-D5168B9669DA}" xr6:coauthVersionLast="47" xr6:coauthVersionMax="47" xr10:uidLastSave="{00000000-0000-0000-0000-000000000000}"/>
  <bookViews>
    <workbookView xWindow="5070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33" r:id="rId5"/>
    <sheet name="resources" sheetId="32" r:id="rId6"/>
    <sheet name="ops" sheetId="5" r:id="rId7"/>
    <sheet name="interactions" sheetId="6" r:id="rId8"/>
    <sheet name="rest_interactions" sheetId="11" r:id="rId9"/>
    <sheet name="sps" sheetId="26" r:id="rId10"/>
    <sheet name="sp_combos" sheetId="29"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9" l="1"/>
  <c r="K97" i="29"/>
  <c r="C97" i="29"/>
  <c r="K96" i="29"/>
  <c r="C96" i="29"/>
  <c r="K95" i="29"/>
  <c r="C95" i="29"/>
  <c r="K94" i="29"/>
  <c r="C94" i="29"/>
  <c r="K93" i="29"/>
  <c r="C93" i="29"/>
  <c r="K92" i="29"/>
  <c r="C92" i="29"/>
  <c r="K91" i="29"/>
  <c r="C91" i="29"/>
  <c r="K90" i="29"/>
  <c r="C90" i="29"/>
  <c r="K89" i="29"/>
  <c r="C89" i="29"/>
  <c r="K88" i="29"/>
  <c r="C88" i="29"/>
  <c r="K87" i="29"/>
  <c r="C87" i="29"/>
  <c r="K86" i="29"/>
  <c r="C86" i="29"/>
  <c r="K85" i="29"/>
  <c r="C85" i="29"/>
  <c r="K84" i="29"/>
  <c r="C84" i="29"/>
  <c r="C83" i="29"/>
  <c r="K80" i="29"/>
  <c r="C80" i="29"/>
  <c r="C79" i="29"/>
  <c r="C78" i="29"/>
  <c r="C77" i="29"/>
  <c r="K76" i="29"/>
  <c r="C76" i="29"/>
  <c r="K75" i="29"/>
  <c r="C75" i="29"/>
  <c r="C74" i="29"/>
  <c r="K70" i="29"/>
  <c r="K69" i="29"/>
  <c r="K68" i="29"/>
  <c r="K67" i="29"/>
  <c r="K66" i="29"/>
  <c r="K65" i="29"/>
  <c r="K63" i="29"/>
  <c r="C63" i="29"/>
  <c r="K62" i="29"/>
  <c r="C62" i="29"/>
  <c r="K61" i="29"/>
  <c r="C61" i="29"/>
  <c r="C60" i="29"/>
  <c r="K59" i="29"/>
  <c r="C59" i="29"/>
  <c r="C58" i="29"/>
  <c r="C57" i="29"/>
  <c r="C56" i="29"/>
  <c r="C55" i="29"/>
  <c r="K54" i="29"/>
  <c r="C54" i="29"/>
  <c r="K53" i="29"/>
  <c r="C53" i="29"/>
  <c r="K52" i="29"/>
  <c r="K51" i="29"/>
  <c r="K50" i="29"/>
  <c r="K49" i="29"/>
  <c r="K48" i="29"/>
  <c r="K47" i="29"/>
  <c r="C47" i="29"/>
  <c r="K46" i="29"/>
  <c r="C46" i="29"/>
  <c r="C45" i="29"/>
  <c r="C44" i="29"/>
  <c r="C43" i="29"/>
  <c r="C42" i="29"/>
  <c r="C41" i="29"/>
  <c r="C40" i="29"/>
  <c r="C39" i="29"/>
  <c r="C38" i="29"/>
  <c r="C37" i="29"/>
  <c r="C36" i="29"/>
  <c r="K35" i="29"/>
  <c r="C35" i="29"/>
  <c r="K34" i="29"/>
  <c r="C34" i="29"/>
  <c r="K33" i="29"/>
  <c r="C33" i="29"/>
  <c r="K32" i="29"/>
  <c r="C32" i="29"/>
  <c r="K31" i="29"/>
  <c r="C31" i="29"/>
  <c r="K30" i="29"/>
  <c r="C30" i="29"/>
  <c r="K29" i="29"/>
  <c r="C29" i="29"/>
  <c r="K28" i="29"/>
  <c r="C28" i="29"/>
  <c r="K27" i="29"/>
  <c r="C27" i="29"/>
  <c r="K26" i="29"/>
  <c r="C26" i="29"/>
  <c r="K25" i="29"/>
  <c r="C25" i="29"/>
  <c r="K24" i="29"/>
  <c r="C24" i="29"/>
  <c r="K23" i="29"/>
  <c r="C23" i="29"/>
  <c r="K22" i="29"/>
  <c r="C22" i="29"/>
  <c r="K21" i="29"/>
  <c r="C21" i="29"/>
  <c r="K20" i="29"/>
  <c r="C20" i="29"/>
  <c r="K19" i="29"/>
  <c r="C19" i="29"/>
  <c r="K18" i="29"/>
  <c r="C18" i="29"/>
  <c r="K17" i="29"/>
  <c r="C17" i="29"/>
  <c r="K16" i="29"/>
  <c r="C16" i="29"/>
  <c r="K15" i="29"/>
  <c r="C15" i="29"/>
  <c r="K14" i="29"/>
  <c r="C14" i="29"/>
  <c r="K13" i="29"/>
  <c r="C13" i="29"/>
  <c r="K12" i="29"/>
  <c r="C12" i="29"/>
  <c r="K11" i="29"/>
  <c r="C11" i="29"/>
  <c r="K10" i="29"/>
  <c r="C10" i="29"/>
  <c r="K9" i="29"/>
  <c r="C9" i="29"/>
  <c r="K8" i="29"/>
  <c r="C8" i="29"/>
  <c r="K7" i="29"/>
  <c r="C7" i="29"/>
  <c r="K6" i="29"/>
  <c r="C6" i="29"/>
  <c r="K5" i="29"/>
  <c r="C5" i="29"/>
  <c r="K4" i="29"/>
  <c r="C4" i="29"/>
  <c r="K3" i="29"/>
  <c r="C3" i="29"/>
  <c r="K2" i="29"/>
  <c r="C2" i="29"/>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tc={7107F3E0-B893-714D-A578-9AA44EFC7899}</author>
    <author>tc={C451F031-874F-7F43-A953-AB75AF080DB3}</author>
    <author>tc={9BEB4CFD-29A7-364E-AA0B-684E172FB98D}</author>
  </authors>
  <commentList>
    <comment ref="C1" authorId="0" shapeId="0" xr:uid="{7107F3E0-B893-714D-A578-9AA44EFC7899}">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C451F031-874F-7F43-A953-AB75AF080DB3}">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9BEB4CFD-29A7-364E-AA0B-684E172FB98D}">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<sst xmlns="http://schemas.openxmlformats.org/spreadsheetml/2006/main" count="2753" uniqueCount="734">
  <si>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</si>
  <si>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</si>
  <si>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</si>
  <si>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</si>
  <si>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</si>
  <si>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</si>
  <si>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</si>
  <si>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</si>
  <si>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</si>
  <si>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</si>
  <si>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</si>
  <si>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</si>
  <si>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</si>
  <si>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</si>
  <si>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</si>
  <si>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</si>
  <si>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</si>
  <si>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</si>
  <si>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</si>
  <si>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</si>
  <si>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</si>
  <si>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</si>
  <si>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</si>
  <si>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</si>
  <si>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</si>
  <si>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</si>
  <si>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</si>
  <si>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</si>
  <si>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</si>
  <si>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</si>
  <si>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</si>
  <si>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</si>
  <si>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</si>
  <si>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</si>
  <si>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</si>
  <si>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</si>
  <si>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</si>
  <si>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</si>
  <si>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</si>
  <si>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</si>
  <si>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</si>
  <si>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</si>
  <si>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</si>
  <si>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</si>
  <si>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</si>
  <si>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</si>
  <si>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</si>
  <si>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</si>
  <si>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</si>
  <si>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</si>
  <si>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</si>
  <si>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</si>
  <si>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</si>
  <si>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</si>
  <si>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</si>
  <si>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</si>
  <si>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</si>
  <si>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</si>
  <si>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</si>
  <si>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</si>
  <si>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</si>
  <si>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</si>
  <si>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</si>
  <si>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</si>
  <si>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</si>
  <si>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</si>
  <si>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</si>
  <si>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</si>
  <si>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</si>
  <si>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</si>
  <si>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</si>
  <si>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</si>
  <si>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</si>
  <si>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</si>
  <si>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</si>
  <si>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</si>
  <si>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</si>
  <si>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</si>
  <si>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</si>
  <si>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</si>
  <si>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</si>
  <si>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</si>
  <si>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</si>
  <si>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</si>
  <si>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</si>
  <si>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</si>
  <si>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</si>
  <si>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</si>
  <si>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</si>
  <si>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</si>
  <si>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</si>
  <si>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</si>
  <si>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</si>
  <si>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</si>
  <si>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</si>
  <si>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</si>
  <si>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</si>
  <si>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</si>
  <si>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</si>
  <si>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</si>
  <si>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</si>
  <si>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</si>
  <si>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</si>
  <si>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</si>
  <si>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</si>
  <si>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</si>
  <si>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</si>
  <si>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</si>
  <si>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</si>
  <si>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</si>
  <si>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</si>
  <si>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</si>
  <si>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</si>
  <si>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</si>
  <si>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</si>
  <si>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</si>
  <si>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</si>
  <si>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</si>
  <si>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</si>
  <si>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</si>
  <si>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</si>
  <si>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</si>
  <si>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</si>
  <si>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</si>
  <si>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</si>
  <si>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</si>
  <si>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</si>
  <si>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</si>
  <si>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</si>
  <si>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</si>
  <si>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</si>
  <si>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</si>
  <si>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</si>
  <si>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</si>
  <si>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</si>
  <si>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</si>
  <si>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</si>
  <si>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</si>
  <si>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</si>
  <si>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</si>
  <si>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</si>
  <si>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</si>
  <si>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</si>
  <si>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</si>
  <si>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</si>
  <si>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</si>
  <si>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</si>
  <si>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</si>
  <si>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</si>
  <si>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</si>
  <si>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</si>
  <si>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</si>
  <si>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</si>
  <si>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</si>
  <si>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</si>
  <si>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</si>
  <si>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</si>
  <si>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</si>
  <si>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</si>
  <si>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</si>
  <si>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</si>
  <si>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</si>
  <si>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</si>
  <si>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</si>
  <si>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</si>
  <si>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</si>
  <si>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</si>
  <si>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</si>
  <si>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</si>
  <si>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</si>
  <si>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</si>
  <si>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</si>
  <si>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</si>
  <si>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</si>
  <si>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</si>
  <si>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</si>
  <si>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</si>
  <si>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</si>
  <si>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</si>
  <si>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</si>
  <si>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</si>
  <si>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</si>
  <si>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</si>
  <si>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</si>
  <si>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</si>
  <si>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</si>
  <si>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</si>
  <si>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</si>
  <si>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</si>
  <si>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</si>
  <si>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</si>
  <si>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</si>
  <si>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</si>
  <si>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</si>
  <si>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</si>
  <si>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</si>
  <si>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</si>
  <si>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</si>
  <si>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</si>
  <si>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</si>
  <si>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</si>
  <si>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</si>
  <si>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</si>
  <si>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</si>
  <si>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</si>
  <si>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</si>
  <si>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</si>
  <si>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</si>
  <si>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</si>
  <si>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</si>
  <si>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</si>
  <si>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</si>
  <si>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</si>
  <si>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</si>
  <si>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</si>
  <si>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</si>
  <si>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</si>
  <si>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</si>
  <si>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</si>
  <si>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</si>
  <si>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</si>
  <si>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</si>
  <si>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</si>
  <si>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</si>
  <si>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</si>
  <si>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</si>
  <si>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</si>
  <si>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</si>
  <si>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</si>
  <si>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</si>
  <si>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</si>
  <si>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</si>
  <si>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</si>
  <si>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</si>
  <si>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</si>
  <si>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</si>
  <si>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</si>
  <si>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</si>
  <si>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</si>
  <si>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</si>
  <si>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</si>
  <si>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</si>
  <si>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</si>
  <si>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</si>
  <si>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</si>
  <si>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</si>
  <si>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</si>
  <si>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</si>
  <si>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</si>
  <si>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</si>
  <si>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</si>
  <si>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</si>
  <si>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</si>
  <si>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</si>
  <si>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</si>
  <si>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</si>
  <si>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</si>
  <si>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</si>
  <si>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</si>
  <si>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</si>
  <si>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</si>
  <si>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</si>
  <si>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</si>
  <si>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</si>
  <si>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</si>
  <si>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</si>
  <si>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</si>
  <si>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</si>
  <si>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</si>
  <si>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</si>
  <si>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</si>
  <si>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</si>
  <si>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</si>
  <si>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</si>
  <si>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</si>
  <si>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</si>
  <si>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</si>
  <si>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</si>
  <si>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</si>
  <si>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</si>
  <si>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</si>
  <si>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</si>
  <si>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</si>
  <si>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</si>
  <si>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</si>
  <si>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</si>
  <si>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</si>
  <si>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</si>
  <si>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</si>
  <si>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</si>
  <si>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</si>
  <si>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</si>
  <si>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</si>
  <si>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</si>
  <si>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</si>
  <si>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</si>
  <si>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</si>
  <si>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</si>
  <si>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</si>
  <si>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</si>
  <si>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</si>
  <si>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</si>
  <si>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</si>
  <si>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</si>
  <si>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</si>
  <si>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</si>
  <si>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</si>
  <si>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</si>
  <si>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</si>
  <si>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</si>
  <si>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</si>
  <si>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</si>
  <si>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</si>
  <si>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</si>
  <si>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</si>
  <si>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</si>
  <si>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</si>
  <si>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</si>
  <si>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</si>
  <si>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</si>
  <si>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</si>
  <si>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</si>
  <si>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</si>
  <si>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</si>
  <si>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</si>
  <si>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</si>
  <si>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</si>
  <si>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</si>
  <si>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</si>
  <si>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</si>
  <si>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</si>
  <si>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</si>
  <si>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</si>
  <si>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</si>
  <si>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</si>
  <si>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</si>
  <si>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</si>
  <si>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</si>
  <si>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</si>
  <si>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</si>
  <si>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</si>
  <si>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</si>
  <si>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</si>
  <si>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</si>
  <si>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</si>
  <si>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</si>
  <si>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</si>
  <si>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</si>
  <si>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</si>
  <si>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</si>
  <si>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</si>
  <si>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</si>
  <si>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</si>
  <si>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</si>
  <si>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</si>
  <si>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</si>
  <si>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</si>
  <si>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</si>
  <si>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</si>
  <si>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</si>
  <si>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</si>
  <si>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</si>
  <si>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</si>
  <si>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</si>
  <si>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</si>
  <si>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</si>
  <si>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</si>
  <si>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</si>
  <si>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</si>
  <si>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</si>
  <si>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</si>
  <si>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</si>
  <si>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</si>
  <si>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</si>
  <si>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</si>
  <si>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</si>
  <si>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</si>
  <si>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</si>
  <si>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</si>
  <si>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</si>
  <si>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</si>
  <si>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</si>
  <si>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</si>
  <si>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</si>
  <si>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</si>
  <si>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</si>
  <si>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</si>
  <si>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</si>
  <si>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</si>
  <si>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</si>
  <si>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</si>
  <si>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</si>
  <si>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</si>
  <si>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</si>
  <si>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</si>
  <si>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</si>
  <si>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</si>
  <si>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</si>
  <si>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</si>
  <si>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</si>
  <si>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</si>
  <si>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</si>
  <si>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</si>
  <si>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</si>
  <si>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</si>
  <si>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</si>
  <si>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</si>
  <si>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</si>
  <si>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</si>
  <si>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</si>
  <si>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</si>
  <si>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</si>
  <si>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</si>
  <si>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</si>
  <si>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</si>
  <si>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</si>
  <si>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</si>
  <si>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</si>
  <si>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</si>
  <si>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</si>
  <si>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</si>
  <si>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</si>
  <si>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</si>
  <si>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</si>
  <si>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</si>
  <si>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</si>
  <si>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</si>
  <si>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</si>
  <si>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</si>
  <si>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</si>
  <si>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</si>
  <si>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</si>
  <si>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</si>
  <si>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</si>
  <si>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</si>
  <si>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</si>
  <si>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</si>
  <si>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</si>
  <si>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</si>
  <si>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</si>
  <si>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</si>
  <si>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</si>
  <si>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</si>
  <si>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</si>
  <si>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</si>
  <si>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</si>
  <si>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</si>
  <si>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</si>
  <si>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</si>
  <si>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</si>
  <si>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</si>
  <si>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</si>
  <si>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</si>
  <si>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</si>
  <si>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</si>
  <si>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</si>
  <si>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</si>
  <si>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</si>
  <si>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</si>
  <si>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</si>
  <si>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</si>
  <si>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</si>
  <si>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</si>
  <si>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</si>
  <si>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</si>
  <si>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</si>
  <si>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</si>
  <si>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</si>
  <si>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</si>
  <si>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</si>
  <si>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</si>
  <si>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</si>
  <si>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</si>
  <si>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</si>
  <si>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</si>
  <si>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</si>
  <si>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</si>
  <si>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</si>
  <si>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</si>
  <si>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</si>
  <si>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</si>
  <si>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</si>
  <si>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</si>
  <si>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</si>
  <si>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</si>
  <si>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</si>
  <si>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</si>
  <si>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</si>
  <si>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</si>
  <si>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</si>
  <si>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</si>
  <si>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</si>
  <si>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</si>
  <si>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</si>
  <si>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</si>
  <si>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</si>
  <si>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</si>
  <si>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</si>
  <si>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</si>
  <si>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</si>
  <si>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</si>
  <si>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</si>
  <si>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</si>
  <si>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</si>
  <si>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</si>
  <si>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</si>
  <si>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</si>
  <si>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</si>
  <si>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</si>
  <si>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</si>
  <si>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</si>
  <si>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</si>
  <si>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</si>
  <si>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</si>
  <si>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</si>
  <si>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</si>
  <si>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</si>
  <si>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</si>
  <si>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</si>
  <si>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</si>
  <si>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</si>
  <si>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</si>
  <si>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</si>
  <si>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</si>
  <si>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</si>
  <si>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</si>
  <si>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</si>
  <si>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</si>
  <si>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</si>
  <si>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</si>
  <si>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</si>
  <si>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</si>
  <si>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</si>
  <si>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</si>
  <si>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</si>
  <si>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</si>
  <si>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</si>
  <si>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</si>
  <si>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</si>
  <si>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</si>
  <si>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</si>
  <si>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</si>
  <si>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</si>
  <si>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</si>
  <si>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</si>
  <si>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</si>
  <si>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</si>
  <si>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</si>
  <si>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</si>
  <si>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</si>
  <si>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</si>
  <si>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</si>
  <si>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</si>
  <si>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</si>
  <si>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</si>
  <si>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</si>
  <si>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</si>
  <si>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</si>
  <si>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</si>
  <si>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</si>
  <si>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</si>
  <si>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</si>
  <si>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</si>
  <si>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</si>
  <si>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</si>
  <si>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</si>
  <si>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</si>
  <si>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</si>
  <si>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</si>
  <si>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</si>
  <si>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</si>
  <si>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</si>
  <si>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</si>
  <si>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</si>
  <si>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</si>
  <si>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</si>
  <si>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</si>
  <si>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</si>
  <si>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</si>
  <si>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</si>
  <si>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</si>
  <si>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</si>
  <si>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</si>
  <si>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</si>
  <si>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</si>
  <si>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</si>
  <si>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</si>
  <si>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</si>
  <si>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</si>
  <si>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</si>
  <si>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</si>
  <si>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</si>
  <si>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</si>
  <si>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</si>
  <si>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</si>
  <si>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</si>
  <si>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</si>
  <si>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</si>
  <si>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</si>
  <si>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</si>
  <si>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</si>
  <si>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</si>
  <si>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</si>
  <si>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</si>
  <si>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</si>
  <si>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</si>
  <si>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</si>
  <si>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</si>
  <si>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</si>
  <si>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</si>
  <si>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</si>
  <si>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</si>
  <si>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</si>
  <si>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</si>
  <si>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</si>
  <si>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</si>
  <si>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</si>
  <si>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</si>
  <si>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</si>
  <si>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</si>
  <si>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</si>
  <si>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Based upon the ONC U.S. Core Data for Interoperability (USCDI) requirements, CVX vaccine codes are required and the NDC vaccine codes **SHOULD** be supported as translations to them.</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</si>
  <si>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</si>
  <si>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</si>
  <si>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</si>
  <si>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</si>
  <si>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</si>
  <si>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</si>
  <si>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</si>
  <si>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</si>
  <si>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</si>
  <si>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</si>
  <si>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</si>
  <si>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</si>
  <si>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</si>
  <si>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</si>
  <si>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</si>
  <si>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</si>
  <si>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</si>
  <si>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</si>
  <si>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</si>
  <si>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</si>
  <si>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</si>
  <si>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</si>
  <si>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</si>
  <si>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</si>
  <si>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</si>
  <si>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</si>
  <si>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</si>
  <si>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</si>
  <si>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</si>
  <si>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</si>
  <si>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</si>
  <si>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</si>
  <si>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</si>
  <si>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</si>
  <si>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</si>
  <si>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</si>
  <si>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</si>
  <si>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</si>
  <si>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</si>
  <si>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</si>
  <si>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</si>
  <si>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</si>
  <si>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</si>
  <si>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</si>
  <si>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</si>
  <si>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</si>
  <si>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</si>
  <si>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</si>
  <si>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</si>
  <si>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</si>
  <si>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</si>
  <si>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</si>
  <si>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</si>
  <si>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</si>
  <si>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</si>
  <si>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</si>
  <si>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</si>
  <si>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</si>
  <si>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</si>
  <si>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</si>
  <si>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</si>
  <si>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</si>
  <si>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</si>
  <si>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</si>
  <si>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</si>
  <si>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</si>
  <si>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</si>
  <si>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</si>
  <si>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</si>
  <si>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</si>
  <si>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</si>
  <si>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</si>
  <si>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</si>
  <si>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</si>
  <si>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</si>
  <si>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</si>
  <si>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</si>
  <si>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</si>
  <si>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</si>
  <si>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</si>
  <si>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</si>
  <si>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</si>
  <si>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</si>
  <si>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</si>
  <si>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</si>
  <si>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</si>
  <si>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</si>
  <si>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</si>
  <si>
    <t>resolves</t>
  </si>
  <si>
    <t>Media</t>
  </si>
  <si>
    <t>The Media Resource is a Must Suppot referenced resource when using the US Core DiagnosticReport Profile for Report and Note Exchange.</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</si>
  <si>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</si>
  <si>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 xml:space="preserve">Servers that support only US Core Practitioner Profile **SHALL** provide implementation specific guidance how to access a provider’s location and contact information using only the Practitioner resource.
</t>
  </si>
  <si>
    <t>conf_Media</t>
  </si>
  <si>
    <t>conf_Coverage</t>
  </si>
  <si>
    <t>conf_Specimen</t>
  </si>
  <si>
    <t>conf_MedicationDispense</t>
  </si>
  <si>
    <t>conf_Endpoint</t>
  </si>
  <si>
    <t>conf_HealthcareService</t>
  </si>
  <si>
    <t>Endpoint</t>
  </si>
  <si>
    <t>The Media Resource is a Must Suppot referenced resource when using the US Core PracitionerRole Profile.</t>
  </si>
  <si>
    <t>HealthcareService</t>
  </si>
  <si>
    <t>The HealthcareService Resource is a referenced resource when using the US Core PracitionRole Profile and subject to constraint us-core-13: "SHALL have a practitioner, an organization, a healthcare service, or a location."</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</si>
  <si>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</si>
  <si>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</si>
  <si>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The PractitionerRole Profiles is not explicitly referenced in any US Core Profile. However it **SHOULD** be used as the default profile if referenced by another US Core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</si>
  <si>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</si>
  <si>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</si>
  <si>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='[uscore-server.xlsx]profiles'!$A$64</t>
  </si>
  <si>
    <t>!http://hl7.org/fhir/us/core/StructureDefinition/us-core-extension-questionnaire-uri</t>
  </si>
  <si>
    <t>http://hl7.org/fhir/us/core/StructureDefinition/us-core-average-blood-pressure</t>
  </si>
  <si>
    <t>US Core Average Blood Pressure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</si>
</sst>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0" fontId="11" fillId="0" borderId="0" xfId="0" applyFont="1" applyAlignment="1">
      <alignment wrapText="1"/>
    </xf>
    <xf numFmtId="0" fontId="15"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7107F3E0-B893-714D-A578-9AA44EFC7899}">
    <text>add column for include file</text>
  </threadedComment>
  <threadedComment ref="C1" dT="2021-11-10T17:48:52.85" personId="{14A52E69-4757-9B48-BCB0-430F0B406E9E}" id="{06013857-E746-B84B-B4CF-C84C82802472}" parentId="{7107F3E0-B893-714D-A578-9AA44EFC7899}">
    <text>make this a comma separate list of profiles</text>
  </threadedComment>
  <threadedComment ref="I1" dT="2021-11-08T19:54:50.37" personId="{14A52E69-4757-9B48-BCB0-430F0B406E9E}" id="{C451F031-874F-7F43-A953-AB75AF080DB3}">
    <text>does this do anything if not delete row</text>
  </threadedComment>
  <threadedComment ref="I41" dT="2021-11-06T02:44:23.26" personId="{14A52E69-4757-9B48-BCB0-430F0B406E9E}" id="{9BEB4CFD-29A7-364E-AA0B-684E172FB98D}">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581</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582</v>
      </c>
    </row>
    <row r="7" spans="1:2" x14ac:dyDescent="0.2">
      <c r="A7" t="s">
        <v>452</v>
      </c>
      <c r="B7" t="s">
        <v>54</v>
      </c>
    </row>
    <row r="8" spans="1:2" x14ac:dyDescent="0.2">
      <c r="A8" t="s">
        <v>453</v>
      </c>
      <c r="B8" t="s">
        <v>583</v>
      </c>
    </row>
    <row r="9" spans="1:2" x14ac:dyDescent="0.2">
      <c r="A9" t="s">
        <v>500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535</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484</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485</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484</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485</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485</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484</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485</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486</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485</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484</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536</v>
      </c>
      <c r="D19" t="s">
        <v>28</v>
      </c>
      <c r="E19" t="b">
        <v>0</v>
      </c>
      <c r="F19" s="1" t="s">
        <v>484</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485</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485</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537</v>
      </c>
      <c r="D22" t="s">
        <v>28</v>
      </c>
      <c r="E22" t="b">
        <v>0</v>
      </c>
      <c r="F22" s="1" t="s">
        <v>485</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487</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629</v>
      </c>
      <c r="D25" t="s">
        <v>28</v>
      </c>
      <c r="E25" t="b">
        <v>0</v>
      </c>
      <c r="F25" s="1" t="s">
        <v>487</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538</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485</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485</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630</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631</v>
      </c>
      <c r="D31" t="s">
        <v>28</v>
      </c>
      <c r="E31" t="b">
        <v>0</v>
      </c>
      <c r="G31" t="str">
        <f t="shared" si="0"/>
        <v>http://hl7.org/fhir/us/core/StructureDefinition/us-core-!patient</v>
      </c>
      <c r="H31" t="s">
        <v>53</v>
      </c>
      <c r="J31" t="s">
        <v>51</v>
      </c>
      <c r="K31" t="s">
        <v>52</v>
      </c>
      <c r="L31" t="s">
        <v>632</v>
      </c>
      <c r="M31" t="s">
        <v>51</v>
      </c>
      <c r="O31" t="s">
        <v>51</v>
      </c>
      <c r="Y31" s="4" t="s">
        <v>633</v>
      </c>
      <c r="Z31" t="s">
        <v>634</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662</v>
      </c>
      <c r="C32" t="s">
        <v>50</v>
      </c>
      <c r="D32" t="s">
        <v>28</v>
      </c>
      <c r="E32" t="b">
        <v>0</v>
      </c>
      <c r="G32" t="str">
        <f t="shared" si="0"/>
        <v>http://hl7.org/fhir/us/core/StructureDefinition/us-core-!!questionnaire</v>
      </c>
      <c r="H32" t="s">
        <v>51</v>
      </c>
      <c r="J32" t="s">
        <v>51</v>
      </c>
      <c r="K32" t="s">
        <v>52</v>
      </c>
      <c r="L32" t="s">
        <v>663</v>
      </c>
      <c r="M32" t="s">
        <v>51</v>
      </c>
      <c r="O32" t="s">
        <v>51</v>
      </c>
      <c r="AB32" t="str">
        <f t="shared" ref="AB32:AB43" si="3">"SearchParameter-us-core-"&amp;LOWER((B32)&amp;"-"&amp;C32&amp;".html")</f>
        <v>SearchParameter-us-core-!!questionnaire-_id.html</v>
      </c>
    </row>
    <row r="33" spans="1:28" ht="19" customHeight="1" x14ac:dyDescent="0.2">
      <c r="A33">
        <v>32</v>
      </c>
      <c r="B33" t="s">
        <v>662</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662</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662</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662</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662</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662</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486</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539</v>
      </c>
      <c r="D40" t="s">
        <v>28</v>
      </c>
      <c r="E40" t="b">
        <v>0</v>
      </c>
      <c r="F40" s="1" t="s">
        <v>486</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540</v>
      </c>
      <c r="D41" t="s">
        <v>28</v>
      </c>
      <c r="E41" t="b">
        <v>0</v>
      </c>
      <c r="F41" s="1" t="s">
        <v>486</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541</v>
      </c>
      <c r="D42" t="s">
        <v>28</v>
      </c>
      <c r="E42" t="b">
        <v>0</v>
      </c>
      <c r="F42" s="1" t="s">
        <v>486</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485</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484</v>
      </c>
      <c r="G44" t="str">
        <f t="shared" si="0"/>
        <v>http://hl7.org/fhir/us/core/StructureDefinition/us-core-condition</v>
      </c>
      <c r="H44" t="s">
        <v>51</v>
      </c>
      <c r="J44" t="s">
        <v>51</v>
      </c>
      <c r="K44" t="s">
        <v>85</v>
      </c>
      <c r="L44" t="str">
        <f t="shared" si="4"/>
        <v>Condition.encounter</v>
      </c>
      <c r="M44" t="s">
        <v>51</v>
      </c>
      <c r="O44" t="s">
        <v>51</v>
      </c>
      <c r="Y44" t="s">
        <v>542</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484</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485</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486</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485</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484</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485</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485</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486</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486</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485</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484</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485</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485</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486</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485</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484</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487</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485</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485</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484</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484</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486</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485</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484</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486</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485</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484</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486</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485</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485</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485</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485</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486</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484</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485</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485</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486</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484</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485</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484</v>
      </c>
      <c r="G85" t="str">
        <f t="shared" si="7"/>
        <v>http://hl7.org/fhir/us/core/StructureDefinition/us-core-careteam</v>
      </c>
      <c r="H85" t="s">
        <v>51</v>
      </c>
      <c r="J85" t="s">
        <v>51</v>
      </c>
      <c r="K85" t="s">
        <v>85</v>
      </c>
      <c r="L85" t="str">
        <f t="shared" si="6"/>
        <v>CareTeam.patient</v>
      </c>
      <c r="M85" t="s">
        <v>51</v>
      </c>
      <c r="O85" t="s">
        <v>51</v>
      </c>
      <c r="X85" t="s">
        <v>532</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485</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543</v>
      </c>
      <c r="D88" t="s">
        <v>64</v>
      </c>
      <c r="E88" t="b">
        <v>0</v>
      </c>
      <c r="F88" s="1" t="s">
        <v>485</v>
      </c>
      <c r="G88" t="str">
        <f t="shared" si="7"/>
        <v>http://hl7.org/fhir/us/core/StructureDefinition/us-core-careteam</v>
      </c>
      <c r="H88" t="s">
        <v>53</v>
      </c>
      <c r="J88" t="s">
        <v>51</v>
      </c>
      <c r="K88" t="s">
        <v>52</v>
      </c>
      <c r="L88" t="str">
        <f t="shared" si="6"/>
        <v>CareTeam.role</v>
      </c>
      <c r="M88" t="s">
        <v>51</v>
      </c>
      <c r="N88" t="s">
        <v>64</v>
      </c>
      <c r="O88" t="s">
        <v>51</v>
      </c>
      <c r="Y88" s="4" t="s">
        <v>544</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484</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485</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485</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485</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485</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484</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530</v>
      </c>
      <c r="C106" t="s">
        <v>56</v>
      </c>
      <c r="D106" t="s">
        <v>28</v>
      </c>
      <c r="E106" t="b">
        <v>0</v>
      </c>
      <c r="F106" s="1" t="s">
        <v>485</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530</v>
      </c>
      <c r="C107" t="s">
        <v>84</v>
      </c>
      <c r="D107" t="s">
        <v>11</v>
      </c>
      <c r="E107" t="b">
        <v>1</v>
      </c>
      <c r="F107" s="1" t="s">
        <v>484</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530</v>
      </c>
      <c r="C108" t="s">
        <v>134</v>
      </c>
      <c r="D108" t="s">
        <v>28</v>
      </c>
      <c r="E108" t="b">
        <v>0</v>
      </c>
      <c r="F108" s="1" t="s">
        <v>485</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530</v>
      </c>
      <c r="C109" t="s">
        <v>24</v>
      </c>
      <c r="D109" t="s">
        <v>28</v>
      </c>
      <c r="E109" t="b">
        <v>0</v>
      </c>
      <c r="F109" s="1" t="s">
        <v>485</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530</v>
      </c>
      <c r="C110" t="s">
        <v>545</v>
      </c>
      <c r="D110" t="s">
        <v>28</v>
      </c>
      <c r="E110" t="b">
        <v>0</v>
      </c>
      <c r="F110" s="1" t="s">
        <v>486</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530</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546</v>
      </c>
      <c r="Z111" s="4" t="s">
        <v>547</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527</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548</v>
      </c>
      <c r="Z113" s="4" t="s">
        <v>549</v>
      </c>
      <c r="AA113" s="8"/>
      <c r="AB113" t="str">
        <f>"SearchParameter-us-core-"&amp;LOWER((B113)&amp;"-"&amp;SUBSTITUTE(C113,"_","")&amp;".html")</f>
        <v>SearchParameter-us-core-relatedperson-id.html</v>
      </c>
    </row>
    <row r="114" spans="1:28" ht="19" customHeight="1" x14ac:dyDescent="0.2">
      <c r="A114">
        <v>113</v>
      </c>
      <c r="B114" t="s">
        <v>527</v>
      </c>
      <c r="C114" t="s">
        <v>84</v>
      </c>
      <c r="D114" t="s">
        <v>64</v>
      </c>
      <c r="E114" t="b">
        <v>1</v>
      </c>
      <c r="F114" s="1" t="s">
        <v>484</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527</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630</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600</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664</v>
      </c>
      <c r="AB116" t="str">
        <f t="shared" si="9"/>
        <v>SearchParameter-us-core-questionnaireresponse-id.html</v>
      </c>
    </row>
    <row r="117" spans="1:28" ht="19" customHeight="1" x14ac:dyDescent="0.2">
      <c r="A117">
        <v>116</v>
      </c>
      <c r="B117" t="s">
        <v>600</v>
      </c>
      <c r="C117" t="s">
        <v>84</v>
      </c>
      <c r="D117" t="s">
        <v>11</v>
      </c>
      <c r="E117" t="b">
        <v>1</v>
      </c>
      <c r="F117" s="1" t="s">
        <v>484</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600</v>
      </c>
      <c r="C118" t="s">
        <v>56</v>
      </c>
      <c r="D118" t="s">
        <v>28</v>
      </c>
      <c r="E118" t="b">
        <v>0</v>
      </c>
      <c r="F118" s="1" t="s">
        <v>485</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665</v>
      </c>
      <c r="AB118" t="str">
        <f t="shared" si="9"/>
        <v>SearchParameter-us-core-questionnaireresponse-status.html</v>
      </c>
    </row>
    <row r="119" spans="1:28" ht="19" customHeight="1" x14ac:dyDescent="0.2">
      <c r="A119">
        <v>118</v>
      </c>
      <c r="B119" t="s">
        <v>700</v>
      </c>
      <c r="C119" t="s">
        <v>602</v>
      </c>
      <c r="D119" t="s">
        <v>28</v>
      </c>
      <c r="E119" t="b">
        <v>0</v>
      </c>
      <c r="F119" s="1" t="s">
        <v>485</v>
      </c>
      <c r="G119" t="str">
        <f t="shared" si="7"/>
        <v>http://hl7.org/fhir/us/core/StructureDefinition/us-core-!questionnaireresponse</v>
      </c>
      <c r="H119" t="s">
        <v>51</v>
      </c>
      <c r="J119" t="s">
        <v>51</v>
      </c>
      <c r="K119" t="s">
        <v>52</v>
      </c>
      <c r="L119" t="s">
        <v>666</v>
      </c>
      <c r="M119" t="s">
        <v>51</v>
      </c>
      <c r="O119" t="s">
        <v>51</v>
      </c>
      <c r="Y119" s="19" t="s">
        <v>667</v>
      </c>
      <c r="AB119" t="str">
        <f t="shared" si="9"/>
        <v>SearchParameter-us-core-!questionnaireresponse-tag.html</v>
      </c>
    </row>
    <row r="120" spans="1:28" ht="19" customHeight="1" x14ac:dyDescent="0.2">
      <c r="A120">
        <v>119</v>
      </c>
      <c r="B120" t="s">
        <v>600</v>
      </c>
      <c r="C120" t="s">
        <v>545</v>
      </c>
      <c r="D120" t="s">
        <v>28</v>
      </c>
      <c r="E120" t="b">
        <v>0</v>
      </c>
      <c r="F120" s="1" t="s">
        <v>486</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668</v>
      </c>
      <c r="AB120" t="str">
        <f t="shared" si="9"/>
        <v>SearchParameter-us-core-questionnaireresponse-authored.html</v>
      </c>
    </row>
    <row r="121" spans="1:28" ht="19" customHeight="1" x14ac:dyDescent="0.2">
      <c r="A121">
        <v>120</v>
      </c>
      <c r="B121" t="s">
        <v>600</v>
      </c>
      <c r="C121" t="s">
        <v>603</v>
      </c>
      <c r="D121" t="s">
        <v>28</v>
      </c>
      <c r="E121" t="b">
        <v>0</v>
      </c>
      <c r="F121" s="1" t="s">
        <v>484</v>
      </c>
      <c r="G121" t="str">
        <f t="shared" si="7"/>
        <v>http://hl7.org/fhir/us/core/StructureDefinition/us-core-questionnaireresponse</v>
      </c>
      <c r="H121" t="s">
        <v>51</v>
      </c>
      <c r="J121" t="s">
        <v>51</v>
      </c>
      <c r="K121" t="s">
        <v>85</v>
      </c>
      <c r="L121" t="str">
        <f t="shared" si="10"/>
        <v>QuestionnaireResponse.questionnaire</v>
      </c>
      <c r="M121" t="s">
        <v>51</v>
      </c>
      <c r="O121" t="s">
        <v>51</v>
      </c>
      <c r="Y121" s="19" t="s">
        <v>669</v>
      </c>
      <c r="AB121" t="str">
        <f t="shared" si="9"/>
        <v>SearchParameter-us-core-questionnaireresponse-questionnaire.html</v>
      </c>
    </row>
    <row r="122" spans="1:28" ht="19" customHeight="1" x14ac:dyDescent="0.2">
      <c r="A122">
        <v>121</v>
      </c>
      <c r="B122" t="s">
        <v>635</v>
      </c>
      <c r="C122" t="s">
        <v>84</v>
      </c>
      <c r="D122" t="s">
        <v>11</v>
      </c>
      <c r="E122" t="b">
        <v>1</v>
      </c>
      <c r="F122" s="1" t="s">
        <v>484</v>
      </c>
      <c r="G122" t="str">
        <f t="shared" si="7"/>
        <v>http://hl7.org/fhir/us/core/StructureDefinition/us-core-coverage</v>
      </c>
      <c r="H122" t="s">
        <v>51</v>
      </c>
      <c r="J122" t="s">
        <v>51</v>
      </c>
      <c r="K122" t="s">
        <v>85</v>
      </c>
      <c r="L122" t="str">
        <f t="shared" si="10"/>
        <v>Coverage.patient</v>
      </c>
      <c r="M122" t="s">
        <v>51</v>
      </c>
      <c r="O122" t="s">
        <v>51</v>
      </c>
      <c r="Y122" t="s">
        <v>636</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637</v>
      </c>
      <c r="C123" t="s">
        <v>56</v>
      </c>
      <c r="D123" t="s">
        <v>28</v>
      </c>
      <c r="E123" t="b">
        <v>0</v>
      </c>
      <c r="F123" s="1" t="s">
        <v>485</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637</v>
      </c>
      <c r="C124" t="s">
        <v>12</v>
      </c>
      <c r="D124" t="s">
        <v>28</v>
      </c>
      <c r="E124" t="b">
        <v>0</v>
      </c>
      <c r="F124" s="1" t="s">
        <v>485</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637</v>
      </c>
      <c r="C125" t="s">
        <v>84</v>
      </c>
      <c r="D125" t="s">
        <v>11</v>
      </c>
      <c r="E125" t="b">
        <v>1</v>
      </c>
      <c r="F125" s="1" t="s">
        <v>484</v>
      </c>
      <c r="G125" t="str">
        <f t="shared" si="7"/>
        <v>http://hl7.org/fhir/us/core/StructureDefinition/us-core-medicationdispense</v>
      </c>
      <c r="H125" t="s">
        <v>51</v>
      </c>
      <c r="J125" t="s">
        <v>51</v>
      </c>
      <c r="K125" t="s">
        <v>85</v>
      </c>
      <c r="L125" t="str">
        <f t="shared" si="10"/>
        <v>MedicationDispense.patient</v>
      </c>
      <c r="M125" t="s">
        <v>51</v>
      </c>
      <c r="O125" t="s">
        <v>51</v>
      </c>
      <c r="X125" s="6" t="s">
        <v>638</v>
      </c>
      <c r="Z125" s="8" t="s">
        <v>639</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640</v>
      </c>
      <c r="C126" t="s">
        <v>641</v>
      </c>
      <c r="D126" t="s">
        <v>28</v>
      </c>
      <c r="E126" t="b">
        <v>0</v>
      </c>
      <c r="F126" s="1" t="s">
        <v>486</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686</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699</v>
      </c>
      <c r="Z127" s="4" t="str">
        <f>"GET [base]/"&amp;B127&amp;"?"&amp;C127&amp;"=123"</f>
        <v>GET [base]/Specimen?_id=123</v>
      </c>
      <c r="AB127" t="str">
        <f t="shared" si="11"/>
        <v>SearchParameter-us-core-specimen-_id.html</v>
      </c>
    </row>
    <row r="128" spans="1:28" ht="19" customHeight="1" x14ac:dyDescent="0.2">
      <c r="A128">
        <v>127</v>
      </c>
      <c r="B128" t="s">
        <v>686</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3"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52C9D-3F8A-C546-A1A5-5FD533A85927}">
  <dimension ref="A1:K98"/>
  <sheetViews>
    <sheetView zoomScale="140" zoomScaleNormal="140" workbookViewId="0">
      <selection activeCell="C40" sqref="C40"/>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535</v>
      </c>
      <c r="F1" s="3" t="s">
        <v>91</v>
      </c>
      <c r="G1" s="3" t="s">
        <v>92</v>
      </c>
      <c r="H1" s="3" t="s">
        <v>286</v>
      </c>
      <c r="I1" s="3" t="s">
        <v>3</v>
      </c>
      <c r="J1" s="3" t="s">
        <v>48</v>
      </c>
      <c r="K1" s="3" t="s">
        <v>49</v>
      </c>
    </row>
    <row r="2" spans="1:11" ht="16"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106</v>
      </c>
      <c r="F13" t="s">
        <v>11</v>
      </c>
      <c r="G13" t="s">
        <v>107</v>
      </c>
      <c r="I13" s="4" t="s">
        <v>288</v>
      </c>
      <c r="J13" t="s">
        <v>488</v>
      </c>
      <c r="K13" s="4" t="str">
        <f t="shared" si="1"/>
        <v>Fetches a bundle of all Encounter resources matching the specified date and patient</v>
      </c>
    </row>
    <row r="14" spans="1:1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550</v>
      </c>
      <c r="F17" t="s">
        <v>64</v>
      </c>
      <c r="G17" t="s">
        <v>85</v>
      </c>
      <c r="I17" t="s">
        <v>289</v>
      </c>
      <c r="J17" t="s">
        <v>551</v>
      </c>
      <c r="K17" s="4" t="str">
        <f t="shared" si="1"/>
        <v>Fetches a bundle of all Encounter resources matching the specified patient and location</v>
      </c>
    </row>
    <row r="18" spans="1:1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x14ac:dyDescent="0.2">
      <c r="A20">
        <v>19</v>
      </c>
      <c r="B20" t="s">
        <v>20</v>
      </c>
      <c r="C20" t="str">
        <f t="shared" si="0"/>
        <v>http://hl7.org/fhir/us/core/StructureDefinition/us-core-encounter</v>
      </c>
      <c r="D20" t="s">
        <v>552</v>
      </c>
      <c r="F20" t="s">
        <v>64</v>
      </c>
      <c r="G20" t="s">
        <v>100</v>
      </c>
      <c r="I20" t="s">
        <v>294</v>
      </c>
      <c r="J20" t="s">
        <v>553</v>
      </c>
      <c r="K20" s="4" t="str">
        <f t="shared" si="1"/>
        <v>Fetches a bundle of all Encounter resources matching the specified patient and discharge-disposition</v>
      </c>
    </row>
    <row r="21" spans="1:1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x14ac:dyDescent="0.2">
      <c r="A32">
        <v>31</v>
      </c>
      <c r="B32" t="s">
        <v>19</v>
      </c>
      <c r="C32" t="str">
        <f t="shared" si="0"/>
        <v>http://hl7.org/fhir/us/core/StructureDefinition/us-core-patient</v>
      </c>
      <c r="D32" t="s">
        <v>642</v>
      </c>
      <c r="F32" t="s">
        <v>64</v>
      </c>
      <c r="G32" t="s">
        <v>128</v>
      </c>
      <c r="I32" s="4" t="s">
        <v>643</v>
      </c>
      <c r="J32" s="4" t="s">
        <v>644</v>
      </c>
      <c r="K32" s="4" t="str">
        <f t="shared" si="1"/>
        <v>Fetches a bundle of all Patient resources matching the specified death-date and family</v>
      </c>
    </row>
    <row r="33" spans="1:1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x14ac:dyDescent="0.2">
      <c r="A36">
        <v>35</v>
      </c>
      <c r="B36" t="s">
        <v>132</v>
      </c>
      <c r="C36" t="str">
        <f t="shared" si="0"/>
        <v>http://hl7.org/fhir/us/core/StructureDefinition/us-core-condition</v>
      </c>
      <c r="D36" t="s">
        <v>138</v>
      </c>
      <c r="F36" t="s">
        <v>64</v>
      </c>
      <c r="G36" t="s">
        <v>100</v>
      </c>
      <c r="H36" t="s">
        <v>396</v>
      </c>
      <c r="I36" s="4" t="s">
        <v>149</v>
      </c>
      <c r="J36" s="4" t="s">
        <v>312</v>
      </c>
      <c r="K36" s="4" t="s">
        <v>701</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706</v>
      </c>
      <c r="E38" t="s">
        <v>51</v>
      </c>
      <c r="F38" t="s">
        <v>64</v>
      </c>
      <c r="G38" t="s">
        <v>100</v>
      </c>
      <c r="H38" t="s">
        <v>396</v>
      </c>
      <c r="I38" s="4" t="s">
        <v>707</v>
      </c>
      <c r="J38" s="24" t="s">
        <v>708</v>
      </c>
      <c r="K38" s="4" t="s">
        <v>709</v>
      </c>
    </row>
    <row r="39" spans="1:11" x14ac:dyDescent="0.2">
      <c r="A39">
        <v>38</v>
      </c>
      <c r="B39" t="s">
        <v>132</v>
      </c>
      <c r="C39" t="str">
        <f t="shared" si="0"/>
        <v>http://hl7.org/fhir/us/core/StructureDefinition/us-core-condition</v>
      </c>
      <c r="D39" t="s">
        <v>554</v>
      </c>
      <c r="F39" t="s">
        <v>64</v>
      </c>
      <c r="G39" t="s">
        <v>100</v>
      </c>
      <c r="I39" s="4" t="s">
        <v>144</v>
      </c>
      <c r="J39" s="4" t="s">
        <v>645</v>
      </c>
      <c r="K39" s="4" t="s">
        <v>555</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556</v>
      </c>
      <c r="K41" s="4" t="s">
        <v>150</v>
      </c>
    </row>
    <row r="42" spans="1:11" x14ac:dyDescent="0.2">
      <c r="A42">
        <v>41</v>
      </c>
      <c r="B42" t="s">
        <v>132</v>
      </c>
      <c r="C42" t="str">
        <f t="shared" si="0"/>
        <v>http://hl7.org/fhir/us/core/StructureDefinition/us-core-condition</v>
      </c>
      <c r="D42" t="s">
        <v>557</v>
      </c>
      <c r="F42" t="s">
        <v>64</v>
      </c>
      <c r="G42" t="s">
        <v>143</v>
      </c>
      <c r="I42" s="4" t="s">
        <v>147</v>
      </c>
      <c r="J42" s="4" t="s">
        <v>558</v>
      </c>
      <c r="K42" s="4" t="s">
        <v>150</v>
      </c>
    </row>
    <row r="43" spans="1:11" x14ac:dyDescent="0.2">
      <c r="A43">
        <v>42</v>
      </c>
      <c r="B43" t="s">
        <v>132</v>
      </c>
      <c r="C43" t="str">
        <f t="shared" si="0"/>
        <v>http://hl7.org/fhir/us/core/StructureDefinition/us-core-condition</v>
      </c>
      <c r="D43" t="s">
        <v>559</v>
      </c>
      <c r="F43" t="s">
        <v>64</v>
      </c>
      <c r="G43" t="s">
        <v>143</v>
      </c>
      <c r="I43" s="4" t="s">
        <v>147</v>
      </c>
      <c r="J43" s="4" t="s">
        <v>560</v>
      </c>
      <c r="K43" s="4" t="s">
        <v>150</v>
      </c>
    </row>
    <row r="44" spans="1:11" x14ac:dyDescent="0.2">
      <c r="A44">
        <v>43</v>
      </c>
      <c r="B44" t="s">
        <v>132</v>
      </c>
      <c r="C44" t="str">
        <f t="shared" si="0"/>
        <v>http://hl7.org/fhir/us/core/StructureDefinition/us-core-condition</v>
      </c>
      <c r="D44" t="s">
        <v>561</v>
      </c>
      <c r="F44" t="s">
        <v>64</v>
      </c>
      <c r="G44" t="s">
        <v>143</v>
      </c>
      <c r="I44" s="4" t="s">
        <v>147</v>
      </c>
      <c r="J44" s="4" t="s">
        <v>562</v>
      </c>
      <c r="K44" s="4" t="s">
        <v>150</v>
      </c>
    </row>
    <row r="45" spans="1:1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x14ac:dyDescent="0.2">
      <c r="A46">
        <v>45</v>
      </c>
      <c r="B46" t="s">
        <v>155</v>
      </c>
      <c r="C46" t="str">
        <f t="shared" si="0"/>
        <v>http://hl7.org/fhir/us/core/StructureDefinition/us-core-immunization</v>
      </c>
      <c r="D46" t="s">
        <v>158</v>
      </c>
      <c r="F46" t="s">
        <v>64</v>
      </c>
      <c r="G46" t="s">
        <v>107</v>
      </c>
      <c r="I46" s="4" t="s">
        <v>161</v>
      </c>
      <c r="J46" s="4" t="s">
        <v>489</v>
      </c>
      <c r="K46" s="4" t="str">
        <f>"Fetches a bundle of all "&amp;B46&amp;" resources for the specified "&amp;SUBSTITUTE(D46,","," and ")</f>
        <v>Fetches a bundle of all Immunization resources for the specified patient and date</v>
      </c>
    </row>
    <row r="47" spans="1:1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x14ac:dyDescent="0.2">
      <c r="A48">
        <v>47</v>
      </c>
      <c r="B48" t="s">
        <v>173</v>
      </c>
      <c r="C48" t="s">
        <v>657</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x14ac:dyDescent="0.2">
      <c r="A49">
        <v>48</v>
      </c>
      <c r="B49" t="s">
        <v>173</v>
      </c>
      <c r="C49" t="s">
        <v>657</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173</v>
      </c>
      <c r="C50" t="s">
        <v>657</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173</v>
      </c>
      <c r="C51" t="s">
        <v>657</v>
      </c>
      <c r="D51" t="s">
        <v>188</v>
      </c>
      <c r="F51" t="s">
        <v>11</v>
      </c>
      <c r="G51" t="s">
        <v>211</v>
      </c>
      <c r="H51" t="s">
        <v>309</v>
      </c>
      <c r="I51" s="4" t="s">
        <v>189</v>
      </c>
      <c r="J51" s="7" t="s">
        <v>490</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173</v>
      </c>
      <c r="C52" t="s">
        <v>657</v>
      </c>
      <c r="D52" t="s">
        <v>212</v>
      </c>
      <c r="F52" t="s">
        <v>64</v>
      </c>
      <c r="G52" t="s">
        <v>211</v>
      </c>
      <c r="I52" s="4" t="s">
        <v>218</v>
      </c>
      <c r="J52" s="4" t="s">
        <v>491</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x14ac:dyDescent="0.2">
      <c r="A58">
        <v>57</v>
      </c>
      <c r="B58" t="s">
        <v>175</v>
      </c>
      <c r="C58" t="str">
        <f t="shared" si="2"/>
        <v>http://hl7.org/fhir/us/core/StructureDefinition/us-core-medicationrequest</v>
      </c>
      <c r="D58" t="s">
        <v>421</v>
      </c>
      <c r="F58" t="s">
        <v>64</v>
      </c>
      <c r="G58" t="s">
        <v>211</v>
      </c>
      <c r="H58" t="s">
        <v>437</v>
      </c>
      <c r="I58" s="4" t="s">
        <v>222</v>
      </c>
      <c r="J58" s="4" t="s">
        <v>492</v>
      </c>
      <c r="K58" s="4" t="s">
        <v>444</v>
      </c>
    </row>
    <row r="59" spans="1:1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x14ac:dyDescent="0.2">
      <c r="A63">
        <v>62</v>
      </c>
      <c r="B63" t="s">
        <v>176</v>
      </c>
      <c r="C63" t="str">
        <f t="shared" si="2"/>
        <v>http://hl7.org/fhir/us/core/StructureDefinition/us-core-procedure</v>
      </c>
      <c r="D63" t="s">
        <v>212</v>
      </c>
      <c r="F63" t="s">
        <v>64</v>
      </c>
      <c r="G63" t="s">
        <v>211</v>
      </c>
      <c r="I63" s="4" t="s">
        <v>219</v>
      </c>
      <c r="J63" s="4" t="s">
        <v>493</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177</v>
      </c>
      <c r="C64" t="s">
        <v>658</v>
      </c>
      <c r="D64" t="s">
        <v>229</v>
      </c>
      <c r="F64" t="s">
        <v>64</v>
      </c>
      <c r="G64" t="s">
        <v>100</v>
      </c>
      <c r="H64" t="s">
        <v>423</v>
      </c>
      <c r="I64" s="4" t="s">
        <v>268</v>
      </c>
      <c r="J64" s="4" t="s">
        <v>424</v>
      </c>
      <c r="K64" s="4" t="s">
        <v>305</v>
      </c>
    </row>
    <row r="65" spans="1:11" x14ac:dyDescent="0.2">
      <c r="A65">
        <v>64</v>
      </c>
      <c r="B65" t="s">
        <v>177</v>
      </c>
      <c r="C65" t="s">
        <v>658</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177</v>
      </c>
      <c r="C66" t="s">
        <v>658</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177</v>
      </c>
      <c r="C67" t="s">
        <v>658</v>
      </c>
      <c r="D67" t="s">
        <v>188</v>
      </c>
      <c r="F67" t="s">
        <v>11</v>
      </c>
      <c r="G67" t="s">
        <v>211</v>
      </c>
      <c r="H67" t="s">
        <v>423</v>
      </c>
      <c r="I67" s="4" t="s">
        <v>217</v>
      </c>
      <c r="J67" s="4" t="s">
        <v>494</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177</v>
      </c>
      <c r="C68" t="s">
        <v>658</v>
      </c>
      <c r="D68" t="s">
        <v>212</v>
      </c>
      <c r="F68" t="s">
        <v>64</v>
      </c>
      <c r="G68" t="s">
        <v>211</v>
      </c>
      <c r="I68" s="4" t="s">
        <v>215</v>
      </c>
      <c r="J68" s="4" t="s">
        <v>495</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304</v>
      </c>
      <c r="C69" t="s">
        <v>658</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x14ac:dyDescent="0.2">
      <c r="A71">
        <v>70</v>
      </c>
      <c r="B71" t="s">
        <v>226</v>
      </c>
      <c r="C71" t="s">
        <v>228</v>
      </c>
      <c r="D71" t="s">
        <v>188</v>
      </c>
      <c r="F71" t="s">
        <v>64</v>
      </c>
      <c r="G71" t="s">
        <v>211</v>
      </c>
      <c r="H71" t="s">
        <v>310</v>
      </c>
      <c r="I71" s="4" t="s">
        <v>233</v>
      </c>
      <c r="J71" s="4" t="s">
        <v>496</v>
      </c>
      <c r="K71" s="4" t="s">
        <v>237</v>
      </c>
    </row>
    <row r="72" spans="1:11" x14ac:dyDescent="0.2">
      <c r="A72">
        <v>71</v>
      </c>
      <c r="B72" t="s">
        <v>226</v>
      </c>
      <c r="C72" t="s">
        <v>228</v>
      </c>
      <c r="D72" t="s">
        <v>229</v>
      </c>
      <c r="F72" t="s">
        <v>64</v>
      </c>
      <c r="G72" t="s">
        <v>100</v>
      </c>
      <c r="H72" t="s">
        <v>310</v>
      </c>
      <c r="I72" s="4" t="s">
        <v>231</v>
      </c>
      <c r="J72" s="4" t="s">
        <v>236</v>
      </c>
      <c r="K72" s="4" t="s">
        <v>238</v>
      </c>
    </row>
    <row r="73" spans="1:11" x14ac:dyDescent="0.2">
      <c r="A73">
        <v>72</v>
      </c>
      <c r="B73" t="s">
        <v>226</v>
      </c>
      <c r="C73" t="s">
        <v>228</v>
      </c>
      <c r="D73" t="s">
        <v>230</v>
      </c>
      <c r="F73" t="s">
        <v>64</v>
      </c>
      <c r="G73" t="s">
        <v>211</v>
      </c>
      <c r="H73" t="s">
        <v>310</v>
      </c>
      <c r="I73" s="4" t="s">
        <v>232</v>
      </c>
      <c r="J73" s="4" t="s">
        <v>497</v>
      </c>
      <c r="K73" s="4" t="s">
        <v>239</v>
      </c>
    </row>
    <row r="74" spans="1:11" ht="136" x14ac:dyDescent="0.2">
      <c r="A74">
        <v>73</v>
      </c>
      <c r="B74" t="s">
        <v>240</v>
      </c>
      <c r="C74" t="str">
        <f>"http://hl7.org/fhir/us/core/StructureDefinition/us-core-"&amp;LOWER(B74)</f>
        <v>http://hl7.org/fhir/us/core/StructureDefinition/us-core-careteam</v>
      </c>
      <c r="D74" t="s">
        <v>110</v>
      </c>
      <c r="F74" t="s">
        <v>11</v>
      </c>
      <c r="G74" t="s">
        <v>100</v>
      </c>
      <c r="H74" t="s">
        <v>295</v>
      </c>
      <c r="I74" s="4" t="s">
        <v>563</v>
      </c>
      <c r="J74" s="4" t="s">
        <v>564</v>
      </c>
      <c r="K74" s="8" t="s">
        <v>565</v>
      </c>
    </row>
    <row r="75" spans="1:1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customHeight="1" x14ac:dyDescent="0.2">
      <c r="A78">
        <v>77</v>
      </c>
      <c r="B78" t="s">
        <v>172</v>
      </c>
      <c r="C78" t="str">
        <f t="shared" si="3"/>
        <v>http://hl7.org/fhir/us/core/StructureDefinition/us-core-documentreference</v>
      </c>
      <c r="D78" t="s">
        <v>188</v>
      </c>
      <c r="F78" t="s">
        <v>11</v>
      </c>
      <c r="G78" t="s">
        <v>211</v>
      </c>
      <c r="H78" t="s">
        <v>311</v>
      </c>
      <c r="I78" s="4" t="s">
        <v>280</v>
      </c>
      <c r="J78" s="7" t="s">
        <v>498</v>
      </c>
      <c r="K78" s="4" t="s">
        <v>282</v>
      </c>
    </row>
    <row r="79" spans="1:1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customHeight="1" x14ac:dyDescent="0.2">
      <c r="A80">
        <v>79</v>
      </c>
      <c r="B80" t="s">
        <v>172</v>
      </c>
      <c r="C80" t="str">
        <f t="shared" si="3"/>
        <v>http://hl7.org/fhir/us/core/StructureDefinition/us-core-documentreference</v>
      </c>
      <c r="D80" t="s">
        <v>283</v>
      </c>
      <c r="F80" t="s">
        <v>64</v>
      </c>
      <c r="G80" t="s">
        <v>211</v>
      </c>
      <c r="I80" s="4" t="s">
        <v>285</v>
      </c>
      <c r="J80" s="4" t="s">
        <v>499</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241</v>
      </c>
      <c r="C81" t="s">
        <v>659</v>
      </c>
      <c r="D81" t="s">
        <v>112</v>
      </c>
      <c r="F81" t="s">
        <v>64</v>
      </c>
      <c r="G81" t="s">
        <v>100</v>
      </c>
      <c r="I81" s="4" t="s">
        <v>371</v>
      </c>
      <c r="J81" s="4" t="s">
        <v>373</v>
      </c>
      <c r="K81" s="4" t="s">
        <v>374</v>
      </c>
    </row>
    <row r="82" spans="1:11" x14ac:dyDescent="0.2">
      <c r="A82">
        <v>81</v>
      </c>
      <c r="B82" t="s">
        <v>241</v>
      </c>
      <c r="C82" t="s">
        <v>659</v>
      </c>
      <c r="D82" t="s">
        <v>110</v>
      </c>
      <c r="F82" t="s">
        <v>64</v>
      </c>
      <c r="G82" t="s">
        <v>100</v>
      </c>
      <c r="I82" s="4" t="s">
        <v>646</v>
      </c>
      <c r="J82" s="4" t="s">
        <v>647</v>
      </c>
      <c r="K82" s="4" t="s">
        <v>648</v>
      </c>
    </row>
    <row r="83" spans="1:11" x14ac:dyDescent="0.2">
      <c r="A83">
        <v>82</v>
      </c>
      <c r="B83" t="s">
        <v>240</v>
      </c>
      <c r="C83" t="str">
        <f>"http://hl7.org/fhir/us/core/StructureDefinition/us-core-"&amp;LOWER(B83)</f>
        <v>http://hl7.org/fhir/us/core/StructureDefinition/us-core-careteam</v>
      </c>
      <c r="D83" t="s">
        <v>566</v>
      </c>
      <c r="F83" t="s">
        <v>64</v>
      </c>
      <c r="G83" t="s">
        <v>100</v>
      </c>
      <c r="I83" s="4" t="s">
        <v>567</v>
      </c>
      <c r="J83" s="4" t="s">
        <v>568</v>
      </c>
      <c r="K83" s="4" t="s">
        <v>569</v>
      </c>
    </row>
    <row r="84" spans="1:11" x14ac:dyDescent="0.2">
      <c r="A84">
        <v>83</v>
      </c>
      <c r="B84" t="s">
        <v>530</v>
      </c>
      <c r="C84" t="str">
        <f t="shared" ref="C84:C97" si="4">"http://hl7.org/fhir/us/core/StructureDefinition/us-core-"&amp;LOWER(B84)</f>
        <v>http://hl7.org/fhir/us/core/StructureDefinition/us-core-servicerequest</v>
      </c>
      <c r="D84" t="s">
        <v>110</v>
      </c>
      <c r="F84" t="s">
        <v>64</v>
      </c>
      <c r="G84" t="s">
        <v>100</v>
      </c>
      <c r="I84" s="4" t="s">
        <v>287</v>
      </c>
      <c r="J84" s="4" t="s">
        <v>570</v>
      </c>
      <c r="K84" s="4" t="str">
        <f>"Fetches a bundle of all "&amp;B84&amp;" resources for the specified "&amp;SUBSTITUTE(D84,","," and ")</f>
        <v>Fetches a bundle of all ServiceRequest resources for the specified patient and status</v>
      </c>
    </row>
    <row r="85" spans="1:11" x14ac:dyDescent="0.2">
      <c r="A85">
        <v>84</v>
      </c>
      <c r="B85" t="s">
        <v>530</v>
      </c>
      <c r="C85" t="str">
        <f t="shared" si="4"/>
        <v>http://hl7.org/fhir/us/core/StructureDefinition/us-core-servicerequest</v>
      </c>
      <c r="D85" t="s">
        <v>139</v>
      </c>
      <c r="F85" t="s">
        <v>11</v>
      </c>
      <c r="G85" t="s">
        <v>100</v>
      </c>
      <c r="I85" s="4" t="s">
        <v>192</v>
      </c>
      <c r="J85" s="4" t="s">
        <v>571</v>
      </c>
      <c r="K85" s="4" t="str">
        <f>"Fetches a bundle of all "&amp;B85&amp;" resources for the specified patient and  a category code"</f>
        <v>Fetches a bundle of all ServiceRequest resources for the specified patient and  a category code</v>
      </c>
    </row>
    <row r="86" spans="1:11" x14ac:dyDescent="0.2">
      <c r="A86">
        <v>85</v>
      </c>
      <c r="B86" t="s">
        <v>530</v>
      </c>
      <c r="C86" t="str">
        <f t="shared" si="4"/>
        <v>http://hl7.org/fhir/us/core/StructureDefinition/us-core-servicerequest</v>
      </c>
      <c r="D86" t="s">
        <v>141</v>
      </c>
      <c r="F86" t="s">
        <v>11</v>
      </c>
      <c r="G86" t="s">
        <v>100</v>
      </c>
      <c r="I86" s="4" t="s">
        <v>193</v>
      </c>
      <c r="J86" s="4" t="s">
        <v>572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530</v>
      </c>
      <c r="C87" t="str">
        <f t="shared" si="4"/>
        <v>http://hl7.org/fhir/us/core/StructureDefinition/us-core-servicerequest</v>
      </c>
      <c r="D87" t="s">
        <v>573</v>
      </c>
      <c r="F87" t="s">
        <v>11</v>
      </c>
      <c r="G87" t="s">
        <v>211</v>
      </c>
      <c r="I87" s="4" t="s">
        <v>195</v>
      </c>
      <c r="J87" s="4" t="s">
        <v>574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530</v>
      </c>
      <c r="C88" t="str">
        <f t="shared" si="4"/>
        <v>http://hl7.org/fhir/us/core/StructureDefinition/us-core-servicerequest</v>
      </c>
      <c r="D88" t="s">
        <v>575</v>
      </c>
      <c r="F88" t="s">
        <v>64</v>
      </c>
      <c r="G88" t="s">
        <v>211</v>
      </c>
      <c r="I88" s="4" t="s">
        <v>576</v>
      </c>
      <c r="J88" s="4" t="s">
        <v>577</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174</v>
      </c>
      <c r="C89" t="str">
        <f t="shared" si="4"/>
        <v>http://hl7.org/fhir/us/core/StructureDefinition/us-core-goal</v>
      </c>
      <c r="D89" t="s">
        <v>578</v>
      </c>
      <c r="F89" t="s">
        <v>64</v>
      </c>
      <c r="G89" t="s">
        <v>100</v>
      </c>
      <c r="I89" s="4" t="s">
        <v>579</v>
      </c>
      <c r="J89" s="4" t="s">
        <v>580</v>
      </c>
      <c r="K89" s="4" t="str">
        <f>"Fetches a bundle of all "&amp;B89&amp;" resources for the specified "&amp;SUBSTITUTE(D89,","," and ")</f>
        <v>Fetches a bundle of all Goal resources for the specified patient and description</v>
      </c>
    </row>
    <row r="90" spans="1:11" x14ac:dyDescent="0.2">
      <c r="A90">
        <v>89</v>
      </c>
      <c r="B90" t="s">
        <v>600</v>
      </c>
      <c r="C90" t="str">
        <f t="shared" si="4"/>
        <v>http://hl7.org/fhir/us/core/StructureDefinition/us-core-questionnaireresponse</v>
      </c>
      <c r="D90" t="s">
        <v>110</v>
      </c>
      <c r="F90" t="s">
        <v>64</v>
      </c>
      <c r="G90" t="s">
        <v>100</v>
      </c>
      <c r="I90" t="s">
        <v>604</v>
      </c>
      <c r="J90" s="4" t="s">
        <v>605</v>
      </c>
      <c r="K90" s="4" t="str">
        <f>"Fetches a bundle of all "&amp;B90&amp;" resources for the specified "&amp;SUBSTITUTE(D90,","," and ")</f>
        <v>Fetches a bundle of all QuestionnaireResponse resources for the specified patient and status</v>
      </c>
    </row>
    <row r="91" spans="1:11" x14ac:dyDescent="0.2">
      <c r="A91">
        <v>90</v>
      </c>
      <c r="B91" t="s">
        <v>700</v>
      </c>
      <c r="C91" t="str">
        <f t="shared" si="4"/>
        <v>http://hl7.org/fhir/us/core/StructureDefinition/us-core-!questionnaireresponse</v>
      </c>
      <c r="D91" t="s">
        <v>606</v>
      </c>
      <c r="F91" t="s">
        <v>64</v>
      </c>
      <c r="G91" t="s">
        <v>100</v>
      </c>
      <c r="H91" t="s">
        <v>607</v>
      </c>
      <c r="I91" t="s">
        <v>604</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600</v>
      </c>
      <c r="C92" t="str">
        <f t="shared" si="4"/>
        <v>http://hl7.org/fhir/us/core/StructureDefinition/us-core-questionnaireresponse</v>
      </c>
      <c r="D92" t="s">
        <v>609</v>
      </c>
      <c r="F92" t="s">
        <v>64</v>
      </c>
      <c r="G92" t="s">
        <v>143</v>
      </c>
      <c r="I92" t="s">
        <v>604</v>
      </c>
      <c r="J92" s="4" t="s">
        <v>610</v>
      </c>
      <c r="K92" s="4" t="str">
        <f>"Fetches a bundle of all "&amp;B92&amp;" resources for the specified patient and date"</f>
        <v>Fetches a bundle of all QuestionnaireResponse resources for the specified patient and date</v>
      </c>
    </row>
    <row r="93" spans="1:11" x14ac:dyDescent="0.2">
      <c r="A93">
        <v>92</v>
      </c>
      <c r="B93" t="s">
        <v>700</v>
      </c>
      <c r="C93" t="str">
        <f t="shared" si="4"/>
        <v>http://hl7.org/fhir/us/core/StructureDefinition/us-core-!questionnaireresponse</v>
      </c>
      <c r="D93" s="16" t="s">
        <v>611</v>
      </c>
      <c r="F93" t="s">
        <v>64</v>
      </c>
      <c r="G93" t="s">
        <v>211</v>
      </c>
      <c r="H93" t="s">
        <v>607</v>
      </c>
      <c r="I93" t="s">
        <v>604</v>
      </c>
      <c r="J93" s="4" t="s">
        <v>612</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600</v>
      </c>
      <c r="C94" t="str">
        <f t="shared" si="4"/>
        <v>http://hl7.org/fhir/us/core/StructureDefinition/us-core-questionnaireresponse</v>
      </c>
      <c r="D94" s="16" t="s">
        <v>613</v>
      </c>
      <c r="F94" t="s">
        <v>64</v>
      </c>
      <c r="G94" t="s">
        <v>85</v>
      </c>
      <c r="I94" t="s">
        <v>604</v>
      </c>
      <c r="J94" s="4" t="s">
        <v>614</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6" t="s">
        <v>637</v>
      </c>
      <c r="C95" t="str">
        <f t="shared" si="4"/>
        <v>http://hl7.org/fhir/us/core/StructureDefinition/us-core-medicationdispense</v>
      </c>
      <c r="D95" s="16" t="s">
        <v>110</v>
      </c>
      <c r="E95" s="16"/>
      <c r="F95" s="16" t="s">
        <v>64</v>
      </c>
      <c r="G95" s="16" t="s">
        <v>100</v>
      </c>
      <c r="H95" s="16"/>
      <c r="I95" s="4" t="s">
        <v>649</v>
      </c>
      <c r="J95" s="4" t="s">
        <v>650</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6" t="s">
        <v>637</v>
      </c>
      <c r="C96" t="str">
        <f t="shared" si="4"/>
        <v>http://hl7.org/fhir/us/core/StructureDefinition/us-core-medicationdispense</v>
      </c>
      <c r="D96" s="16" t="s">
        <v>111</v>
      </c>
      <c r="E96" s="16"/>
      <c r="F96" s="16" t="s">
        <v>64</v>
      </c>
      <c r="G96" s="16" t="s">
        <v>100</v>
      </c>
      <c r="H96" s="16"/>
      <c r="I96" s="4" t="s">
        <v>651</v>
      </c>
      <c r="J96" s="4" t="s">
        <v>652</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6" t="s">
        <v>640</v>
      </c>
      <c r="C97" t="str">
        <f t="shared" si="4"/>
        <v>http://hl7.org/fhir/us/core/StructureDefinition/us-core-!medicationdispense</v>
      </c>
      <c r="D97" s="16" t="s">
        <v>653</v>
      </c>
      <c r="E97" s="16"/>
      <c r="F97" s="16" t="s">
        <v>64</v>
      </c>
      <c r="G97" s="16" t="s">
        <v>143</v>
      </c>
      <c r="H97" s="16"/>
      <c r="I97" s="4" t="s">
        <v>654</v>
      </c>
      <c r="J97" s="4" t="s">
        <v>655</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6" t="s">
        <v>527</v>
      </c>
      <c r="C98" s="22" t="s">
        <v>525</v>
      </c>
      <c r="D98" s="16" t="s">
        <v>702</v>
      </c>
      <c r="E98" s="16" t="s">
        <v>703</v>
      </c>
      <c r="F98" s="16" t="s">
        <v>64</v>
      </c>
      <c r="G98" s="16" t="s">
        <v>704</v>
      </c>
      <c r="H98" s="16"/>
      <c r="I98" s="4"/>
      <c r="J98" s="4" t="s">
        <v>705</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conditionalFormatting sqref="B1:B97 B99:B1048576">
    <cfRule type="containsText" dxfId="2" priority="1" operator="containsText" text="!">
      <formula>NOT(ISERROR(SEARCH("!",B1)))</formula>
    </cfRule>
  </conditionalFormatting>
  <hyperlinks>
    <hyperlink ref="C98" r:id="rId1" xr:uid="{3FB3F168-6701-4B4B-98DC-85F356A05E45}"/>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5" sqref="B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523</v>
      </c>
    </row>
    <row r="3" spans="1:2" x14ac:dyDescent="0.2">
      <c r="A3" t="s">
        <v>436</v>
      </c>
      <c r="B3" t="s">
        <v>445</v>
      </c>
    </row>
    <row r="4" spans="1:2" x14ac:dyDescent="0.2">
      <c r="A4" t="s">
        <v>2</v>
      </c>
      <c r="B4" t="s">
        <v>389</v>
      </c>
    </row>
    <row r="5" spans="1:2" ht="105" customHeight="1" x14ac:dyDescent="0.2">
      <c r="A5" t="s">
        <v>3</v>
      </c>
      <c r="B5" s="1" t="s">
        <v>479</v>
      </c>
    </row>
    <row r="6" spans="1:2" x14ac:dyDescent="0.2">
      <c r="A6" t="s">
        <v>4</v>
      </c>
      <c r="B6" t="s">
        <v>388</v>
      </c>
    </row>
    <row r="7" spans="1:2" ht="241" customHeight="1" x14ac:dyDescent="0.2">
      <c r="A7" t="s">
        <v>5</v>
      </c>
      <c r="B7" s="1" t="s">
        <v>617</v>
      </c>
    </row>
    <row r="8" spans="1:2" ht="103.5" customHeight="1" x14ac:dyDescent="0.2">
      <c r="A8" t="s">
        <v>6</v>
      </c>
      <c r="B8" s="2" t="s">
        <v>618</v>
      </c>
    </row>
    <row r="9" spans="1:2" x14ac:dyDescent="0.2">
      <c r="A9" t="s">
        <v>501</v>
      </c>
      <c r="B9" t="s">
        <v>502</v>
      </c>
    </row>
    <row r="10" spans="1:2" x14ac:dyDescent="0.2">
      <c r="A10" t="s">
        <v>503</v>
      </c>
      <c r="B10" t="s">
        <v>504</v>
      </c>
    </row>
    <row r="11" spans="1:2" x14ac:dyDescent="0.2">
      <c r="A11" t="s">
        <v>505</v>
      </c>
      <c r="B11" s="14" t="s">
        <v>506</v>
      </c>
    </row>
    <row r="12" spans="1:2" x14ac:dyDescent="0.2">
      <c r="A12" t="s">
        <v>507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508</v>
      </c>
      <c r="C1" t="s">
        <v>54</v>
      </c>
      <c r="D1" t="s">
        <v>13</v>
      </c>
    </row>
    <row r="2" spans="1:4" x14ac:dyDescent="0.2">
      <c r="A2" t="s">
        <v>509</v>
      </c>
      <c r="B2" t="s">
        <v>524</v>
      </c>
      <c r="C2" s="22" t="s">
        <v>661</v>
      </c>
      <c r="D2" t="s">
        <v>64</v>
      </c>
    </row>
    <row r="3" spans="1:4" ht="16" x14ac:dyDescent="0.2">
      <c r="A3" s="21" t="s">
        <v>656</v>
      </c>
      <c r="B3" s="21" t="s">
        <v>519</v>
      </c>
      <c r="C3" s="21" t="s">
        <v>520</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510</v>
      </c>
      <c r="B1" t="s">
        <v>511</v>
      </c>
      <c r="C1" t="s">
        <v>21</v>
      </c>
      <c r="D1" t="s">
        <v>508</v>
      </c>
      <c r="E1" t="s">
        <v>54</v>
      </c>
      <c r="F1" t="s">
        <v>13</v>
      </c>
    </row>
    <row r="2" spans="1:6" ht="16" x14ac:dyDescent="0.2">
      <c r="B2" s="16" t="b">
        <v>1</v>
      </c>
      <c r="C2" t="s">
        <v>512</v>
      </c>
      <c r="D2" s="15" t="s">
        <v>513</v>
      </c>
      <c r="E2" s="15" t="s">
        <v>521</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BF51F-5B9F-2E4B-B3D8-96EF6A727C11}">
  <dimension ref="A1:E60"/>
  <sheetViews>
    <sheetView topLeftCell="A41" zoomScale="140" zoomScaleNormal="140" workbookViewId="0">
      <selection activeCell="A60" sqref="A60"/>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625</v>
      </c>
      <c r="B5" t="s">
        <v>615</v>
      </c>
      <c r="D5" t="s">
        <v>11</v>
      </c>
      <c r="E5" t="s">
        <v>132</v>
      </c>
    </row>
    <row r="6" spans="1:5" x14ac:dyDescent="0.2">
      <c r="A6" s="18" t="s">
        <v>626</v>
      </c>
      <c r="B6" t="s">
        <v>616</v>
      </c>
      <c r="D6" t="s">
        <v>11</v>
      </c>
      <c r="E6" t="s">
        <v>132</v>
      </c>
    </row>
    <row r="7" spans="1:5" x14ac:dyDescent="0.2">
      <c r="A7" t="s">
        <v>670</v>
      </c>
      <c r="B7" t="s">
        <v>671</v>
      </c>
      <c r="D7" t="s">
        <v>11</v>
      </c>
      <c r="E7" t="s">
        <v>635</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628</v>
      </c>
      <c r="B12" t="s">
        <v>347</v>
      </c>
      <c r="D12" t="s">
        <v>11</v>
      </c>
      <c r="E12" t="s">
        <v>20</v>
      </c>
    </row>
    <row r="13" spans="1:5" ht="16" x14ac:dyDescent="0.2">
      <c r="A13" s="20" t="s">
        <v>584</v>
      </c>
      <c r="B13" t="s">
        <v>585</v>
      </c>
      <c r="D13" t="s">
        <v>11</v>
      </c>
      <c r="E13" t="s">
        <v>586</v>
      </c>
    </row>
    <row r="14" spans="1:5" ht="16" x14ac:dyDescent="0.2">
      <c r="A14" s="20" t="s">
        <v>587</v>
      </c>
      <c r="B14" t="s">
        <v>588</v>
      </c>
      <c r="D14" t="s">
        <v>11</v>
      </c>
      <c r="E14" t="s">
        <v>586</v>
      </c>
    </row>
    <row r="15" spans="1:5" ht="16" x14ac:dyDescent="0.2">
      <c r="A15" s="20" t="s">
        <v>589</v>
      </c>
      <c r="B15" t="s">
        <v>590</v>
      </c>
      <c r="D15" t="s">
        <v>11</v>
      </c>
      <c r="E15" t="s">
        <v>586</v>
      </c>
    </row>
    <row r="16" spans="1:5" ht="16" x14ac:dyDescent="0.2">
      <c r="A16" s="20" t="s">
        <v>591</v>
      </c>
      <c r="B16" t="s">
        <v>592</v>
      </c>
      <c r="D16" t="s">
        <v>11</v>
      </c>
      <c r="E16" t="s">
        <v>586</v>
      </c>
    </row>
    <row r="17" spans="1:5" ht="16" x14ac:dyDescent="0.2">
      <c r="A17" s="20" t="s">
        <v>593</v>
      </c>
      <c r="B17" t="s">
        <v>594</v>
      </c>
      <c r="D17" t="s">
        <v>11</v>
      </c>
      <c r="E17" t="s">
        <v>586</v>
      </c>
    </row>
    <row r="18" spans="1:5" ht="16" x14ac:dyDescent="0.2">
      <c r="A18" s="20" t="s">
        <v>731</v>
      </c>
      <c r="B18" t="s">
        <v>595</v>
      </c>
      <c r="D18" t="s">
        <v>11</v>
      </c>
      <c r="E18" t="s">
        <v>586</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672</v>
      </c>
      <c r="B24" t="s">
        <v>673</v>
      </c>
      <c r="D24" t="s">
        <v>11</v>
      </c>
      <c r="E24" t="s">
        <v>637</v>
      </c>
    </row>
    <row r="25" spans="1:5" x14ac:dyDescent="0.2">
      <c r="A25" s="18" t="s">
        <v>390</v>
      </c>
      <c r="B25" t="s">
        <v>391</v>
      </c>
      <c r="D25" t="s">
        <v>11</v>
      </c>
      <c r="E25" t="s">
        <v>177</v>
      </c>
    </row>
    <row r="26" spans="1:5" x14ac:dyDescent="0.2">
      <c r="A26" t="s">
        <v>674</v>
      </c>
      <c r="B26" t="s">
        <v>675</v>
      </c>
      <c r="D26" t="s">
        <v>11</v>
      </c>
      <c r="E26" t="s">
        <v>177</v>
      </c>
    </row>
    <row r="27" spans="1:5" x14ac:dyDescent="0.2">
      <c r="A27" t="s">
        <v>676</v>
      </c>
      <c r="B27" t="s">
        <v>677</v>
      </c>
      <c r="D27" t="s">
        <v>11</v>
      </c>
      <c r="E27" t="s">
        <v>177</v>
      </c>
    </row>
    <row r="28" spans="1:5" x14ac:dyDescent="0.2">
      <c r="A28" t="s">
        <v>678</v>
      </c>
      <c r="B28" t="s">
        <v>679</v>
      </c>
      <c r="D28" t="s">
        <v>11</v>
      </c>
      <c r="E28" t="s">
        <v>177</v>
      </c>
    </row>
    <row r="29" spans="1:5" x14ac:dyDescent="0.2">
      <c r="A29" s="18" t="s">
        <v>680</v>
      </c>
      <c r="B29" t="s">
        <v>596</v>
      </c>
      <c r="D29" t="s">
        <v>11</v>
      </c>
      <c r="E29" t="s">
        <v>177</v>
      </c>
    </row>
    <row r="30" spans="1:5" x14ac:dyDescent="0.2">
      <c r="A30" s="18" t="s">
        <v>471</v>
      </c>
      <c r="B30" t="s">
        <v>472</v>
      </c>
      <c r="D30" t="s">
        <v>11</v>
      </c>
      <c r="E30" t="s">
        <v>177</v>
      </c>
    </row>
    <row r="31" spans="1:5" x14ac:dyDescent="0.2">
      <c r="A31" t="s">
        <v>681</v>
      </c>
      <c r="B31" t="s">
        <v>688</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482</v>
      </c>
      <c r="B34" t="s">
        <v>483</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522</v>
      </c>
      <c r="B37" t="s">
        <v>597</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687</v>
      </c>
      <c r="B41" t="s">
        <v>689</v>
      </c>
      <c r="D41" t="s">
        <v>11</v>
      </c>
      <c r="E41" t="s">
        <v>177</v>
      </c>
    </row>
    <row r="42" spans="1:5" x14ac:dyDescent="0.2">
      <c r="A42" t="s">
        <v>732</v>
      </c>
      <c r="B42" t="s">
        <v>733</v>
      </c>
      <c r="D42" t="s">
        <v>11</v>
      </c>
      <c r="E42" t="s">
        <v>177</v>
      </c>
    </row>
    <row r="43" spans="1:5" x14ac:dyDescent="0.2">
      <c r="A43" s="18" t="s">
        <v>457</v>
      </c>
      <c r="B43" t="s">
        <v>458</v>
      </c>
      <c r="D43" t="s">
        <v>11</v>
      </c>
      <c r="E43" t="s">
        <v>177</v>
      </c>
    </row>
    <row r="44" spans="1:5" x14ac:dyDescent="0.2">
      <c r="A44" s="18" t="s">
        <v>682</v>
      </c>
      <c r="B44" t="s">
        <v>598</v>
      </c>
      <c r="D44" t="s">
        <v>11</v>
      </c>
      <c r="E44" t="s">
        <v>177</v>
      </c>
    </row>
    <row r="45" spans="1:5" x14ac:dyDescent="0.2">
      <c r="A45" t="s">
        <v>683</v>
      </c>
      <c r="B45" t="s">
        <v>690</v>
      </c>
      <c r="D45" t="s">
        <v>11</v>
      </c>
      <c r="E45" t="s">
        <v>177</v>
      </c>
    </row>
    <row r="46" spans="1:5" x14ac:dyDescent="0.2">
      <c r="A46" s="18" t="s">
        <v>480</v>
      </c>
      <c r="B46" t="s">
        <v>481</v>
      </c>
      <c r="D46" t="s">
        <v>11</v>
      </c>
      <c r="E46" t="s">
        <v>177</v>
      </c>
    </row>
    <row r="47" spans="1:5" x14ac:dyDescent="0.2">
      <c r="A47" s="18" t="s">
        <v>478</v>
      </c>
      <c r="B47" t="s">
        <v>627</v>
      </c>
      <c r="D47" t="s">
        <v>11</v>
      </c>
      <c r="E47" t="s">
        <v>177</v>
      </c>
    </row>
    <row r="48" spans="1:5" x14ac:dyDescent="0.2">
      <c r="A48" s="18" t="s">
        <v>465</v>
      </c>
      <c r="B48" t="s">
        <v>466</v>
      </c>
      <c r="D48" t="s">
        <v>11</v>
      </c>
      <c r="E48" t="s">
        <v>177</v>
      </c>
    </row>
    <row r="49" spans="1:5" x14ac:dyDescent="0.2">
      <c r="A49" s="18" t="s">
        <v>455</v>
      </c>
      <c r="B49" t="s">
        <v>456</v>
      </c>
      <c r="D49" t="s">
        <v>11</v>
      </c>
      <c r="E49" t="s">
        <v>177</v>
      </c>
    </row>
    <row r="50" spans="1:5" x14ac:dyDescent="0.2">
      <c r="A50" s="18" t="s">
        <v>330</v>
      </c>
      <c r="B50" t="s">
        <v>331</v>
      </c>
      <c r="D50" t="s">
        <v>11</v>
      </c>
      <c r="E50" t="s">
        <v>252</v>
      </c>
    </row>
    <row r="51" spans="1:5" x14ac:dyDescent="0.2">
      <c r="A51" s="18" t="s">
        <v>69</v>
      </c>
      <c r="B51" t="s">
        <v>346</v>
      </c>
      <c r="D51" t="s">
        <v>11</v>
      </c>
      <c r="E51" t="s">
        <v>19</v>
      </c>
    </row>
    <row r="52" spans="1:5" x14ac:dyDescent="0.2">
      <c r="A52" s="18" t="s">
        <v>321</v>
      </c>
      <c r="B52" t="s">
        <v>322</v>
      </c>
      <c r="D52" t="s">
        <v>11</v>
      </c>
      <c r="E52" t="s">
        <v>259</v>
      </c>
    </row>
    <row r="53" spans="1:5" x14ac:dyDescent="0.2">
      <c r="A53" s="18" t="s">
        <v>338</v>
      </c>
      <c r="B53" t="s">
        <v>339</v>
      </c>
      <c r="D53" t="s">
        <v>11</v>
      </c>
      <c r="E53" t="s">
        <v>261</v>
      </c>
    </row>
    <row r="54" spans="1:5" x14ac:dyDescent="0.2">
      <c r="A54" s="18" t="s">
        <v>332</v>
      </c>
      <c r="B54" t="s">
        <v>333</v>
      </c>
      <c r="D54" t="s">
        <v>11</v>
      </c>
      <c r="E54" t="s">
        <v>176</v>
      </c>
    </row>
    <row r="55" spans="1:5" x14ac:dyDescent="0.2">
      <c r="A55" s="18" t="s">
        <v>413</v>
      </c>
      <c r="B55" t="s">
        <v>414</v>
      </c>
      <c r="D55" t="s">
        <v>11</v>
      </c>
      <c r="E55" t="s">
        <v>415</v>
      </c>
    </row>
    <row r="56" spans="1:5" x14ac:dyDescent="0.2">
      <c r="A56" t="s">
        <v>691</v>
      </c>
      <c r="B56" t="s">
        <v>695</v>
      </c>
      <c r="D56" t="s">
        <v>11</v>
      </c>
      <c r="E56" t="s">
        <v>693</v>
      </c>
    </row>
    <row r="57" spans="1:5" x14ac:dyDescent="0.2">
      <c r="A57" t="s">
        <v>692</v>
      </c>
      <c r="B57" t="s">
        <v>599</v>
      </c>
      <c r="D57" t="s">
        <v>11</v>
      </c>
      <c r="E57" t="s">
        <v>600</v>
      </c>
    </row>
    <row r="58" spans="1:5" x14ac:dyDescent="0.2">
      <c r="A58" s="18" t="s">
        <v>525</v>
      </c>
      <c r="B58" t="s">
        <v>526</v>
      </c>
      <c r="D58" t="s">
        <v>11</v>
      </c>
      <c r="E58" t="s">
        <v>527</v>
      </c>
    </row>
    <row r="59" spans="1:5" x14ac:dyDescent="0.2">
      <c r="A59" s="18" t="s">
        <v>528</v>
      </c>
      <c r="B59" t="s">
        <v>529</v>
      </c>
      <c r="D59" t="s">
        <v>11</v>
      </c>
      <c r="E59" t="s">
        <v>530</v>
      </c>
    </row>
    <row r="60" spans="1:5" x14ac:dyDescent="0.2">
      <c r="A60" t="s">
        <v>684</v>
      </c>
      <c r="B60" t="s">
        <v>685</v>
      </c>
      <c r="D60" t="s">
        <v>11</v>
      </c>
      <c r="E60" t="s">
        <v>686</v>
      </c>
    </row>
  </sheetData>
  <conditionalFormatting sqref="A1:A1048576">
    <cfRule type="containsText" dxfId="0"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CEDC0-A695-4042-BE38-A780F3DE9AE3}">
  <dimension ref="A1:Y69"/>
  <sheetViews>
    <sheetView tabSelected="1" topLeftCell="A6" zoomScale="140" zoomScaleNormal="140" workbookViewId="0">
      <selection activeCell="E23" sqref="E23"/>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514</v>
      </c>
      <c r="W1" s="3" t="s">
        <v>515</v>
      </c>
      <c r="X1" s="3" t="s">
        <v>516</v>
      </c>
      <c r="Y1" s="3" t="s">
        <v>517</v>
      </c>
    </row>
    <row r="2" spans="1:25" ht="21" customHeight="1" thickTop="1" x14ac:dyDescent="0.25">
      <c r="A2" t="s">
        <v>18</v>
      </c>
      <c r="B2" t="s">
        <v>11</v>
      </c>
      <c r="C2" s="2"/>
      <c r="D2" s="2"/>
      <c r="E2" s="2"/>
      <c r="T2" t="s">
        <v>710</v>
      </c>
      <c r="U2" t="s">
        <v>64</v>
      </c>
      <c r="X2" s="13" t="s">
        <v>433</v>
      </c>
      <c r="Y2" s="13" t="s">
        <v>11</v>
      </c>
    </row>
    <row r="3" spans="1:25" ht="21" customHeight="1" x14ac:dyDescent="0.25">
      <c r="A3" t="s">
        <v>226</v>
      </c>
      <c r="B3" t="s">
        <v>11</v>
      </c>
      <c r="C3" s="1" t="s">
        <v>474</v>
      </c>
      <c r="T3" t="s">
        <v>710</v>
      </c>
      <c r="U3" t="s">
        <v>64</v>
      </c>
      <c r="X3" s="13" t="s">
        <v>433</v>
      </c>
      <c r="Y3" s="13" t="s">
        <v>11</v>
      </c>
    </row>
    <row r="4" spans="1:25" ht="21" customHeight="1" x14ac:dyDescent="0.25">
      <c r="A4" t="s">
        <v>240</v>
      </c>
      <c r="B4" t="s">
        <v>11</v>
      </c>
      <c r="C4" s="1" t="s">
        <v>619</v>
      </c>
      <c r="T4" t="s">
        <v>710</v>
      </c>
      <c r="U4" t="s">
        <v>64</v>
      </c>
      <c r="V4" t="s">
        <v>531</v>
      </c>
      <c r="W4" t="s">
        <v>532</v>
      </c>
      <c r="X4" s="13" t="s">
        <v>433</v>
      </c>
      <c r="Y4" s="13" t="s">
        <v>11</v>
      </c>
    </row>
    <row r="5" spans="1:25" ht="21" customHeight="1" x14ac:dyDescent="0.25">
      <c r="A5" t="s">
        <v>132</v>
      </c>
      <c r="B5" t="s">
        <v>11</v>
      </c>
      <c r="C5" s="1" t="s">
        <v>725</v>
      </c>
      <c r="T5" t="s">
        <v>710</v>
      </c>
      <c r="U5" t="s">
        <v>64</v>
      </c>
      <c r="X5" s="13" t="s">
        <v>433</v>
      </c>
      <c r="Y5" s="13" t="s">
        <v>11</v>
      </c>
    </row>
    <row r="6" spans="1:25" ht="21" customHeight="1" x14ac:dyDescent="0.25">
      <c r="A6" t="s">
        <v>635</v>
      </c>
      <c r="B6" t="s">
        <v>11</v>
      </c>
      <c r="T6" t="s">
        <v>710</v>
      </c>
      <c r="U6" t="s">
        <v>64</v>
      </c>
      <c r="X6" s="13" t="s">
        <v>433</v>
      </c>
      <c r="Y6" s="13" t="s">
        <v>11</v>
      </c>
    </row>
    <row r="7" spans="1:25" ht="21" customHeight="1" x14ac:dyDescent="0.25">
      <c r="A7" t="s">
        <v>241</v>
      </c>
      <c r="B7" t="s">
        <v>11</v>
      </c>
      <c r="C7" s="1" t="s">
        <v>620</v>
      </c>
      <c r="T7" t="s">
        <v>710</v>
      </c>
      <c r="U7" t="s">
        <v>64</v>
      </c>
      <c r="X7" s="13" t="s">
        <v>433</v>
      </c>
      <c r="Y7" s="13" t="s">
        <v>11</v>
      </c>
    </row>
    <row r="8" spans="1:25" ht="21" customHeight="1" x14ac:dyDescent="0.25">
      <c r="A8" t="s">
        <v>173</v>
      </c>
      <c r="B8" t="s">
        <v>11</v>
      </c>
      <c r="C8" s="2"/>
      <c r="T8" t="s">
        <v>710</v>
      </c>
      <c r="U8" t="s">
        <v>64</v>
      </c>
      <c r="X8" s="13" t="s">
        <v>433</v>
      </c>
      <c r="Y8" s="13" t="s">
        <v>11</v>
      </c>
    </row>
    <row r="9" spans="1:25" ht="21" customHeight="1" x14ac:dyDescent="0.25">
      <c r="A9" t="s">
        <v>172</v>
      </c>
      <c r="B9" t="s">
        <v>11</v>
      </c>
      <c r="C9" s="2" t="s">
        <v>660</v>
      </c>
      <c r="T9" t="s">
        <v>710</v>
      </c>
      <c r="U9" t="s">
        <v>64</v>
      </c>
      <c r="X9" s="13" t="s">
        <v>433</v>
      </c>
      <c r="Y9" s="13" t="s">
        <v>11</v>
      </c>
    </row>
    <row r="10" spans="1:25" ht="21" customHeight="1" x14ac:dyDescent="0.25">
      <c r="A10" t="s">
        <v>20</v>
      </c>
      <c r="B10" t="s">
        <v>11</v>
      </c>
      <c r="C10" s="1" t="s">
        <v>726</v>
      </c>
      <c r="T10" t="s">
        <v>710</v>
      </c>
      <c r="U10" t="s">
        <v>64</v>
      </c>
      <c r="X10" s="13" t="s">
        <v>433</v>
      </c>
      <c r="Y10" s="13" t="s">
        <v>11</v>
      </c>
    </row>
    <row r="11" spans="1:25" ht="21" customHeight="1" x14ac:dyDescent="0.25">
      <c r="A11" t="s">
        <v>721</v>
      </c>
      <c r="B11" t="s">
        <v>11</v>
      </c>
      <c r="C11" s="25" t="s">
        <v>722</v>
      </c>
      <c r="T11" t="s">
        <v>710</v>
      </c>
      <c r="U11" t="s">
        <v>64</v>
      </c>
      <c r="X11" s="13"/>
      <c r="Y11" s="13"/>
    </row>
    <row r="12" spans="1:25" ht="21" customHeight="1" x14ac:dyDescent="0.25">
      <c r="A12" t="s">
        <v>174</v>
      </c>
      <c r="B12" t="s">
        <v>11</v>
      </c>
      <c r="C12" s="1" t="s">
        <v>697</v>
      </c>
      <c r="T12" t="s">
        <v>710</v>
      </c>
      <c r="U12" t="s">
        <v>64</v>
      </c>
      <c r="X12" s="13" t="s">
        <v>433</v>
      </c>
      <c r="Y12" s="13" t="s">
        <v>11</v>
      </c>
    </row>
    <row r="13" spans="1:25" ht="21" customHeight="1" x14ac:dyDescent="0.25">
      <c r="A13" t="s">
        <v>723</v>
      </c>
      <c r="B13" t="s">
        <v>28</v>
      </c>
      <c r="C13" s="25" t="s">
        <v>724</v>
      </c>
      <c r="T13" t="s">
        <v>710</v>
      </c>
      <c r="U13" t="s">
        <v>64</v>
      </c>
      <c r="X13" s="13"/>
      <c r="Y13" s="13"/>
    </row>
    <row r="14" spans="1:25" ht="21" customHeight="1" x14ac:dyDescent="0.25">
      <c r="A14" t="s">
        <v>155</v>
      </c>
      <c r="B14" t="s">
        <v>11</v>
      </c>
      <c r="C14" s="1" t="s">
        <v>621</v>
      </c>
      <c r="T14" t="s">
        <v>710</v>
      </c>
      <c r="U14" t="s">
        <v>64</v>
      </c>
      <c r="X14" s="13" t="s">
        <v>433</v>
      </c>
      <c r="Y14" s="13" t="s">
        <v>11</v>
      </c>
    </row>
    <row r="15" spans="1:25" ht="21" customHeight="1" x14ac:dyDescent="0.25">
      <c r="A15" t="s">
        <v>242</v>
      </c>
      <c r="B15" t="s">
        <v>11</v>
      </c>
      <c r="T15" t="s">
        <v>710</v>
      </c>
      <c r="U15" t="s">
        <v>64</v>
      </c>
      <c r="X15" s="13"/>
      <c r="Y15" s="13"/>
    </row>
    <row r="16" spans="1:25" ht="21" customHeight="1" x14ac:dyDescent="0.25">
      <c r="A16" t="s">
        <v>711</v>
      </c>
      <c r="B16" t="s">
        <v>11</v>
      </c>
      <c r="C16" s="25" t="s">
        <v>712</v>
      </c>
      <c r="T16" t="s">
        <v>710</v>
      </c>
      <c r="U16" t="s">
        <v>64</v>
      </c>
      <c r="X16" s="13"/>
      <c r="Y16" s="13"/>
    </row>
    <row r="17" spans="1:25" ht="21" customHeight="1" x14ac:dyDescent="0.25">
      <c r="A17" t="s">
        <v>336</v>
      </c>
      <c r="B17" t="s">
        <v>11</v>
      </c>
      <c r="C17" s="1" t="s">
        <v>475</v>
      </c>
      <c r="T17" t="s">
        <v>710</v>
      </c>
      <c r="U17" t="s">
        <v>64</v>
      </c>
      <c r="X17" s="13"/>
      <c r="Y17" s="13"/>
    </row>
    <row r="18" spans="1:25" ht="21" customHeight="1" x14ac:dyDescent="0.25">
      <c r="A18" t="s">
        <v>175</v>
      </c>
      <c r="B18" t="s">
        <v>11</v>
      </c>
      <c r="C18" s="1" t="s">
        <v>476</v>
      </c>
      <c r="T18" t="s">
        <v>710</v>
      </c>
      <c r="U18" t="s">
        <v>64</v>
      </c>
      <c r="V18" t="s">
        <v>64</v>
      </c>
      <c r="W18" s="6" t="s">
        <v>201</v>
      </c>
      <c r="X18" s="13" t="s">
        <v>433</v>
      </c>
      <c r="Y18" s="13" t="s">
        <v>11</v>
      </c>
    </row>
    <row r="19" spans="1:25" ht="21" customHeight="1" x14ac:dyDescent="0.25">
      <c r="A19" t="s">
        <v>637</v>
      </c>
      <c r="B19" t="s">
        <v>11</v>
      </c>
      <c r="C19" s="1" t="s">
        <v>713</v>
      </c>
      <c r="T19" t="s">
        <v>710</v>
      </c>
      <c r="U19" t="s">
        <v>64</v>
      </c>
      <c r="V19" t="s">
        <v>64</v>
      </c>
      <c r="W19" s="6" t="s">
        <v>638</v>
      </c>
      <c r="X19" s="13" t="s">
        <v>433</v>
      </c>
      <c r="Y19" s="13" t="s">
        <v>11</v>
      </c>
    </row>
    <row r="20" spans="1:25" ht="21" customHeight="1" x14ac:dyDescent="0.25">
      <c r="A20" t="s">
        <v>422</v>
      </c>
      <c r="B20" t="s">
        <v>11</v>
      </c>
      <c r="C20" s="1" t="s">
        <v>477</v>
      </c>
      <c r="T20" t="s">
        <v>710</v>
      </c>
      <c r="U20" t="s">
        <v>64</v>
      </c>
      <c r="V20" t="s">
        <v>64</v>
      </c>
      <c r="W20" s="6" t="s">
        <v>377</v>
      </c>
      <c r="X20" s="13" t="s">
        <v>433</v>
      </c>
      <c r="Y20" s="13" t="s">
        <v>11</v>
      </c>
    </row>
    <row r="21" spans="1:25" ht="21" customHeight="1" x14ac:dyDescent="0.25">
      <c r="A21" t="s">
        <v>177</v>
      </c>
      <c r="B21" t="s">
        <v>11</v>
      </c>
      <c r="C21" s="1" t="s">
        <v>729</v>
      </c>
      <c r="T21" t="s">
        <v>710</v>
      </c>
      <c r="U21" t="s">
        <v>64</v>
      </c>
      <c r="X21" s="13" t="s">
        <v>433</v>
      </c>
      <c r="Y21" s="13" t="s">
        <v>11</v>
      </c>
    </row>
    <row r="22" spans="1:25" ht="21" customHeight="1" x14ac:dyDescent="0.25">
      <c r="A22" t="s">
        <v>252</v>
      </c>
      <c r="B22" t="s">
        <v>11</v>
      </c>
      <c r="C22" s="1" t="s">
        <v>622</v>
      </c>
      <c r="T22" t="s">
        <v>710</v>
      </c>
      <c r="U22" t="s">
        <v>64</v>
      </c>
      <c r="X22" s="13"/>
      <c r="Y22" s="13"/>
    </row>
    <row r="23" spans="1:25" ht="21" customHeight="1" x14ac:dyDescent="0.25">
      <c r="A23" t="s">
        <v>19</v>
      </c>
      <c r="B23" t="s">
        <v>11</v>
      </c>
      <c r="C23" s="1" t="s">
        <v>623</v>
      </c>
      <c r="T23" t="s">
        <v>710</v>
      </c>
      <c r="U23" t="s">
        <v>64</v>
      </c>
      <c r="X23" s="13" t="s">
        <v>433</v>
      </c>
      <c r="Y23" s="13" t="s">
        <v>11</v>
      </c>
    </row>
    <row r="24" spans="1:25" ht="21" customHeight="1" x14ac:dyDescent="0.25">
      <c r="A24" t="s">
        <v>259</v>
      </c>
      <c r="B24" t="s">
        <v>11</v>
      </c>
      <c r="C24" s="1" t="s">
        <v>714</v>
      </c>
      <c r="T24" t="s">
        <v>710</v>
      </c>
      <c r="U24" t="s">
        <v>64</v>
      </c>
      <c r="X24" s="13"/>
      <c r="Y24" s="13"/>
    </row>
    <row r="25" spans="1:25" ht="21" customHeight="1" x14ac:dyDescent="0.25">
      <c r="A25" t="s">
        <v>261</v>
      </c>
      <c r="B25" t="s">
        <v>11</v>
      </c>
      <c r="C25" s="1" t="s">
        <v>727</v>
      </c>
      <c r="T25" t="s">
        <v>710</v>
      </c>
      <c r="U25" t="s">
        <v>64</v>
      </c>
      <c r="V25" t="s">
        <v>518</v>
      </c>
      <c r="W25" t="s">
        <v>265</v>
      </c>
      <c r="X25" s="13"/>
      <c r="Y25" s="13"/>
    </row>
    <row r="26" spans="1:25" ht="21" customHeight="1" x14ac:dyDescent="0.25">
      <c r="A26" t="s">
        <v>176</v>
      </c>
      <c r="B26" t="s">
        <v>11</v>
      </c>
      <c r="C26" s="1" t="s">
        <v>624</v>
      </c>
      <c r="T26" t="s">
        <v>710</v>
      </c>
      <c r="U26" t="s">
        <v>64</v>
      </c>
      <c r="X26" s="13" t="s">
        <v>433</v>
      </c>
      <c r="Y26" s="13" t="s">
        <v>11</v>
      </c>
    </row>
    <row r="27" spans="1:25" ht="21" customHeight="1" x14ac:dyDescent="0.2">
      <c r="A27" t="s">
        <v>415</v>
      </c>
      <c r="B27" t="s">
        <v>11</v>
      </c>
      <c r="C27" s="1" t="s">
        <v>696</v>
      </c>
      <c r="T27" t="s">
        <v>710</v>
      </c>
      <c r="U27" t="s">
        <v>64</v>
      </c>
    </row>
    <row r="28" spans="1:25" ht="23" customHeight="1" x14ac:dyDescent="0.25">
      <c r="A28" t="s">
        <v>693</v>
      </c>
      <c r="B28" t="s">
        <v>64</v>
      </c>
      <c r="C28" s="1" t="s">
        <v>728</v>
      </c>
      <c r="X28" s="13"/>
      <c r="Y28" s="13"/>
    </row>
    <row r="29" spans="1:25" ht="23" customHeight="1" x14ac:dyDescent="0.25">
      <c r="A29" t="s">
        <v>600</v>
      </c>
      <c r="B29" t="s">
        <v>64</v>
      </c>
      <c r="C29" s="1" t="s">
        <v>728</v>
      </c>
      <c r="X29" s="13" t="s">
        <v>433</v>
      </c>
      <c r="Y29" s="13" t="s">
        <v>64</v>
      </c>
    </row>
    <row r="30" spans="1:25" ht="21" customHeight="1" x14ac:dyDescent="0.25">
      <c r="A30" t="s">
        <v>527</v>
      </c>
      <c r="B30" t="s">
        <v>11</v>
      </c>
      <c r="T30" t="s">
        <v>710</v>
      </c>
      <c r="U30" t="s">
        <v>64</v>
      </c>
      <c r="X30" s="13" t="s">
        <v>433</v>
      </c>
      <c r="Y30" s="13" t="s">
        <v>11</v>
      </c>
    </row>
    <row r="31" spans="1:25" ht="21" customHeight="1" x14ac:dyDescent="0.25">
      <c r="A31" t="s">
        <v>530</v>
      </c>
      <c r="B31" t="s">
        <v>11</v>
      </c>
      <c r="T31" t="s">
        <v>710</v>
      </c>
      <c r="U31" t="s">
        <v>64</v>
      </c>
      <c r="X31" s="13" t="s">
        <v>433</v>
      </c>
      <c r="Y31" s="13" t="s">
        <v>11</v>
      </c>
    </row>
    <row r="32" spans="1:25" ht="21" customHeight="1" x14ac:dyDescent="0.25">
      <c r="A32" t="s">
        <v>686</v>
      </c>
      <c r="B32" t="s">
        <v>11</v>
      </c>
      <c r="T32" t="s">
        <v>710</v>
      </c>
      <c r="U32" t="s">
        <v>64</v>
      </c>
      <c r="X32" s="13"/>
      <c r="Y32" s="13"/>
    </row>
    <row r="33" spans="1:2" ht="21" customHeight="1" x14ac:dyDescent="0.2">
      <c r="A33" t="s">
        <v>429</v>
      </c>
      <c r="B33" t="s">
        <v>64</v>
      </c>
    </row>
    <row r="60" spans="1:1" ht="21" customHeight="1" x14ac:dyDescent="0.2">
      <c r="A60" t="s">
        <v>730</v>
      </c>
    </row>
    <row r="66" spans="22:25" ht="21" customHeight="1" x14ac:dyDescent="0.2">
      <c r="V66" s="6"/>
      <c r="X66" s="6"/>
      <c r="Y66" s="6"/>
    </row>
    <row r="69" spans="22:25" ht="21" customHeight="1" x14ac:dyDescent="0.2">
      <c r="Y69" s="6"/>
    </row>
  </sheetData>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3" t="s">
        <v>698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topLeftCell="I1" workbookViewId="0">
      <selection activeCell="Q16" sqref="Q16"/>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350</v>
      </c>
      <c r="C1" t="s">
        <v>351</v>
      </c>
      <c r="D1" t="s">
        <v>352</v>
      </c>
      <c r="E1" t="s">
        <v>353</v>
      </c>
      <c r="F1" t="s">
        <v>716</v>
      </c>
      <c r="G1" t="s">
        <v>354</v>
      </c>
      <c r="H1" t="s">
        <v>402</v>
      </c>
      <c r="I1" t="s">
        <v>355</v>
      </c>
      <c r="J1" t="s">
        <v>356</v>
      </c>
      <c r="K1" t="s">
        <v>357</v>
      </c>
      <c r="L1" t="s">
        <v>719</v>
      </c>
      <c r="M1" t="s">
        <v>358</v>
      </c>
      <c r="N1" t="s">
        <v>720</v>
      </c>
      <c r="O1" t="s">
        <v>359</v>
      </c>
      <c r="P1" t="s">
        <v>360</v>
      </c>
      <c r="Q1" t="s">
        <v>715</v>
      </c>
      <c r="R1" t="s">
        <v>361</v>
      </c>
      <c r="S1" t="s">
        <v>718</v>
      </c>
      <c r="T1" t="s">
        <v>362</v>
      </c>
      <c r="U1" t="s">
        <v>363</v>
      </c>
      <c r="V1" t="s">
        <v>364</v>
      </c>
      <c r="W1" t="s">
        <v>434</v>
      </c>
      <c r="X1" t="s">
        <v>365</v>
      </c>
      <c r="Y1" t="s">
        <v>366</v>
      </c>
      <c r="Z1" t="s">
        <v>367</v>
      </c>
      <c r="AA1" t="s">
        <v>368</v>
      </c>
      <c r="AB1" t="s">
        <v>369</v>
      </c>
      <c r="AC1" t="s">
        <v>416</v>
      </c>
      <c r="AD1" t="s">
        <v>694</v>
      </c>
      <c r="AE1" t="s">
        <v>601</v>
      </c>
      <c r="AF1" t="s">
        <v>533</v>
      </c>
      <c r="AG1" t="s">
        <v>534</v>
      </c>
      <c r="AH1" t="s">
        <v>432</v>
      </c>
      <c r="AI1" t="s">
        <v>717</v>
      </c>
    </row>
    <row r="2" spans="1:35" x14ac:dyDescent="0.2">
      <c r="A2" t="s">
        <v>25</v>
      </c>
      <c r="B2" t="s">
        <v>28</v>
      </c>
      <c r="C2" t="s">
        <v>28</v>
      </c>
      <c r="D2" t="s">
        <v>28</v>
      </c>
      <c r="E2" t="s">
        <v>28</v>
      </c>
      <c r="F2" t="s">
        <v>28</v>
      </c>
      <c r="G2" t="s">
        <v>28</v>
      </c>
      <c r="H2" t="s">
        <v>403</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2023-09-23T07:08:43Z</dcterms:modified>
</cp:coreProperties>
</file>