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HA\Documents\"/>
    </mc:Choice>
  </mc:AlternateContent>
  <xr:revisionPtr revIDLastSave="0" documentId="13_ncr:1_{45DA8980-362E-450A-A0C4-2155B791342D}" xr6:coauthVersionLast="47" xr6:coauthVersionMax="47" xr10:uidLastSave="{00000000-0000-0000-0000-000000000000}"/>
  <bookViews>
    <workbookView xWindow="-108" yWindow="-108" windowWidth="23256" windowHeight="12456" activeTab="2" xr2:uid="{E20C7627-F5E5-4E64-AE68-0AA5A1176C40}"/>
  </bookViews>
  <sheets>
    <sheet name="Step 2" sheetId="1" r:id="rId1"/>
    <sheet name="Step 3" sheetId="2" r:id="rId2"/>
    <sheet name="Step 4" sheetId="3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" i="2" l="1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</calcChain>
</file>

<file path=xl/sharedStrings.xml><?xml version="1.0" encoding="utf-8"?>
<sst xmlns="http://schemas.openxmlformats.org/spreadsheetml/2006/main" count="363" uniqueCount="115">
  <si>
    <t>created_at</t>
  </si>
  <si>
    <t>entry_id</t>
  </si>
  <si>
    <t>Temperature</t>
  </si>
  <si>
    <t>Humidity</t>
  </si>
  <si>
    <t xml:space="preserve">68.00_x000D_
_x000D_
</t>
  </si>
  <si>
    <t xml:space="preserve">70.00_x000D_
_x000D_
</t>
  </si>
  <si>
    <t xml:space="preserve">69.00_x000D_
_x000D_
</t>
  </si>
  <si>
    <t xml:space="preserve">65.00_x000D_
_x000D_
</t>
  </si>
  <si>
    <t xml:space="preserve">66.00_x000D_
_x000D_
</t>
  </si>
  <si>
    <t xml:space="preserve">67.00_x000D_
_x000D_
</t>
  </si>
  <si>
    <t xml:space="preserve">74.00_x000D_
_x000D_
</t>
  </si>
  <si>
    <t xml:space="preserve">72.00_x000D_
_x000D_
</t>
  </si>
  <si>
    <t xml:space="preserve">63.00_x000D_
_x000D_
</t>
  </si>
  <si>
    <t xml:space="preserve">64.00_x000D_
_x000D_
</t>
  </si>
  <si>
    <t xml:space="preserve">71.00_x000D_
_x000D_
</t>
  </si>
  <si>
    <t xml:space="preserve">75.00_x000D_
_x000D_
</t>
  </si>
  <si>
    <t xml:space="preserve">76.00_x000D_
_x000D_
</t>
  </si>
  <si>
    <t xml:space="preserve">73.00_x000D_
_x000D_
</t>
  </si>
  <si>
    <t>pulse</t>
  </si>
  <si>
    <t>BPM</t>
  </si>
  <si>
    <t>SPO2</t>
  </si>
  <si>
    <t xml:space="preserve"> 9 -41 275</t>
  </si>
  <si>
    <t xml:space="preserve"> 12 -39 274</t>
  </si>
  <si>
    <t>7 -42 273</t>
  </si>
  <si>
    <t>10 -45 273</t>
  </si>
  <si>
    <t xml:space="preserve"> 9 -39 272</t>
  </si>
  <si>
    <t xml:space="preserve"> 10 -48 271</t>
  </si>
  <si>
    <t xml:space="preserve"> 10 -49 273</t>
  </si>
  <si>
    <t xml:space="preserve"> 9 -35 270</t>
  </si>
  <si>
    <t>12 -51 272</t>
  </si>
  <si>
    <t>12 -45 269</t>
  </si>
  <si>
    <t>10 -41 271</t>
  </si>
  <si>
    <t xml:space="preserve"> 12 -45 272</t>
  </si>
  <si>
    <t xml:space="preserve"> 8 -41 270</t>
  </si>
  <si>
    <t>9 -42 270</t>
  </si>
  <si>
    <t>12 -46 272</t>
  </si>
  <si>
    <t xml:space="preserve"> 9 -42 272</t>
  </si>
  <si>
    <t xml:space="preserve"> 13 -45 273</t>
  </si>
  <si>
    <t xml:space="preserve"> 9 -41 269</t>
  </si>
  <si>
    <t>11 -49 270</t>
  </si>
  <si>
    <t>6 -35 271</t>
  </si>
  <si>
    <t>15 -51 274</t>
  </si>
  <si>
    <t xml:space="preserve"> 9 -34 270</t>
  </si>
  <si>
    <t xml:space="preserve"> 12 -50 272</t>
  </si>
  <si>
    <t>16 -39 273</t>
  </si>
  <si>
    <t>8 -44 270</t>
  </si>
  <si>
    <t>13 -42 273</t>
  </si>
  <si>
    <t>10 -38 273</t>
  </si>
  <si>
    <t>12 -39 271</t>
  </si>
  <si>
    <t xml:space="preserve"> 14 -40 272</t>
  </si>
  <si>
    <t>12 -43 273</t>
  </si>
  <si>
    <t xml:space="preserve"> 8 -39 271</t>
  </si>
  <si>
    <t>10 -42 271</t>
  </si>
  <si>
    <t xml:space="preserve"> 11 -42 272</t>
  </si>
  <si>
    <t xml:space="preserve"> 11 -41 272</t>
  </si>
  <si>
    <t>11 -42 273</t>
  </si>
  <si>
    <t>11 -40 272</t>
  </si>
  <si>
    <t xml:space="preserve"> 10 -40 272</t>
  </si>
  <si>
    <t xml:space="preserve"> 11 -41 273</t>
  </si>
  <si>
    <t xml:space="preserve"> 10 -39 272</t>
  </si>
  <si>
    <t xml:space="preserve"> 11 -39 272</t>
  </si>
  <si>
    <t>11 -40 273</t>
  </si>
  <si>
    <t xml:space="preserve"> 11 -38 272</t>
  </si>
  <si>
    <t xml:space="preserve"> 11 -40 272</t>
  </si>
  <si>
    <t xml:space="preserve"> 10 -38 272</t>
  </si>
  <si>
    <t xml:space="preserve"> 11 -42 274</t>
  </si>
  <si>
    <t xml:space="preserve"> 11 -39 273</t>
  </si>
  <si>
    <t xml:space="preserve"> 11 -38 273</t>
  </si>
  <si>
    <t xml:space="preserve"> 11 -41 271</t>
  </si>
  <si>
    <t xml:space="preserve"> 10 -39 273</t>
  </si>
  <si>
    <t xml:space="preserve"> 11 -40 273</t>
  </si>
  <si>
    <t>12 -42 271</t>
  </si>
  <si>
    <t xml:space="preserve"> 10 -36 273</t>
  </si>
  <si>
    <t xml:space="preserve"> 10 -40 274</t>
  </si>
  <si>
    <t xml:space="preserve"> 11 -40 274</t>
  </si>
  <si>
    <t xml:space="preserve"> 10 -38 270</t>
  </si>
  <si>
    <t>10 -40 271</t>
  </si>
  <si>
    <t xml:space="preserve"> 10 -38 273</t>
  </si>
  <si>
    <t>ACCELEROMETER [X Y Z]</t>
  </si>
  <si>
    <t>ECG</t>
  </si>
  <si>
    <t>10-39-274</t>
  </si>
  <si>
    <t>11-42-272</t>
  </si>
  <si>
    <t>10-41-271</t>
  </si>
  <si>
    <t>10-40-273</t>
  </si>
  <si>
    <t>11-39-270</t>
  </si>
  <si>
    <t>11-41-273</t>
  </si>
  <si>
    <t>10-43-274</t>
  </si>
  <si>
    <t>Time</t>
  </si>
  <si>
    <t>Month</t>
  </si>
  <si>
    <t xml:space="preserve"> 23:02:06</t>
  </si>
  <si>
    <t xml:space="preserve"> 23:02:07</t>
  </si>
  <si>
    <t xml:space="preserve"> 23:02:08</t>
  </si>
  <si>
    <t xml:space="preserve"> 23:02:09</t>
  </si>
  <si>
    <t xml:space="preserve"> 23:02:10</t>
  </si>
  <si>
    <t xml:space="preserve"> 23:02:11</t>
  </si>
  <si>
    <t xml:space="preserve"> 23:02:12</t>
  </si>
  <si>
    <t xml:space="preserve"> 23:02:13</t>
  </si>
  <si>
    <t xml:space="preserve"> 23:02:14</t>
  </si>
  <si>
    <t xml:space="preserve"> 23:02:15</t>
  </si>
  <si>
    <t xml:space="preserve"> 23:02:16</t>
  </si>
  <si>
    <t xml:space="preserve"> 23:02:17</t>
  </si>
  <si>
    <t xml:space="preserve"> 23:02:18</t>
  </si>
  <si>
    <t xml:space="preserve">  00:02:07</t>
  </si>
  <si>
    <t xml:space="preserve"> 02:02:07</t>
  </si>
  <si>
    <t xml:space="preserve">  01:02:07</t>
  </si>
  <si>
    <t>Week</t>
  </si>
  <si>
    <t>Year</t>
  </si>
  <si>
    <t>Row Labels</t>
  </si>
  <si>
    <t>Grand Total</t>
  </si>
  <si>
    <t>Average of Temperature</t>
  </si>
  <si>
    <t>Average of pulse</t>
  </si>
  <si>
    <t>Average of ECG</t>
  </si>
  <si>
    <t>Average of BPM</t>
  </si>
  <si>
    <t>Average of SPO2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</si>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</sst>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2" fillId="0" borderId="0" xfId="1" applyFont="1"/>
    <xf numFmtId="14" fontId="2" fillId="0" borderId="0" xfId="1" applyNumberFormat="1" applyFont="1"/>
    <xf numFmtId="21" fontId="2" fillId="0" borderId="0" xfId="1" applyNumberFormat="1" applyFont="1"/>
    <xf numFmtId="1" fontId="0" fillId="0" borderId="0" xfId="0" applyNumberFormat="1"/>
    <xf numFmtId="1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9FE63812-77E9-4466-84DC-A19317534A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numFmt numFmtId="14" formatCode="0.00%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numFmt numFmtId="14" formatCode="0.00%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UTHA" refreshedDate="45117.457665393522" createdVersion="8" refreshedVersion="8" minRefreshableVersion="3" recordCount="69" xr:uid="{7EC56C7B-31DC-4593-BD1E-CA1C46FEAA0F}">
  <cacheSource type="worksheet">
    <worksheetSource name="Table22"/>
  </cacheSource>
  <cacheFields count="13">
    <cacheField name="created_at" numFmtId="14">
      <sharedItems containsSemiMixedTypes="0" containsNonDate="0" containsDate="1" containsString="0" minDate="2023-07-09T00:00:00" maxDate="2023-07-10T00:00:00"/>
    </cacheField>
    <cacheField name="Week" numFmtId="1">
      <sharedItems containsSemiMixedTypes="0" containsString="0" containsNumber="1" containsInteger="1" minValue="28" maxValue="28"/>
    </cacheField>
    <cacheField name="Month" numFmtId="0">
      <sharedItems/>
    </cacheField>
    <cacheField name="Year" numFmtId="0">
      <sharedItems/>
    </cacheField>
    <cacheField name="Time" numFmtId="0">
      <sharedItems containsDate="1" containsMixedTypes="1" minDate="1899-12-30T23:02:07" maxDate="1899-12-31T04:02:20"/>
    </cacheField>
    <cacheField name="entry_id" numFmtId="0">
      <sharedItems containsSemiMixedTypes="0" containsString="0" containsNumber="1" containsInteger="1" minValue="1" maxValue="69" count="6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</sharedItems>
    </cacheField>
    <cacheField name="Temperature" numFmtId="0">
      <sharedItems containsSemiMixedTypes="0" containsString="0" containsNumber="1" minValue="31.8" maxValue="34" count="21">
        <n v="32.299999999999997"/>
        <n v="32.6"/>
        <n v="33.1"/>
        <n v="33.299999999999997"/>
        <n v="32.9"/>
        <n v="33.4"/>
        <n v="33.6"/>
        <n v="33.200000000000003"/>
        <n v="33.9"/>
        <n v="34"/>
        <n v="33.700000000000003"/>
        <n v="33"/>
        <n v="32.700000000000003"/>
        <n v="32.4"/>
        <n v="33.799999999999997"/>
        <n v="33.5"/>
        <n v="31.8"/>
        <n v="31.9"/>
        <n v="32"/>
        <n v="32.200000000000003"/>
        <n v="32.1"/>
      </sharedItems>
    </cacheField>
    <cacheField name="Humidity" numFmtId="0">
      <sharedItems/>
    </cacheField>
    <cacheField name="pulse" numFmtId="0">
      <sharedItems containsSemiMixedTypes="0" containsString="0" containsNumber="1" containsInteger="1" minValue="44" maxValue="127"/>
    </cacheField>
    <cacheField name="BPM" numFmtId="0">
      <sharedItems containsSemiMixedTypes="0" containsString="0" containsNumber="1" minValue="0" maxValue="206.32"/>
    </cacheField>
    <cacheField name="SPO2" numFmtId="10">
      <sharedItems containsSemiMixedTypes="0" containsString="0" containsNumber="1" minValue="0" maxValue="0.97"/>
    </cacheField>
    <cacheField name="ACCELEROMETER [X Y Z]" numFmtId="0">
      <sharedItems/>
    </cacheField>
    <cacheField name="ECG" numFmtId="0">
      <sharedItems containsSemiMixedTypes="0" containsString="0" containsNumber="1" containsInteger="1" minValue="37" maxValue="9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3-07-09T00:00:00"/>
    <n v="28"/>
    <s v="Jul"/>
    <s v="2023"/>
    <s v=" 23:02:06"/>
    <x v="0"/>
    <x v="0"/>
    <s v="68.00_x000d__x000a__x000d__x000a_"/>
    <n v="72"/>
    <n v="0"/>
    <n v="0"/>
    <s v=" 9 -41 275"/>
    <n v="479"/>
  </r>
  <r>
    <d v="2023-07-09T00:00:00"/>
    <n v="28"/>
    <s v="Jul"/>
    <s v="2023"/>
    <s v=" 23:02:07"/>
    <x v="1"/>
    <x v="1"/>
    <s v="70.00_x000d__x000a__x000d__x000a_"/>
    <n v="97"/>
    <n v="0"/>
    <n v="0"/>
    <s v=" 12 -39 274"/>
    <n v="479"/>
  </r>
  <r>
    <d v="2023-07-09T00:00:00"/>
    <n v="28"/>
    <s v="Jul"/>
    <s v="2023"/>
    <s v=" 23:02:08"/>
    <x v="2"/>
    <x v="2"/>
    <s v="69.00_x000d__x000a__x000d__x000a_"/>
    <n v="72"/>
    <n v="0"/>
    <n v="0"/>
    <s v="7 -42 273"/>
    <n v="479"/>
  </r>
  <r>
    <d v="2023-07-09T00:00:00"/>
    <n v="28"/>
    <s v="Jul"/>
    <s v="2023"/>
    <s v=" 23:02:09"/>
    <x v="3"/>
    <x v="3"/>
    <s v="65.00_x000d__x000a__x000d__x000a_"/>
    <n v="76"/>
    <n v="0"/>
    <n v="0"/>
    <s v="10 -45 273"/>
    <n v="525"/>
  </r>
  <r>
    <d v="2023-07-09T00:00:00"/>
    <n v="28"/>
    <s v="Jul"/>
    <s v="2023"/>
    <s v=" 23:02:10"/>
    <x v="4"/>
    <x v="2"/>
    <s v="65.00_x000d__x000a__x000d__x000a_"/>
    <n v="66"/>
    <n v="0"/>
    <n v="0"/>
    <s v=" 9 -39 272"/>
    <n v="525"/>
  </r>
  <r>
    <d v="2023-07-09T00:00:00"/>
    <n v="28"/>
    <s v="Jul"/>
    <s v="2023"/>
    <s v=" 23:02:11"/>
    <x v="5"/>
    <x v="4"/>
    <s v="65.00_x000d__x000a__x000d__x000a_"/>
    <n v="68"/>
    <n v="0"/>
    <n v="0"/>
    <s v=" 10 -48 271"/>
    <n v="836"/>
  </r>
  <r>
    <d v="2023-07-09T00:00:00"/>
    <n v="28"/>
    <s v="Jul"/>
    <s v="2023"/>
    <s v=" 23:02:12"/>
    <x v="6"/>
    <x v="1"/>
    <s v="65.00_x000d__x000a__x000d__x000a_"/>
    <n v="72"/>
    <n v="0"/>
    <n v="0"/>
    <s v=" 10 -49 273"/>
    <n v="936"/>
  </r>
  <r>
    <d v="2023-07-09T00:00:00"/>
    <n v="28"/>
    <s v="Jul"/>
    <s v="2023"/>
    <d v="1899-12-30T23:02:07"/>
    <x v="7"/>
    <x v="1"/>
    <s v="66.00_x000d__x000a__x000d__x000a_"/>
    <n v="76"/>
    <n v="0"/>
    <n v="0"/>
    <s v=" 9 -35 270"/>
    <n v="38"/>
  </r>
  <r>
    <d v="2023-07-09T00:00:00"/>
    <n v="28"/>
    <s v="Jul"/>
    <s v="2023"/>
    <s v="  00:02:07"/>
    <x v="8"/>
    <x v="1"/>
    <s v="67.00_x000d__x000a__x000d__x000a_"/>
    <n v="78"/>
    <n v="0"/>
    <n v="0"/>
    <s v="12 -51 272"/>
    <n v="139"/>
  </r>
  <r>
    <d v="2023-07-09T00:00:00"/>
    <n v="28"/>
    <s v="Jul"/>
    <s v="2023"/>
    <s v="  01:02:07"/>
    <x v="9"/>
    <x v="2"/>
    <s v="68.00_x000d__x000a__x000d__x000a_"/>
    <n v="89"/>
    <n v="0.99"/>
    <n v="0"/>
    <s v="12 -45 269"/>
    <n v="234"/>
  </r>
  <r>
    <d v="2023-07-09T00:00:00"/>
    <n v="28"/>
    <s v="Jul"/>
    <s v="2023"/>
    <s v=" 02:02:07"/>
    <x v="10"/>
    <x v="5"/>
    <s v="67.00_x000d__x000a__x000d__x000a_"/>
    <n v="65"/>
    <n v="0.99"/>
    <n v="0"/>
    <s v="10 -41 271"/>
    <n v="335"/>
  </r>
  <r>
    <d v="2023-07-09T00:00:00"/>
    <n v="28"/>
    <s v="Jul"/>
    <s v="2023"/>
    <d v="1899-12-30T23:02:08"/>
    <x v="11"/>
    <x v="5"/>
    <s v="68.00_x000d__x000a__x000d__x000a_"/>
    <n v="67"/>
    <n v="0"/>
    <n v="0"/>
    <s v=" 12 -45 272"/>
    <n v="733"/>
  </r>
  <r>
    <d v="2023-07-09T00:00:00"/>
    <n v="28"/>
    <s v="Jul"/>
    <s v="2023"/>
    <d v="1899-12-31T00:02:08"/>
    <x v="12"/>
    <x v="6"/>
    <s v="65.00_x000d__x000a__x000d__x000a_"/>
    <n v="45"/>
    <n v="28.3"/>
    <n v="0"/>
    <s v=" 8 -41 270"/>
    <n v="836"/>
  </r>
  <r>
    <d v="2023-07-09T00:00:00"/>
    <n v="28"/>
    <s v="Jul"/>
    <s v="2023"/>
    <d v="1899-12-31T01:02:08"/>
    <x v="13"/>
    <x v="7"/>
    <s v="65.00_x000d__x000a__x000d__x000a_"/>
    <n v="66"/>
    <n v="28.3"/>
    <n v="0"/>
    <s v="9 -42 270"/>
    <n v="934"/>
  </r>
  <r>
    <d v="2023-07-09T00:00:00"/>
    <n v="28"/>
    <s v="Jul"/>
    <s v="2023"/>
    <s v=" 23:02:09"/>
    <x v="14"/>
    <x v="2"/>
    <s v="74.00_x000d__x000a__x000d__x000a_"/>
    <n v="69"/>
    <n v="0"/>
    <n v="0"/>
    <s v="12 -46 272"/>
    <n v="37"/>
  </r>
  <r>
    <d v="2023-07-09T00:00:00"/>
    <n v="28"/>
    <s v="Jul"/>
    <s v="2023"/>
    <s v=" 23:02:10"/>
    <x v="15"/>
    <x v="2"/>
    <s v="72.00_x000d__x000a__x000d__x000a_"/>
    <n v="67"/>
    <n v="29.9"/>
    <n v="0"/>
    <s v=" 9 -42 272"/>
    <n v="137"/>
  </r>
  <r>
    <d v="2023-07-09T00:00:00"/>
    <n v="28"/>
    <s v="Jul"/>
    <s v="2023"/>
    <s v=" 23:02:11"/>
    <x v="16"/>
    <x v="8"/>
    <s v="69.00_x000d__x000a__x000d__x000a_"/>
    <n v="56"/>
    <n v="43.32"/>
    <n v="0"/>
    <s v=" 13 -45 273"/>
    <n v="239"/>
  </r>
  <r>
    <d v="2023-07-09T00:00:00"/>
    <n v="28"/>
    <s v="Jul"/>
    <s v="2023"/>
    <s v=" 23:02:10"/>
    <x v="17"/>
    <x v="8"/>
    <s v="65.00_x000d__x000a__x000d__x000a_"/>
    <n v="72"/>
    <n v="43.32"/>
    <n v="0"/>
    <s v=" 9 -41 269"/>
    <n v="540"/>
  </r>
  <r>
    <d v="2023-07-09T00:00:00"/>
    <n v="28"/>
    <s v="Jul"/>
    <s v="2023"/>
    <s v=" 23:02:11"/>
    <x v="18"/>
    <x v="9"/>
    <s v="63.00_x000d__x000a__x000d__x000a_"/>
    <n v="84"/>
    <n v="118.56"/>
    <n v="0"/>
    <s v="11 -49 270"/>
    <n v="638"/>
  </r>
  <r>
    <d v="2023-07-09T00:00:00"/>
    <n v="28"/>
    <s v="Jul"/>
    <s v="2023"/>
    <s v=" 23:02:12"/>
    <x v="19"/>
    <x v="10"/>
    <s v="63.00_x000d__x000a__x000d__x000a_"/>
    <n v="65"/>
    <n v="83.45"/>
    <n v="0.94"/>
    <s v="6 -35 271"/>
    <n v="737"/>
  </r>
  <r>
    <d v="2023-07-09T00:00:00"/>
    <n v="28"/>
    <s v="Jul"/>
    <s v="2023"/>
    <s v=" 23:02:13"/>
    <x v="20"/>
    <x v="5"/>
    <s v="64.00_x000d__x000a__x000d__x000a_"/>
    <n v="76"/>
    <n v="93.43"/>
    <n v="0.93"/>
    <s v="15 -51 274"/>
    <n v="839"/>
  </r>
  <r>
    <d v="2023-07-09T00:00:00"/>
    <n v="28"/>
    <s v="Jul"/>
    <s v="2023"/>
    <s v=" 23:02:14"/>
    <x v="21"/>
    <x v="2"/>
    <s v="64.00_x000d__x000a__x000d__x000a_"/>
    <n v="77"/>
    <n v="69.97"/>
    <n v="0.93"/>
    <s v=" 9 -34 270"/>
    <n v="937"/>
  </r>
  <r>
    <d v="2023-07-09T00:00:00"/>
    <n v="28"/>
    <s v="Jul"/>
    <s v="2023"/>
    <s v=" 23:02:15"/>
    <x v="22"/>
    <x v="11"/>
    <s v="65.00_x000d__x000a__x000d__x000a_"/>
    <n v="79"/>
    <n v="95.05"/>
    <n v="0.93"/>
    <s v=" 12 -50 272"/>
    <n v="39"/>
  </r>
  <r>
    <d v="2023-07-09T00:00:00"/>
    <n v="28"/>
    <s v="Jul"/>
    <s v="2023"/>
    <d v="1899-12-31T00:02:11"/>
    <x v="23"/>
    <x v="4"/>
    <s v="64.00_x000d__x000a__x000d__x000a_"/>
    <n v="90"/>
    <n v="206.32"/>
    <n v="0.94"/>
    <s v="16 -39 273"/>
    <n v="138"/>
  </r>
  <r>
    <d v="2023-07-09T00:00:00"/>
    <n v="28"/>
    <s v="Jul"/>
    <s v="2023"/>
    <d v="1899-12-31T01:02:11"/>
    <x v="24"/>
    <x v="4"/>
    <s v="64.00_x000d__x000a__x000d__x000a_"/>
    <n v="98"/>
    <n v="163.95"/>
    <n v="0.95"/>
    <s v="8 -44 270"/>
    <n v="838"/>
  </r>
  <r>
    <d v="2023-07-09T00:00:00"/>
    <n v="28"/>
    <s v="Jul"/>
    <s v="2023"/>
    <d v="1899-12-31T02:02:11"/>
    <x v="25"/>
    <x v="12"/>
    <s v="64.00_x000d__x000a__x000d__x000a_"/>
    <n v="102"/>
    <n v="142.86000000000001"/>
    <n v="0.95"/>
    <s v="13 -42 273"/>
    <n v="941"/>
  </r>
  <r>
    <d v="2023-07-09T00:00:00"/>
    <n v="28"/>
    <s v="Jul"/>
    <s v="2023"/>
    <d v="1899-12-30T23:02:12"/>
    <x v="26"/>
    <x v="12"/>
    <s v="65.00_x000d__x000a__x000d__x000a_"/>
    <n v="112"/>
    <n v="151.41999999999999"/>
    <n v="0.95"/>
    <s v="10 -38 273"/>
    <n v="39"/>
  </r>
  <r>
    <d v="2023-07-09T00:00:00"/>
    <n v="28"/>
    <s v="Jul"/>
    <s v="2023"/>
    <d v="1899-12-31T00:02:12"/>
    <x v="27"/>
    <x v="1"/>
    <s v="65.00_x000d__x000a__x000d__x000a_"/>
    <n v="79"/>
    <n v="151.41999999999999"/>
    <n v="0.94"/>
    <s v="12 -39 271"/>
    <n v="141"/>
  </r>
  <r>
    <d v="2023-07-09T00:00:00"/>
    <n v="28"/>
    <s v="Jul"/>
    <s v="2023"/>
    <d v="1899-12-31T01:02:12"/>
    <x v="28"/>
    <x v="13"/>
    <s v="65.00_x000d__x000a__x000d__x000a_"/>
    <n v="75"/>
    <n v="50.32"/>
    <n v="0.94"/>
    <s v=" 14 -40 272"/>
    <n v="241"/>
  </r>
  <r>
    <d v="2023-07-09T00:00:00"/>
    <n v="28"/>
    <s v="Jul"/>
    <s v="2023"/>
    <d v="1899-12-31T02:02:12"/>
    <x v="29"/>
    <x v="13"/>
    <s v="65.00_x000d__x000a__x000d__x000a_"/>
    <n v="44"/>
    <n v="76.959999999999994"/>
    <n v="0.94"/>
    <s v="12 -43 273"/>
    <n v="343"/>
  </r>
  <r>
    <d v="2023-07-09T00:00:00"/>
    <n v="28"/>
    <s v="Jul"/>
    <s v="2023"/>
    <d v="1899-12-30T23:02:13"/>
    <x v="30"/>
    <x v="13"/>
    <s v="65.00_x000d__x000a__x000d__x000a_"/>
    <n v="66"/>
    <n v="88.44"/>
    <n v="0.95"/>
    <s v=" 8 -39 271"/>
    <n v="542"/>
  </r>
  <r>
    <d v="2023-07-09T00:00:00"/>
    <n v="28"/>
    <s v="Jul"/>
    <s v="2023"/>
    <d v="1899-12-31T00:02:13"/>
    <x v="31"/>
    <x v="13"/>
    <s v="66.00_x000d__x000a__x000d__x000a_"/>
    <n v="68"/>
    <n v="100.37"/>
    <n v="0.95"/>
    <s v="10 -42 271"/>
    <n v="640"/>
  </r>
  <r>
    <d v="2023-07-09T00:00:00"/>
    <n v="28"/>
    <s v="Jul"/>
    <s v="2023"/>
    <d v="1899-12-31T01:02:13"/>
    <x v="32"/>
    <x v="13"/>
    <s v="66.00_x000d__x000a__x000d__x000a_"/>
    <n v="67"/>
    <n v="86.99"/>
    <n v="0.97"/>
    <s v=" 11 -42 272"/>
    <n v="743"/>
  </r>
  <r>
    <d v="2023-07-09T00:00:00"/>
    <n v="28"/>
    <s v="Jul"/>
    <s v="2023"/>
    <d v="1899-12-31T02:02:13"/>
    <x v="33"/>
    <x v="13"/>
    <s v="66.00_x000d__x000a__x000d__x000a_"/>
    <n v="87"/>
    <n v="62.08"/>
    <n v="0.97"/>
    <s v=" 11 -41 272"/>
    <n v="841"/>
  </r>
  <r>
    <d v="2023-07-09T00:00:00"/>
    <n v="28"/>
    <s v="Jul"/>
    <s v="2023"/>
    <d v="1899-12-31T03:02:13"/>
    <x v="34"/>
    <x v="13"/>
    <s v="66.00_x000d__x000a__x000d__x000a_"/>
    <n v="82"/>
    <n v="82.28"/>
    <n v="0.97"/>
    <s v="11 -42 273"/>
    <n v="943"/>
  </r>
  <r>
    <d v="2023-07-09T00:00:00"/>
    <n v="28"/>
    <s v="Jul"/>
    <s v="2023"/>
    <d v="1899-12-30T23:02:14"/>
    <x v="35"/>
    <x v="0"/>
    <s v="66.00_x000d__x000a__x000d__x000a_"/>
    <n v="75"/>
    <n v="74.72"/>
    <n v="0.94"/>
    <s v="11 -40 272"/>
    <n v="42"/>
  </r>
  <r>
    <d v="2023-07-09T00:00:00"/>
    <n v="28"/>
    <s v="Jul"/>
    <s v="2023"/>
    <s v=" 23:02:14"/>
    <x v="36"/>
    <x v="0"/>
    <s v="66.00_x000d__x000a__x000d__x000a_"/>
    <n v="88"/>
    <n v="80.239999999999995"/>
    <n v="0.94"/>
    <s v=" 10 -40 272"/>
    <n v="145"/>
  </r>
  <r>
    <d v="2023-07-09T00:00:00"/>
    <n v="28"/>
    <s v="Jul"/>
    <s v="2023"/>
    <s v=" 23:02:15"/>
    <x v="37"/>
    <x v="0"/>
    <s v="66.00_x000d__x000a__x000d__x000a_"/>
    <n v="45"/>
    <n v="119.64"/>
    <n v="0.94"/>
    <s v=" 9 -39 272"/>
    <n v="242"/>
  </r>
  <r>
    <d v="2023-07-09T00:00:00"/>
    <n v="28"/>
    <s v="Jul"/>
    <s v="2023"/>
    <s v=" 23:02:15"/>
    <x v="38"/>
    <x v="13"/>
    <s v="66.00_x000d__x000a__x000d__x000a_"/>
    <n v="76"/>
    <n v="69.14"/>
    <n v="0.94"/>
    <s v=" 11 -41 273"/>
    <n v="643"/>
  </r>
  <r>
    <d v="2023-07-09T00:00:00"/>
    <n v="28"/>
    <s v="Jul"/>
    <s v="2023"/>
    <s v=" 23:02:16"/>
    <x v="39"/>
    <x v="13"/>
    <s v="71.00_x000d__x000a__x000d__x000a_"/>
    <n v="89"/>
    <n v="162.35"/>
    <n v="0.93"/>
    <s v=" 10 -39 272"/>
    <n v="745"/>
  </r>
  <r>
    <d v="2023-07-09T00:00:00"/>
    <n v="28"/>
    <s v="Jul"/>
    <s v="2023"/>
    <s v=" 23:02:17"/>
    <x v="40"/>
    <x v="1"/>
    <s v="72.00_x000d__x000a__x000d__x000a_"/>
    <n v="90"/>
    <n v="183.49"/>
    <n v="0.94"/>
    <s v=" 11 -39 272"/>
    <n v="843"/>
  </r>
  <r>
    <d v="2023-07-09T00:00:00"/>
    <n v="28"/>
    <s v="Jul"/>
    <s v="2023"/>
    <s v=" 23:02:18"/>
    <x v="41"/>
    <x v="4"/>
    <s v="71.00_x000d__x000a__x000d__x000a_"/>
    <n v="98"/>
    <n v="168.58"/>
    <n v="0.94"/>
    <s v="11 -40 273"/>
    <n v="945"/>
  </r>
  <r>
    <d v="2023-07-09T00:00:00"/>
    <n v="28"/>
    <s v="Jul"/>
    <s v="2023"/>
    <d v="1899-12-30T23:02:16"/>
    <x v="42"/>
    <x v="7"/>
    <s v="68.00_x000d__x000a__x000d__x000a_"/>
    <n v="100"/>
    <n v="78.17"/>
    <n v="0.94"/>
    <s v=" 11 -38 272"/>
    <n v="43"/>
  </r>
  <r>
    <d v="2023-07-09T00:00:00"/>
    <n v="28"/>
    <s v="Jul"/>
    <s v="2023"/>
    <d v="1899-12-31T00:02:16"/>
    <x v="43"/>
    <x v="8"/>
    <s v="72.00_x000d__x000a__x000d__x000a_"/>
    <n v="102"/>
    <n v="141.83000000000001"/>
    <n v="0.95"/>
    <s v=" 11 -40 272"/>
    <n v="145"/>
  </r>
  <r>
    <d v="2023-07-09T00:00:00"/>
    <n v="28"/>
    <s v="Jul"/>
    <s v="2023"/>
    <d v="1899-12-31T01:02:16"/>
    <x v="44"/>
    <x v="14"/>
    <s v="66.00_x000d__x000a__x000d__x000a_"/>
    <n v="90"/>
    <n v="57.67"/>
    <n v="0.95"/>
    <s v=" 10 -38 272"/>
    <n v="244"/>
  </r>
  <r>
    <d v="2023-07-09T00:00:00"/>
    <n v="28"/>
    <s v="Jul"/>
    <s v="2023"/>
    <d v="1899-12-31T02:02:16"/>
    <x v="45"/>
    <x v="6"/>
    <s v="64.00_x000d__x000a__x000d__x000a_"/>
    <n v="76"/>
    <n v="57.67"/>
    <n v="0.94"/>
    <s v=" 11 -42 274"/>
    <n v="343"/>
  </r>
  <r>
    <d v="2023-07-09T00:00:00"/>
    <n v="28"/>
    <s v="Jul"/>
    <s v="2023"/>
    <d v="1899-12-31T03:02:16"/>
    <x v="46"/>
    <x v="15"/>
    <s v="63.00_x000d__x000a__x000d__x000a_"/>
    <n v="89"/>
    <n v="48.95"/>
    <n v="0.94"/>
    <s v=" 11 -39 273"/>
    <n v="444"/>
  </r>
  <r>
    <d v="2023-07-09T00:00:00"/>
    <n v="28"/>
    <s v="Jul"/>
    <s v="2023"/>
    <d v="1899-12-31T04:02:16"/>
    <x v="47"/>
    <x v="11"/>
    <s v="64.00_x000d__x000a__x000d__x000a_"/>
    <n v="56"/>
    <n v="48.95"/>
    <n v="0"/>
    <s v=" 10 -40 272"/>
    <n v="542"/>
  </r>
  <r>
    <d v="2023-07-09T00:00:00"/>
    <n v="28"/>
    <s v="Jul"/>
    <s v="2023"/>
    <d v="1899-12-30T23:02:17"/>
    <x v="48"/>
    <x v="4"/>
    <s v="63.00_x000d__x000a__x000d__x000a_"/>
    <n v="48"/>
    <n v="67.81"/>
    <n v="0"/>
    <s v=" 11 -38 273"/>
    <n v="645"/>
  </r>
  <r>
    <d v="2023-07-09T00:00:00"/>
    <n v="28"/>
    <s v="Jul"/>
    <s v="2023"/>
    <d v="1899-12-31T00:02:17"/>
    <x v="49"/>
    <x v="12"/>
    <s v="64.00_x000d__x000a__x000d__x000a_"/>
    <n v="44"/>
    <n v="64.48"/>
    <n v="0.94"/>
    <s v=" 11 -41 271"/>
    <n v="747"/>
  </r>
  <r>
    <d v="2023-07-09T00:00:00"/>
    <n v="28"/>
    <s v="Jul"/>
    <s v="2023"/>
    <d v="1899-12-31T01:02:17"/>
    <x v="50"/>
    <x v="12"/>
    <s v="64.00_x000d__x000a__x000d__x000a_"/>
    <n v="56"/>
    <n v="64.48"/>
    <n v="0.94"/>
    <s v="11 -40 272"/>
    <n v="845"/>
  </r>
  <r>
    <d v="2023-07-09T00:00:00"/>
    <n v="28"/>
    <s v="Jul"/>
    <s v="2023"/>
    <d v="1899-12-31T02:02:17"/>
    <x v="51"/>
    <x v="16"/>
    <s v="75.00_x000d__x000a__x000d__x000a_"/>
    <n v="67"/>
    <n v="45.2"/>
    <n v="0.94"/>
    <s v=" 10 -39 273"/>
    <n v="947"/>
  </r>
  <r>
    <d v="2023-07-09T00:00:00"/>
    <n v="28"/>
    <s v="Jul"/>
    <s v="2023"/>
    <d v="1899-12-30T23:02:18"/>
    <x v="52"/>
    <x v="17"/>
    <s v="75.00_x000d__x000a__x000d__x000a_"/>
    <n v="74"/>
    <n v="45.2"/>
    <n v="0.94"/>
    <s v=" 11 -40 273"/>
    <n v="46"/>
  </r>
  <r>
    <d v="2023-07-09T00:00:00"/>
    <n v="28"/>
    <s v="Jul"/>
    <s v="2023"/>
    <d v="1899-12-31T00:02:18"/>
    <x v="53"/>
    <x v="18"/>
    <s v="74.00_x000d__x000a__x000d__x000a_"/>
    <n v="76"/>
    <n v="0"/>
    <n v="0.94"/>
    <s v="12 -42 271"/>
    <n v="148"/>
  </r>
  <r>
    <d v="2023-07-09T00:00:00"/>
    <n v="28"/>
    <s v="Jul"/>
    <s v="2023"/>
    <d v="1899-12-31T01:02:18"/>
    <x v="54"/>
    <x v="18"/>
    <s v="74.00_x000d__x000a__x000d__x000a_"/>
    <n v="90"/>
    <n v="0"/>
    <n v="0"/>
    <s v=" 11 -41 271"/>
    <n v="247"/>
  </r>
  <r>
    <d v="2023-07-09T00:00:00"/>
    <n v="28"/>
    <s v="Jul"/>
    <s v="2023"/>
    <d v="1899-12-31T02:02:18"/>
    <x v="55"/>
    <x v="18"/>
    <s v="74.00_x000d__x000a__x000d__x000a_"/>
    <n v="86"/>
    <n v="0"/>
    <n v="0"/>
    <s v=" 10 -36 273"/>
    <n v="345"/>
  </r>
  <r>
    <d v="2023-07-09T00:00:00"/>
    <n v="28"/>
    <s v="Jul"/>
    <s v="2023"/>
    <d v="1899-12-31T03:02:18"/>
    <x v="56"/>
    <x v="19"/>
    <s v="74.00_x000d__x000a__x000d__x000a_"/>
    <n v="120"/>
    <n v="0"/>
    <n v="0"/>
    <s v=" 10 -40 274"/>
    <n v="447"/>
  </r>
  <r>
    <d v="2023-07-09T00:00:00"/>
    <n v="28"/>
    <s v="Jul"/>
    <s v="2023"/>
    <d v="1899-12-31T04:02:18"/>
    <x v="57"/>
    <x v="0"/>
    <s v="76.00_x000d__x000a__x000d__x000a_"/>
    <n v="127"/>
    <n v="0"/>
    <n v="0"/>
    <s v=" 11 -40 274"/>
    <n v="946"/>
  </r>
  <r>
    <d v="2023-07-09T00:00:00"/>
    <n v="28"/>
    <s v="Jul"/>
    <s v="2023"/>
    <d v="1899-12-30T23:02:19"/>
    <x v="58"/>
    <x v="13"/>
    <s v="73.00_x000d__x000a__x000d__x000a_"/>
    <n v="89"/>
    <n v="0"/>
    <n v="0"/>
    <s v=" 10 -38 270"/>
    <n v="50"/>
  </r>
  <r>
    <d v="2023-07-09T00:00:00"/>
    <n v="28"/>
    <s v="Jul"/>
    <s v="2023"/>
    <d v="1899-12-31T00:02:19"/>
    <x v="59"/>
    <x v="0"/>
    <s v="73.00_x000d__x000a__x000d__x000a_"/>
    <n v="72"/>
    <n v="0"/>
    <n v="0"/>
    <s v="10 -40 271"/>
    <n v="149"/>
  </r>
  <r>
    <d v="2023-07-09T00:00:00"/>
    <n v="28"/>
    <s v="Jul"/>
    <s v="2023"/>
    <d v="1899-12-31T01:02:19"/>
    <x v="60"/>
    <x v="13"/>
    <s v="73.00_x000d__x000a__x000d__x000a_"/>
    <n v="89"/>
    <n v="0"/>
    <n v="0"/>
    <s v=" 11 -41 272"/>
    <n v="251"/>
  </r>
  <r>
    <d v="2023-07-09T00:00:00"/>
    <n v="28"/>
    <s v="Jul"/>
    <s v="2023"/>
    <d v="1899-12-31T02:02:19"/>
    <x v="61"/>
    <x v="19"/>
    <s v="73.00_x000d__x000a__x000d__x000a_"/>
    <n v="108"/>
    <n v="0"/>
    <n v="0"/>
    <s v=" 10 -38 273"/>
    <n v="350"/>
  </r>
  <r>
    <d v="2023-07-09T00:00:00"/>
    <n v="28"/>
    <s v="Jul"/>
    <s v="2023"/>
    <d v="1899-12-31T03:02:19"/>
    <x v="62"/>
    <x v="13"/>
    <s v="73.00_x000d__x000a__x000d__x000a_"/>
    <n v="96"/>
    <n v="0"/>
    <n v="0"/>
    <s v="10-39-274"/>
    <n v="449"/>
  </r>
  <r>
    <d v="2023-07-09T00:00:00"/>
    <n v="28"/>
    <s v="Jul"/>
    <s v="2023"/>
    <d v="1899-12-30T23:02:20"/>
    <x v="63"/>
    <x v="0"/>
    <s v="73.00_x000d__x000a__x000d__x000a_"/>
    <n v="99"/>
    <n v="7.94"/>
    <n v="0"/>
    <s v="11-42-272"/>
    <n v="549"/>
  </r>
  <r>
    <d v="2023-07-09T00:00:00"/>
    <n v="28"/>
    <s v="Jul"/>
    <s v="2023"/>
    <d v="1899-12-31T00:02:20"/>
    <x v="64"/>
    <x v="0"/>
    <s v="73.00_x000d__x000a__x000d__x000a_"/>
    <n v="92"/>
    <n v="77.3"/>
    <n v="0"/>
    <s v="10-41-271"/>
    <n v="653"/>
  </r>
  <r>
    <d v="2023-07-09T00:00:00"/>
    <n v="28"/>
    <s v="Jul"/>
    <s v="2023"/>
    <d v="1899-12-31T01:02:20"/>
    <x v="65"/>
    <x v="19"/>
    <s v="73.00_x000d__x000a__x000d__x000a_"/>
    <n v="89"/>
    <n v="98.28"/>
    <n v="0.94"/>
    <s v="10-40-273"/>
    <n v="751"/>
  </r>
  <r>
    <d v="2023-07-09T00:00:00"/>
    <n v="28"/>
    <s v="Jul"/>
    <s v="2023"/>
    <d v="1899-12-31T02:02:20"/>
    <x v="66"/>
    <x v="13"/>
    <s v="73.00_x000d__x000a__x000d__x000a_"/>
    <n v="95"/>
    <n v="165.76"/>
    <n v="0.94"/>
    <s v="11-39-270"/>
    <n v="527"/>
  </r>
  <r>
    <d v="2023-07-09T00:00:00"/>
    <n v="28"/>
    <s v="Jul"/>
    <s v="2023"/>
    <d v="1899-12-31T03:02:20"/>
    <x v="67"/>
    <x v="19"/>
    <s v="73.00_x000d__x000a__x000d__x000a_"/>
    <n v="99"/>
    <n v="141.25"/>
    <n v="0.94"/>
    <s v="11-41-273"/>
    <n v="356"/>
  </r>
  <r>
    <d v="2023-07-09T00:00:00"/>
    <n v="28"/>
    <s v="Jul"/>
    <s v="2023"/>
    <d v="1899-12-31T04:02:20"/>
    <x v="68"/>
    <x v="20"/>
    <s v="73.00_x000d__x000a__x000d__x000a_"/>
    <n v="101"/>
    <n v="99.63"/>
    <n v="0.94"/>
    <s v="10-43-274"/>
    <n v="7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A5F28-EFC1-4634-BBB9-2DEAAE7A904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G77" firstHeaderRow="0" firstDataRow="1" firstDataCol="1"/>
  <pivotFields count="13">
    <pivotField numFmtId="14" showAll="0"/>
    <pivotField numFmtId="1" showAll="0"/>
    <pivotField showAll="0"/>
    <pivotField showAll="0"/>
    <pivotField showAll="0"/>
    <pivotField axis="axisRow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dataField="1" showAll="0">
      <items count="22">
        <item x="16"/>
        <item x="17"/>
        <item x="18"/>
        <item x="20"/>
        <item x="19"/>
        <item x="0"/>
        <item x="13"/>
        <item x="1"/>
        <item x="12"/>
        <item x="4"/>
        <item x="11"/>
        <item x="2"/>
        <item x="7"/>
        <item x="3"/>
        <item x="5"/>
        <item x="15"/>
        <item x="6"/>
        <item x="10"/>
        <item x="14"/>
        <item x="8"/>
        <item x="9"/>
        <item t="default"/>
      </items>
    </pivotField>
    <pivotField showAll="0"/>
    <pivotField dataField="1" showAll="0"/>
    <pivotField dataField="1" showAll="0"/>
    <pivotField dataField="1" numFmtId="10" showAll="0"/>
    <pivotField showAll="0"/>
    <pivotField dataField="1" showAll="0"/>
  </pivotFields>
  <rowFields count="1">
    <field x="5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Temperature" fld="6" subtotal="average" baseField="5" baseItem="0"/>
    <dataField name="Average of pulse" fld="8" subtotal="average" baseField="5" baseItem="0"/>
    <dataField name="Average of ECG" fld="12" subtotal="average" baseField="5" baseItem="0"/>
    <dataField name="Average of BPM" fld="9" subtotal="average" baseField="5" baseItem="0"/>
    <dataField name="Average of SPO2" fld="10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95D2A0-B0D9-4CEF-8C07-D02D4DB7ED5F}" name="Table2" displayName="Table2" ref="A1:M70" totalsRowShown="0">
  <autoFilter ref="A1:M70" xr:uid="{3B95D2A0-B0D9-4CEF-8C07-D02D4DB7ED5F}"/>
  <tableColumns count="13">
    <tableColumn id="1" xr3:uid="{361318FD-8F12-45FF-A96F-5A33E90995F4}" name="created_at" dataDxfId="15" dataCellStyle="Normal 2"/>
    <tableColumn id="12" xr3:uid="{5DEC3D8F-BDBF-4A8A-BC7E-5CD3DAF487B2}" name="Week" dataDxfId="14" dataCellStyle="Normal 2">
      <calculatedColumnFormula>WEEKNUM(Table2[[#This Row],[created_at]],1)</calculatedColumnFormula>
    </tableColumn>
    <tableColumn id="11" xr3:uid="{3B58594C-1E60-4FB9-B415-100E168F36B4}" name="Month" dataDxfId="13" dataCellStyle="Normal 2">
      <calculatedColumnFormula>TEXT(Table2[[#This Row],[created_at]],"mmm")</calculatedColumnFormula>
    </tableColumn>
    <tableColumn id="13" xr3:uid="{F28B2130-0E00-4529-BC94-5B0AD27701DC}" name="Year" dataDxfId="12" dataCellStyle="Normal 2">
      <calculatedColumnFormula>TEXT(Table2[[#This Row],[created_at]],"YYYY")</calculatedColumnFormula>
    </tableColumn>
    <tableColumn id="10" xr3:uid="{CFFF3A27-0FE0-4F25-8602-5857514B0DC8}" name="Time" dataDxfId="11" dataCellStyle="Normal 2"/>
    <tableColumn id="2" xr3:uid="{F42A2B13-A7BA-43A6-BAD0-B6945B4AEC5F}" name="entry_id"/>
    <tableColumn id="3" xr3:uid="{4EBFA882-8671-40AD-A12A-3477A5B48F66}" name="Temperature"/>
    <tableColumn id="4" xr3:uid="{8AB86FB6-C7DB-4ED0-972C-3A6ABB1D05EA}" name="Humidity" dataDxfId="10"/>
    <tableColumn id="5" xr3:uid="{5AA92160-40BF-4F7A-A458-6887DB9D86B8}" name="pulse"/>
    <tableColumn id="6" xr3:uid="{CC8CA8DE-3A53-4156-AFFF-6613264B29E8}" name="BPM"/>
    <tableColumn id="7" xr3:uid="{189E25CA-F327-4ECA-89E2-327F3D46F306}" name="SPO2" dataDxfId="9"/>
    <tableColumn id="8" xr3:uid="{8ED00ED5-5130-4EB6-8F4C-BD611BB7F91E}" name="ACCELEROMETER [X Y Z]"/>
    <tableColumn id="9" xr3:uid="{C7328D19-8C46-4FD7-823E-DA9356B8E10B}" name="ECG" dataDxfId="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D1994-F0F5-4AF1-B5A9-17C198F84404}" name="Table22" displayName="Table22" ref="A1:M70" totalsRowShown="0">
  <autoFilter ref="A1:M70" xr:uid="{F31D1994-F0F5-4AF1-B5A9-17C198F84404}"/>
  <tableColumns count="13">
    <tableColumn id="1" xr3:uid="{8573B64A-273A-4A1B-BF19-8115CEED22E1}" name="created_at" dataDxfId="7" dataCellStyle="Normal 2"/>
    <tableColumn id="12" xr3:uid="{11DB87C0-D50B-4525-9C8E-DFBC7D4EB4EA}" name="Week" dataDxfId="6" dataCellStyle="Normal 2">
      <calculatedColumnFormula>WEEKNUM(Table22[[#This Row],[created_at]],1)</calculatedColumnFormula>
    </tableColumn>
    <tableColumn id="11" xr3:uid="{72402AB1-3345-4B79-B269-5A703310EBAD}" name="Month" dataDxfId="5" dataCellStyle="Normal 2">
      <calculatedColumnFormula>TEXT(Table22[[#This Row],[created_at]],"mmm")</calculatedColumnFormula>
    </tableColumn>
    <tableColumn id="13" xr3:uid="{6B36535E-0B59-43D5-8B88-574D1A1BBC7A}" name="Year" dataDxfId="4" dataCellStyle="Normal 2">
      <calculatedColumnFormula>TEXT(Table22[[#This Row],[created_at]],"YYYY")</calculatedColumnFormula>
    </tableColumn>
    <tableColumn id="10" xr3:uid="{4DACB784-E4A9-4A03-A1CC-E2B0BF008056}" name="Time" dataDxfId="3" dataCellStyle="Normal 2"/>
    <tableColumn id="2" xr3:uid="{F93555FA-52DA-4D57-BEA3-C33FB0FDB7BB}" name="entry_id"/>
    <tableColumn id="3" xr3:uid="{386CBD27-5F2B-41B5-8531-7C0ED647E0D2}" name="Temperature"/>
    <tableColumn id="4" xr3:uid="{F5712E1E-3362-4764-905B-ED47A83D0F6F}" name="Humidity" dataDxfId="2"/>
    <tableColumn id="5" xr3:uid="{71FD0215-8B13-47B2-971E-6519834A42C7}" name="pulse"/>
    <tableColumn id="6" xr3:uid="{B1B77A21-CC00-4A66-B47F-00EACEAE73DA}" name="BPM"/>
    <tableColumn id="7" xr3:uid="{7DC288E1-7FF4-4D72-A470-17394EFAD4A3}" name="SPO2" dataDxfId="1"/>
    <tableColumn id="8" xr3:uid="{6C249F26-134A-42FD-81B0-E5217DB1A236}" name="ACCELEROMETER [X Y Z]"/>
    <tableColumn id="9" xr3:uid="{11989A02-F78D-4508-AE28-2FF9ECF6D0C9}" name="ECG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B14B-5B6C-4C27-AFF7-F9CCCC3BC9C8}">
  <dimension ref="A1:M71"/>
  <sheetViews>
    <sheetView zoomScale="83" zoomScaleNormal="100" workbookViewId="0">
      <selection activeCell="M70" sqref="A1:M70"/>
    </sheetView>
  </sheetViews>
  <sheetFormatPr defaultRowHeight="14.4" x14ac:dyDescent="0.3"/>
  <cols>
    <col min="1" max="1" width="24.77734375" customWidth="1"/>
    <col min="2" max="2" width="24.77734375" style="6" customWidth="1"/>
    <col min="3" max="5" width="24.77734375" customWidth="1"/>
    <col min="6" max="6" width="13.6640625" customWidth="1"/>
    <col min="7" max="7" width="16.109375" customWidth="1"/>
    <col min="8" max="8" width="15.21875" customWidth="1"/>
    <col min="9" max="9" width="11.109375" customWidth="1"/>
    <col min="10" max="10" width="11" customWidth="1"/>
    <col min="11" max="11" width="11.6640625" customWidth="1"/>
    <col min="12" max="12" width="24" customWidth="1"/>
  </cols>
  <sheetData>
    <row r="1" spans="1:13" ht="34.799999999999997" customHeight="1" x14ac:dyDescent="0.3">
      <c r="A1" t="s">
        <v>0</v>
      </c>
      <c r="B1" s="6" t="s">
        <v>105</v>
      </c>
      <c r="C1" t="s">
        <v>88</v>
      </c>
      <c r="D1" t="s">
        <v>106</v>
      </c>
      <c r="E1" s="3" t="s">
        <v>87</v>
      </c>
      <c r="F1" t="s">
        <v>1</v>
      </c>
      <c r="G1" t="s">
        <v>2</v>
      </c>
      <c r="H1" t="s">
        <v>3</v>
      </c>
      <c r="I1" t="s">
        <v>18</v>
      </c>
      <c r="J1" t="s">
        <v>19</v>
      </c>
      <c r="K1" t="s">
        <v>20</v>
      </c>
      <c r="L1" t="s">
        <v>78</v>
      </c>
      <c r="M1" s="3" t="s">
        <v>79</v>
      </c>
    </row>
    <row r="2" spans="1:13" ht="43.2" x14ac:dyDescent="0.3">
      <c r="A2" s="4">
        <v>45116</v>
      </c>
      <c r="B2" s="7">
        <f>WEEKNUM(Table2[[#This Row],[created_at]],1)</f>
        <v>28</v>
      </c>
      <c r="C2" s="3" t="str">
        <f>TEXT(Table2[[#This Row],[created_at]],"mmm")</f>
        <v>Jul</v>
      </c>
      <c r="D2" s="3" t="str">
        <f>TEXT(Table2[[#This Row],[created_at]],"YYYY")</f>
        <v>2023</v>
      </c>
      <c r="E2" s="3" t="s">
        <v>89</v>
      </c>
      <c r="F2">
        <v>1</v>
      </c>
      <c r="G2">
        <v>32.299999999999997</v>
      </c>
      <c r="H2" s="1" t="s">
        <v>4</v>
      </c>
      <c r="I2">
        <v>72</v>
      </c>
      <c r="J2">
        <v>0</v>
      </c>
      <c r="K2" s="2">
        <v>0</v>
      </c>
      <c r="L2" t="s">
        <v>21</v>
      </c>
      <c r="M2" s="3">
        <v>479</v>
      </c>
    </row>
    <row r="3" spans="1:13" ht="43.2" x14ac:dyDescent="0.3">
      <c r="A3" s="4">
        <v>45116</v>
      </c>
      <c r="B3" s="7">
        <f>WEEKNUM(Table2[[#This Row],[created_at]],1)</f>
        <v>28</v>
      </c>
      <c r="C3" s="3" t="str">
        <f>TEXT(Table2[[#This Row],[created_at]],"mmm")</f>
        <v>Jul</v>
      </c>
      <c r="D3" s="3" t="str">
        <f>TEXT(Table2[[#This Row],[created_at]],"YYYY")</f>
        <v>2023</v>
      </c>
      <c r="E3" s="3" t="s">
        <v>90</v>
      </c>
      <c r="F3">
        <v>2</v>
      </c>
      <c r="G3">
        <v>32.6</v>
      </c>
      <c r="H3" s="1" t="s">
        <v>5</v>
      </c>
      <c r="I3">
        <v>97</v>
      </c>
      <c r="J3">
        <v>0</v>
      </c>
      <c r="K3" s="2">
        <v>0</v>
      </c>
      <c r="L3" t="s">
        <v>22</v>
      </c>
      <c r="M3" s="3">
        <v>479</v>
      </c>
    </row>
    <row r="4" spans="1:13" ht="43.2" x14ac:dyDescent="0.3">
      <c r="A4" s="4">
        <v>45116</v>
      </c>
      <c r="B4" s="7">
        <f>WEEKNUM(Table2[[#This Row],[created_at]],1)</f>
        <v>28</v>
      </c>
      <c r="C4" s="3" t="str">
        <f>TEXT(Table2[[#This Row],[created_at]],"mmm")</f>
        <v>Jul</v>
      </c>
      <c r="D4" s="3" t="str">
        <f>TEXT(Table2[[#This Row],[created_at]],"YYYY")</f>
        <v>2023</v>
      </c>
      <c r="E4" s="3" t="s">
        <v>91</v>
      </c>
      <c r="F4">
        <v>3</v>
      </c>
      <c r="G4">
        <v>33.1</v>
      </c>
      <c r="H4" s="1" t="s">
        <v>6</v>
      </c>
      <c r="I4">
        <v>72</v>
      </c>
      <c r="J4">
        <v>0</v>
      </c>
      <c r="K4" s="2">
        <v>0</v>
      </c>
      <c r="L4" t="s">
        <v>23</v>
      </c>
      <c r="M4" s="3">
        <v>479</v>
      </c>
    </row>
    <row r="5" spans="1:13" ht="43.2" x14ac:dyDescent="0.3">
      <c r="A5" s="4">
        <v>45116</v>
      </c>
      <c r="B5" s="7">
        <f>WEEKNUM(Table2[[#This Row],[created_at]],1)</f>
        <v>28</v>
      </c>
      <c r="C5" s="3" t="str">
        <f>TEXT(Table2[[#This Row],[created_at]],"mmm")</f>
        <v>Jul</v>
      </c>
      <c r="D5" s="3" t="str">
        <f>TEXT(Table2[[#This Row],[created_at]],"YYYY")</f>
        <v>2023</v>
      </c>
      <c r="E5" s="3" t="s">
        <v>92</v>
      </c>
      <c r="F5">
        <v>4</v>
      </c>
      <c r="G5">
        <v>33.299999999999997</v>
      </c>
      <c r="H5" s="1" t="s">
        <v>7</v>
      </c>
      <c r="I5">
        <v>76</v>
      </c>
      <c r="J5">
        <v>0</v>
      </c>
      <c r="K5" s="2">
        <v>0</v>
      </c>
      <c r="L5" t="s">
        <v>24</v>
      </c>
      <c r="M5" s="3">
        <v>525</v>
      </c>
    </row>
    <row r="6" spans="1:13" ht="43.2" x14ac:dyDescent="0.3">
      <c r="A6" s="4">
        <v>45116</v>
      </c>
      <c r="B6" s="7">
        <f>WEEKNUM(Table2[[#This Row],[created_at]],1)</f>
        <v>28</v>
      </c>
      <c r="C6" s="3" t="str">
        <f>TEXT(Table2[[#This Row],[created_at]],"mmm")</f>
        <v>Jul</v>
      </c>
      <c r="D6" s="3" t="str">
        <f>TEXT(Table2[[#This Row],[created_at]],"YYYY")</f>
        <v>2023</v>
      </c>
      <c r="E6" s="3" t="s">
        <v>93</v>
      </c>
      <c r="F6">
        <v>5</v>
      </c>
      <c r="G6">
        <v>33.1</v>
      </c>
      <c r="H6" s="1" t="s">
        <v>7</v>
      </c>
      <c r="I6">
        <v>66</v>
      </c>
      <c r="J6">
        <v>0</v>
      </c>
      <c r="K6" s="2">
        <v>0</v>
      </c>
      <c r="L6" t="s">
        <v>25</v>
      </c>
      <c r="M6" s="3">
        <v>525</v>
      </c>
    </row>
    <row r="7" spans="1:13" ht="43.2" x14ac:dyDescent="0.3">
      <c r="A7" s="4">
        <v>45116</v>
      </c>
      <c r="B7" s="7">
        <f>WEEKNUM(Table2[[#This Row],[created_at]],1)</f>
        <v>28</v>
      </c>
      <c r="C7" s="3" t="str">
        <f>TEXT(Table2[[#This Row],[created_at]],"mmm")</f>
        <v>Jul</v>
      </c>
      <c r="D7" s="3" t="str">
        <f>TEXT(Table2[[#This Row],[created_at]],"YYYY")</f>
        <v>2023</v>
      </c>
      <c r="E7" s="3" t="s">
        <v>94</v>
      </c>
      <c r="F7">
        <v>6</v>
      </c>
      <c r="G7">
        <v>32.9</v>
      </c>
      <c r="H7" s="1" t="s">
        <v>7</v>
      </c>
      <c r="I7">
        <v>68</v>
      </c>
      <c r="J7">
        <v>0</v>
      </c>
      <c r="K7" s="2">
        <v>0</v>
      </c>
      <c r="L7" t="s">
        <v>26</v>
      </c>
      <c r="M7" s="3">
        <v>836</v>
      </c>
    </row>
    <row r="8" spans="1:13" ht="43.2" x14ac:dyDescent="0.3">
      <c r="A8" s="4">
        <v>45116</v>
      </c>
      <c r="B8" s="7">
        <f>WEEKNUM(Table2[[#This Row],[created_at]],1)</f>
        <v>28</v>
      </c>
      <c r="C8" s="3" t="str">
        <f>TEXT(Table2[[#This Row],[created_at]],"mmm")</f>
        <v>Jul</v>
      </c>
      <c r="D8" s="3" t="str">
        <f>TEXT(Table2[[#This Row],[created_at]],"YYYY")</f>
        <v>2023</v>
      </c>
      <c r="E8" s="3" t="s">
        <v>95</v>
      </c>
      <c r="F8">
        <v>7</v>
      </c>
      <c r="G8">
        <v>32.6</v>
      </c>
      <c r="H8" s="1" t="s">
        <v>7</v>
      </c>
      <c r="I8">
        <v>72</v>
      </c>
      <c r="J8">
        <v>0</v>
      </c>
      <c r="K8" s="2">
        <v>0</v>
      </c>
      <c r="L8" t="s">
        <v>27</v>
      </c>
      <c r="M8" s="3">
        <v>936</v>
      </c>
    </row>
    <row r="9" spans="1:13" ht="43.2" x14ac:dyDescent="0.3">
      <c r="A9" s="4">
        <v>45116</v>
      </c>
      <c r="B9" s="7">
        <f>WEEKNUM(Table2[[#This Row],[created_at]],1)</f>
        <v>28</v>
      </c>
      <c r="C9" s="3" t="str">
        <f>TEXT(Table2[[#This Row],[created_at]],"mmm")</f>
        <v>Jul</v>
      </c>
      <c r="D9" s="3" t="str">
        <f>TEXT(Table2[[#This Row],[created_at]],"YYYY")</f>
        <v>2023</v>
      </c>
      <c r="E9" s="5">
        <v>0.95980324074074075</v>
      </c>
      <c r="F9">
        <v>8</v>
      </c>
      <c r="G9">
        <v>32.6</v>
      </c>
      <c r="H9" s="1" t="s">
        <v>8</v>
      </c>
      <c r="I9">
        <v>76</v>
      </c>
      <c r="J9">
        <v>0</v>
      </c>
      <c r="K9" s="2">
        <v>0</v>
      </c>
      <c r="L9" t="s">
        <v>28</v>
      </c>
      <c r="M9" s="3">
        <v>38</v>
      </c>
    </row>
    <row r="10" spans="1:13" ht="43.2" x14ac:dyDescent="0.3">
      <c r="A10" s="4">
        <v>45116</v>
      </c>
      <c r="B10" s="7">
        <f>WEEKNUM(Table2[[#This Row],[created_at]],1)</f>
        <v>28</v>
      </c>
      <c r="C10" s="3" t="str">
        <f>TEXT(Table2[[#This Row],[created_at]],"mmm")</f>
        <v>Jul</v>
      </c>
      <c r="D10" s="3" t="str">
        <f>TEXT(Table2[[#This Row],[created_at]],"YYYY")</f>
        <v>2023</v>
      </c>
      <c r="E10" s="5" t="s">
        <v>102</v>
      </c>
      <c r="F10">
        <v>9</v>
      </c>
      <c r="G10">
        <v>32.6</v>
      </c>
      <c r="H10" s="1" t="s">
        <v>9</v>
      </c>
      <c r="I10">
        <v>78</v>
      </c>
      <c r="J10">
        <v>0</v>
      </c>
      <c r="K10" s="2">
        <v>0</v>
      </c>
      <c r="L10" t="s">
        <v>29</v>
      </c>
      <c r="M10" s="3">
        <v>139</v>
      </c>
    </row>
    <row r="11" spans="1:13" ht="43.2" x14ac:dyDescent="0.3">
      <c r="A11" s="4">
        <v>45116</v>
      </c>
      <c r="B11" s="7">
        <f>WEEKNUM(Table2[[#This Row],[created_at]],1)</f>
        <v>28</v>
      </c>
      <c r="C11" s="3" t="str">
        <f>TEXT(Table2[[#This Row],[created_at]],"mmm")</f>
        <v>Jul</v>
      </c>
      <c r="D11" s="3" t="str">
        <f>TEXT(Table2[[#This Row],[created_at]],"YYYY")</f>
        <v>2023</v>
      </c>
      <c r="E11" s="5" t="s">
        <v>104</v>
      </c>
      <c r="F11">
        <v>10</v>
      </c>
      <c r="G11">
        <v>33.1</v>
      </c>
      <c r="H11" s="1" t="s">
        <v>4</v>
      </c>
      <c r="I11">
        <v>89</v>
      </c>
      <c r="J11">
        <v>0.99</v>
      </c>
      <c r="K11" s="2">
        <v>0</v>
      </c>
      <c r="L11" t="s">
        <v>30</v>
      </c>
      <c r="M11" s="3">
        <v>234</v>
      </c>
    </row>
    <row r="12" spans="1:13" ht="43.2" x14ac:dyDescent="0.3">
      <c r="A12" s="4">
        <v>45116</v>
      </c>
      <c r="B12" s="7">
        <f>WEEKNUM(Table2[[#This Row],[created_at]],1)</f>
        <v>28</v>
      </c>
      <c r="C12" s="3" t="str">
        <f>TEXT(Table2[[#This Row],[created_at]],"mmm")</f>
        <v>Jul</v>
      </c>
      <c r="D12" s="3" t="str">
        <f>TEXT(Table2[[#This Row],[created_at]],"YYYY")</f>
        <v>2023</v>
      </c>
      <c r="E12" s="5" t="s">
        <v>103</v>
      </c>
      <c r="F12">
        <v>11</v>
      </c>
      <c r="G12">
        <v>33.4</v>
      </c>
      <c r="H12" s="1" t="s">
        <v>9</v>
      </c>
      <c r="I12">
        <v>65</v>
      </c>
      <c r="J12">
        <v>0.99</v>
      </c>
      <c r="K12" s="2">
        <v>0</v>
      </c>
      <c r="L12" t="s">
        <v>31</v>
      </c>
      <c r="M12" s="3">
        <v>335</v>
      </c>
    </row>
    <row r="13" spans="1:13" ht="43.2" x14ac:dyDescent="0.3">
      <c r="A13" s="4">
        <v>45116</v>
      </c>
      <c r="B13" s="7">
        <f>WEEKNUM(Table2[[#This Row],[created_at]],1)</f>
        <v>28</v>
      </c>
      <c r="C13" s="3" t="str">
        <f>TEXT(Table2[[#This Row],[created_at]],"mmm")</f>
        <v>Jul</v>
      </c>
      <c r="D13" s="3" t="str">
        <f>TEXT(Table2[[#This Row],[created_at]],"YYYY")</f>
        <v>2023</v>
      </c>
      <c r="E13" s="5">
        <v>0.95981481481481479</v>
      </c>
      <c r="F13">
        <v>12</v>
      </c>
      <c r="G13">
        <v>33.4</v>
      </c>
      <c r="H13" s="1" t="s">
        <v>4</v>
      </c>
      <c r="I13">
        <v>67</v>
      </c>
      <c r="J13">
        <v>0</v>
      </c>
      <c r="K13" s="2">
        <v>0</v>
      </c>
      <c r="L13" t="s">
        <v>32</v>
      </c>
      <c r="M13" s="3">
        <v>733</v>
      </c>
    </row>
    <row r="14" spans="1:13" ht="43.2" x14ac:dyDescent="0.3">
      <c r="A14" s="4">
        <v>45116</v>
      </c>
      <c r="B14" s="7">
        <f>WEEKNUM(Table2[[#This Row],[created_at]],1)</f>
        <v>28</v>
      </c>
      <c r="C14" s="3" t="str">
        <f>TEXT(Table2[[#This Row],[created_at]],"mmm")</f>
        <v>Jul</v>
      </c>
      <c r="D14" s="3" t="str">
        <f>TEXT(Table2[[#This Row],[created_at]],"YYYY")</f>
        <v>2023</v>
      </c>
      <c r="E14" s="5">
        <v>1.0014814814814801</v>
      </c>
      <c r="F14">
        <v>13</v>
      </c>
      <c r="G14">
        <v>33.6</v>
      </c>
      <c r="H14" s="1" t="s">
        <v>7</v>
      </c>
      <c r="I14">
        <v>45</v>
      </c>
      <c r="J14">
        <v>28.3</v>
      </c>
      <c r="K14" s="2">
        <v>0</v>
      </c>
      <c r="L14" t="s">
        <v>33</v>
      </c>
      <c r="M14" s="3">
        <v>836</v>
      </c>
    </row>
    <row r="15" spans="1:13" ht="43.2" x14ac:dyDescent="0.3">
      <c r="A15" s="4">
        <v>45116</v>
      </c>
      <c r="B15" s="7">
        <f>WEEKNUM(Table2[[#This Row],[created_at]],1)</f>
        <v>28</v>
      </c>
      <c r="C15" s="3" t="str">
        <f>TEXT(Table2[[#This Row],[created_at]],"mmm")</f>
        <v>Jul</v>
      </c>
      <c r="D15" s="3" t="str">
        <f>TEXT(Table2[[#This Row],[created_at]],"YYYY")</f>
        <v>2023</v>
      </c>
      <c r="E15" s="5">
        <v>1.0431481481481499</v>
      </c>
      <c r="F15">
        <v>14</v>
      </c>
      <c r="G15">
        <v>33.200000000000003</v>
      </c>
      <c r="H15" s="1" t="s">
        <v>7</v>
      </c>
      <c r="I15">
        <v>66</v>
      </c>
      <c r="J15">
        <v>28.3</v>
      </c>
      <c r="K15" s="2">
        <v>0</v>
      </c>
      <c r="L15" t="s">
        <v>34</v>
      </c>
      <c r="M15" s="3">
        <v>934</v>
      </c>
    </row>
    <row r="16" spans="1:13" ht="43.2" x14ac:dyDescent="0.3">
      <c r="A16" s="4">
        <v>45116</v>
      </c>
      <c r="B16" s="7">
        <f>WEEKNUM(Table2[[#This Row],[created_at]],1)</f>
        <v>28</v>
      </c>
      <c r="C16" s="3" t="str">
        <f>TEXT(Table2[[#This Row],[created_at]],"mmm")</f>
        <v>Jul</v>
      </c>
      <c r="D16" s="3" t="str">
        <f>TEXT(Table2[[#This Row],[created_at]],"YYYY")</f>
        <v>2023</v>
      </c>
      <c r="E16" s="3" t="s">
        <v>92</v>
      </c>
      <c r="F16">
        <v>15</v>
      </c>
      <c r="G16">
        <v>33.1</v>
      </c>
      <c r="H16" s="1" t="s">
        <v>10</v>
      </c>
      <c r="I16">
        <v>69</v>
      </c>
      <c r="J16">
        <v>0</v>
      </c>
      <c r="K16" s="2">
        <v>0</v>
      </c>
      <c r="L16" t="s">
        <v>35</v>
      </c>
      <c r="M16" s="3">
        <v>37</v>
      </c>
    </row>
    <row r="17" spans="1:13" ht="43.2" x14ac:dyDescent="0.3">
      <c r="A17" s="4">
        <v>45116</v>
      </c>
      <c r="B17" s="7">
        <f>WEEKNUM(Table2[[#This Row],[created_at]],1)</f>
        <v>28</v>
      </c>
      <c r="C17" s="3" t="str">
        <f>TEXT(Table2[[#This Row],[created_at]],"mmm")</f>
        <v>Jul</v>
      </c>
      <c r="D17" s="3" t="str">
        <f>TEXT(Table2[[#This Row],[created_at]],"YYYY")</f>
        <v>2023</v>
      </c>
      <c r="E17" s="3" t="s">
        <v>93</v>
      </c>
      <c r="F17">
        <v>16</v>
      </c>
      <c r="G17">
        <v>33.1</v>
      </c>
      <c r="H17" s="1" t="s">
        <v>11</v>
      </c>
      <c r="I17">
        <v>67</v>
      </c>
      <c r="J17">
        <v>29.9</v>
      </c>
      <c r="K17" s="2">
        <v>0</v>
      </c>
      <c r="L17" t="s">
        <v>36</v>
      </c>
      <c r="M17" s="3">
        <v>137</v>
      </c>
    </row>
    <row r="18" spans="1:13" ht="43.2" x14ac:dyDescent="0.3">
      <c r="A18" s="4">
        <v>45116</v>
      </c>
      <c r="B18" s="7">
        <f>WEEKNUM(Table2[[#This Row],[created_at]],1)</f>
        <v>28</v>
      </c>
      <c r="C18" s="3" t="str">
        <f>TEXT(Table2[[#This Row],[created_at]],"mmm")</f>
        <v>Jul</v>
      </c>
      <c r="D18" s="3" t="str">
        <f>TEXT(Table2[[#This Row],[created_at]],"YYYY")</f>
        <v>2023</v>
      </c>
      <c r="E18" s="3" t="s">
        <v>94</v>
      </c>
      <c r="F18">
        <v>17</v>
      </c>
      <c r="G18">
        <v>33.9</v>
      </c>
      <c r="H18" s="1" t="s">
        <v>6</v>
      </c>
      <c r="I18">
        <v>56</v>
      </c>
      <c r="J18">
        <v>43.32</v>
      </c>
      <c r="K18" s="2">
        <v>0</v>
      </c>
      <c r="L18" t="s">
        <v>37</v>
      </c>
      <c r="M18" s="3">
        <v>239</v>
      </c>
    </row>
    <row r="19" spans="1:13" ht="43.2" x14ac:dyDescent="0.3">
      <c r="A19" s="4">
        <v>45116</v>
      </c>
      <c r="B19" s="7">
        <f>WEEKNUM(Table2[[#This Row],[created_at]],1)</f>
        <v>28</v>
      </c>
      <c r="C19" s="3" t="str">
        <f>TEXT(Table2[[#This Row],[created_at]],"mmm")</f>
        <v>Jul</v>
      </c>
      <c r="D19" s="3" t="str">
        <f>TEXT(Table2[[#This Row],[created_at]],"YYYY")</f>
        <v>2023</v>
      </c>
      <c r="E19" s="3" t="s">
        <v>93</v>
      </c>
      <c r="F19">
        <v>18</v>
      </c>
      <c r="G19">
        <v>33.9</v>
      </c>
      <c r="H19" s="1" t="s">
        <v>7</v>
      </c>
      <c r="I19">
        <v>72</v>
      </c>
      <c r="J19">
        <v>43.32</v>
      </c>
      <c r="K19" s="2">
        <v>0</v>
      </c>
      <c r="L19" t="s">
        <v>38</v>
      </c>
      <c r="M19" s="3">
        <v>540</v>
      </c>
    </row>
    <row r="20" spans="1:13" ht="43.2" x14ac:dyDescent="0.3">
      <c r="A20" s="4">
        <v>45116</v>
      </c>
      <c r="B20" s="7">
        <f>WEEKNUM(Table2[[#This Row],[created_at]],1)</f>
        <v>28</v>
      </c>
      <c r="C20" s="3" t="str">
        <f>TEXT(Table2[[#This Row],[created_at]],"mmm")</f>
        <v>Jul</v>
      </c>
      <c r="D20" s="3" t="str">
        <f>TEXT(Table2[[#This Row],[created_at]],"YYYY")</f>
        <v>2023</v>
      </c>
      <c r="E20" s="3" t="s">
        <v>94</v>
      </c>
      <c r="F20">
        <v>19</v>
      </c>
      <c r="G20">
        <v>34</v>
      </c>
      <c r="H20" s="1" t="s">
        <v>12</v>
      </c>
      <c r="I20">
        <v>84</v>
      </c>
      <c r="J20">
        <v>118.56</v>
      </c>
      <c r="K20" s="2">
        <v>0</v>
      </c>
      <c r="L20" t="s">
        <v>39</v>
      </c>
      <c r="M20" s="3">
        <v>638</v>
      </c>
    </row>
    <row r="21" spans="1:13" ht="43.2" x14ac:dyDescent="0.3">
      <c r="A21" s="4">
        <v>45116</v>
      </c>
      <c r="B21" s="7">
        <f>WEEKNUM(Table2[[#This Row],[created_at]],1)</f>
        <v>28</v>
      </c>
      <c r="C21" s="3" t="str">
        <f>TEXT(Table2[[#This Row],[created_at]],"mmm")</f>
        <v>Jul</v>
      </c>
      <c r="D21" s="3" t="str">
        <f>TEXT(Table2[[#This Row],[created_at]],"YYYY")</f>
        <v>2023</v>
      </c>
      <c r="E21" s="3" t="s">
        <v>95</v>
      </c>
      <c r="F21">
        <v>20</v>
      </c>
      <c r="G21">
        <v>33.700000000000003</v>
      </c>
      <c r="H21" s="1" t="s">
        <v>12</v>
      </c>
      <c r="I21">
        <v>65</v>
      </c>
      <c r="J21">
        <v>83.45</v>
      </c>
      <c r="K21" s="2">
        <v>0.94</v>
      </c>
      <c r="L21" t="s">
        <v>40</v>
      </c>
      <c r="M21" s="3">
        <v>737</v>
      </c>
    </row>
    <row r="22" spans="1:13" ht="43.2" x14ac:dyDescent="0.3">
      <c r="A22" s="4">
        <v>45116</v>
      </c>
      <c r="B22" s="7">
        <f>WEEKNUM(Table2[[#This Row],[created_at]],1)</f>
        <v>28</v>
      </c>
      <c r="C22" s="3" t="str">
        <f>TEXT(Table2[[#This Row],[created_at]],"mmm")</f>
        <v>Jul</v>
      </c>
      <c r="D22" s="3" t="str">
        <f>TEXT(Table2[[#This Row],[created_at]],"YYYY")</f>
        <v>2023</v>
      </c>
      <c r="E22" s="3" t="s">
        <v>96</v>
      </c>
      <c r="F22">
        <v>21</v>
      </c>
      <c r="G22">
        <v>33.4</v>
      </c>
      <c r="H22" s="1" t="s">
        <v>13</v>
      </c>
      <c r="I22">
        <v>76</v>
      </c>
      <c r="J22">
        <v>93.43</v>
      </c>
      <c r="K22" s="2">
        <v>0.93</v>
      </c>
      <c r="L22" t="s">
        <v>41</v>
      </c>
      <c r="M22" s="3">
        <v>839</v>
      </c>
    </row>
    <row r="23" spans="1:13" ht="43.2" x14ac:dyDescent="0.3">
      <c r="A23" s="4">
        <v>45116</v>
      </c>
      <c r="B23" s="7">
        <f>WEEKNUM(Table2[[#This Row],[created_at]],1)</f>
        <v>28</v>
      </c>
      <c r="C23" s="3" t="str">
        <f>TEXT(Table2[[#This Row],[created_at]],"mmm")</f>
        <v>Jul</v>
      </c>
      <c r="D23" s="3" t="str">
        <f>TEXT(Table2[[#This Row],[created_at]],"YYYY")</f>
        <v>2023</v>
      </c>
      <c r="E23" s="3" t="s">
        <v>97</v>
      </c>
      <c r="F23">
        <v>22</v>
      </c>
      <c r="G23">
        <v>33.1</v>
      </c>
      <c r="H23" s="1" t="s">
        <v>13</v>
      </c>
      <c r="I23">
        <v>77</v>
      </c>
      <c r="J23">
        <v>69.97</v>
      </c>
      <c r="K23" s="2">
        <v>0.93</v>
      </c>
      <c r="L23" t="s">
        <v>42</v>
      </c>
      <c r="M23" s="3">
        <v>937</v>
      </c>
    </row>
    <row r="24" spans="1:13" ht="43.2" x14ac:dyDescent="0.3">
      <c r="A24" s="4">
        <v>45116</v>
      </c>
      <c r="B24" s="7">
        <f>WEEKNUM(Table2[[#This Row],[created_at]],1)</f>
        <v>28</v>
      </c>
      <c r="C24" s="3" t="str">
        <f>TEXT(Table2[[#This Row],[created_at]],"mmm")</f>
        <v>Jul</v>
      </c>
      <c r="D24" s="3" t="str">
        <f>TEXT(Table2[[#This Row],[created_at]],"YYYY")</f>
        <v>2023</v>
      </c>
      <c r="E24" s="3" t="s">
        <v>98</v>
      </c>
      <c r="F24">
        <v>23</v>
      </c>
      <c r="G24">
        <v>33</v>
      </c>
      <c r="H24" s="1" t="s">
        <v>7</v>
      </c>
      <c r="I24">
        <v>79</v>
      </c>
      <c r="J24">
        <v>95.05</v>
      </c>
      <c r="K24" s="2">
        <v>0.93</v>
      </c>
      <c r="L24" t="s">
        <v>43</v>
      </c>
      <c r="M24" s="3">
        <v>39</v>
      </c>
    </row>
    <row r="25" spans="1:13" ht="43.2" x14ac:dyDescent="0.3">
      <c r="A25" s="4">
        <v>45116</v>
      </c>
      <c r="B25" s="7">
        <f>WEEKNUM(Table2[[#This Row],[created_at]],1)</f>
        <v>28</v>
      </c>
      <c r="C25" s="3" t="str">
        <f>TEXT(Table2[[#This Row],[created_at]],"mmm")</f>
        <v>Jul</v>
      </c>
      <c r="D25" s="3" t="str">
        <f>TEXT(Table2[[#This Row],[created_at]],"YYYY")</f>
        <v>2023</v>
      </c>
      <c r="E25" s="5">
        <v>1.0015162037037</v>
      </c>
      <c r="F25">
        <v>24</v>
      </c>
      <c r="G25">
        <v>32.9</v>
      </c>
      <c r="H25" s="1" t="s">
        <v>13</v>
      </c>
      <c r="I25">
        <v>90</v>
      </c>
      <c r="J25">
        <v>206.32</v>
      </c>
      <c r="K25" s="2">
        <v>0.94</v>
      </c>
      <c r="L25" t="s">
        <v>44</v>
      </c>
      <c r="M25" s="3">
        <v>138</v>
      </c>
    </row>
    <row r="26" spans="1:13" ht="43.2" x14ac:dyDescent="0.3">
      <c r="A26" s="4">
        <v>45116</v>
      </c>
      <c r="B26" s="7">
        <f>WEEKNUM(Table2[[#This Row],[created_at]],1)</f>
        <v>28</v>
      </c>
      <c r="C26" s="3" t="str">
        <f>TEXT(Table2[[#This Row],[created_at]],"mmm")</f>
        <v>Jul</v>
      </c>
      <c r="D26" s="3" t="str">
        <f>TEXT(Table2[[#This Row],[created_at]],"YYYY")</f>
        <v>2023</v>
      </c>
      <c r="E26" s="5">
        <v>1.0431828703703701</v>
      </c>
      <c r="F26">
        <v>25</v>
      </c>
      <c r="G26">
        <v>32.9</v>
      </c>
      <c r="H26" s="1" t="s">
        <v>13</v>
      </c>
      <c r="I26">
        <v>98</v>
      </c>
      <c r="J26">
        <v>163.95</v>
      </c>
      <c r="K26" s="2">
        <v>0.95</v>
      </c>
      <c r="L26" t="s">
        <v>45</v>
      </c>
      <c r="M26" s="3">
        <v>838</v>
      </c>
    </row>
    <row r="27" spans="1:13" ht="43.2" x14ac:dyDescent="0.3">
      <c r="A27" s="4">
        <v>45116</v>
      </c>
      <c r="B27" s="7">
        <f>WEEKNUM(Table2[[#This Row],[created_at]],1)</f>
        <v>28</v>
      </c>
      <c r="C27" s="3" t="str">
        <f>TEXT(Table2[[#This Row],[created_at]],"mmm")</f>
        <v>Jul</v>
      </c>
      <c r="D27" s="3" t="str">
        <f>TEXT(Table2[[#This Row],[created_at]],"YYYY")</f>
        <v>2023</v>
      </c>
      <c r="E27" s="5">
        <v>1.0848495370370399</v>
      </c>
      <c r="F27">
        <v>26</v>
      </c>
      <c r="G27">
        <v>32.700000000000003</v>
      </c>
      <c r="H27" s="1" t="s">
        <v>13</v>
      </c>
      <c r="I27">
        <v>102</v>
      </c>
      <c r="J27">
        <v>142.86000000000001</v>
      </c>
      <c r="K27" s="2">
        <v>0.95</v>
      </c>
      <c r="L27" t="s">
        <v>46</v>
      </c>
      <c r="M27" s="3">
        <v>941</v>
      </c>
    </row>
    <row r="28" spans="1:13" ht="43.2" x14ac:dyDescent="0.3">
      <c r="A28" s="4">
        <v>45116</v>
      </c>
      <c r="B28" s="7">
        <f>WEEKNUM(Table2[[#This Row],[created_at]],1)</f>
        <v>28</v>
      </c>
      <c r="C28" s="3" t="str">
        <f>TEXT(Table2[[#This Row],[created_at]],"mmm")</f>
        <v>Jul</v>
      </c>
      <c r="D28" s="3" t="str">
        <f>TEXT(Table2[[#This Row],[created_at]],"YYYY")</f>
        <v>2023</v>
      </c>
      <c r="E28" s="5">
        <v>0.95986111111111105</v>
      </c>
      <c r="F28">
        <v>27</v>
      </c>
      <c r="G28">
        <v>32.700000000000003</v>
      </c>
      <c r="H28" s="1" t="s">
        <v>7</v>
      </c>
      <c r="I28">
        <v>112</v>
      </c>
      <c r="J28">
        <v>151.41999999999999</v>
      </c>
      <c r="K28" s="2">
        <v>0.95</v>
      </c>
      <c r="L28" t="s">
        <v>47</v>
      </c>
      <c r="M28" s="3">
        <v>39</v>
      </c>
    </row>
    <row r="29" spans="1:13" ht="43.2" x14ac:dyDescent="0.3">
      <c r="A29" s="4">
        <v>45116</v>
      </c>
      <c r="B29" s="7">
        <f>WEEKNUM(Table2[[#This Row],[created_at]],1)</f>
        <v>28</v>
      </c>
      <c r="C29" s="3" t="str">
        <f>TEXT(Table2[[#This Row],[created_at]],"mmm")</f>
        <v>Jul</v>
      </c>
      <c r="D29" s="3" t="str">
        <f>TEXT(Table2[[#This Row],[created_at]],"YYYY")</f>
        <v>2023</v>
      </c>
      <c r="E29" s="5">
        <v>1.00152777777778</v>
      </c>
      <c r="F29">
        <v>28</v>
      </c>
      <c r="G29">
        <v>32.6</v>
      </c>
      <c r="H29" s="1" t="s">
        <v>7</v>
      </c>
      <c r="I29">
        <v>79</v>
      </c>
      <c r="J29">
        <v>151.41999999999999</v>
      </c>
      <c r="K29" s="2">
        <v>0.94</v>
      </c>
      <c r="L29" t="s">
        <v>48</v>
      </c>
      <c r="M29" s="3">
        <v>141</v>
      </c>
    </row>
    <row r="30" spans="1:13" ht="43.2" x14ac:dyDescent="0.3">
      <c r="A30" s="4">
        <v>45116</v>
      </c>
      <c r="B30" s="7">
        <f>WEEKNUM(Table2[[#This Row],[created_at]],1)</f>
        <v>28</v>
      </c>
      <c r="C30" s="3" t="str">
        <f>TEXT(Table2[[#This Row],[created_at]],"mmm")</f>
        <v>Jul</v>
      </c>
      <c r="D30" s="3" t="str">
        <f>TEXT(Table2[[#This Row],[created_at]],"YYYY")</f>
        <v>2023</v>
      </c>
      <c r="E30" s="5">
        <v>1.0431944444444401</v>
      </c>
      <c r="F30">
        <v>29</v>
      </c>
      <c r="G30">
        <v>32.4</v>
      </c>
      <c r="H30" s="1" t="s">
        <v>7</v>
      </c>
      <c r="I30">
        <v>75</v>
      </c>
      <c r="J30">
        <v>50.32</v>
      </c>
      <c r="K30" s="2">
        <v>0.94</v>
      </c>
      <c r="L30" t="s">
        <v>49</v>
      </c>
      <c r="M30" s="3">
        <v>241</v>
      </c>
    </row>
    <row r="31" spans="1:13" ht="43.2" x14ac:dyDescent="0.3">
      <c r="A31" s="4">
        <v>45116</v>
      </c>
      <c r="B31" s="7">
        <f>WEEKNUM(Table2[[#This Row],[created_at]],1)</f>
        <v>28</v>
      </c>
      <c r="C31" s="3" t="str">
        <f>TEXT(Table2[[#This Row],[created_at]],"mmm")</f>
        <v>Jul</v>
      </c>
      <c r="D31" s="3" t="str">
        <f>TEXT(Table2[[#This Row],[created_at]],"YYYY")</f>
        <v>2023</v>
      </c>
      <c r="E31" s="5">
        <v>1.0848611111111099</v>
      </c>
      <c r="F31">
        <v>30</v>
      </c>
      <c r="G31">
        <v>32.4</v>
      </c>
      <c r="H31" s="1" t="s">
        <v>7</v>
      </c>
      <c r="I31">
        <v>44</v>
      </c>
      <c r="J31">
        <v>76.959999999999994</v>
      </c>
      <c r="K31" s="2">
        <v>0.94</v>
      </c>
      <c r="L31" t="s">
        <v>50</v>
      </c>
      <c r="M31" s="3">
        <v>343</v>
      </c>
    </row>
    <row r="32" spans="1:13" ht="43.2" x14ac:dyDescent="0.3">
      <c r="A32" s="4">
        <v>45116</v>
      </c>
      <c r="B32" s="7">
        <f>WEEKNUM(Table2[[#This Row],[created_at]],1)</f>
        <v>28</v>
      </c>
      <c r="C32" s="3" t="str">
        <f>TEXT(Table2[[#This Row],[created_at]],"mmm")</f>
        <v>Jul</v>
      </c>
      <c r="D32" s="3" t="str">
        <f>TEXT(Table2[[#This Row],[created_at]],"YYYY")</f>
        <v>2023</v>
      </c>
      <c r="E32" s="5">
        <v>0.9598726851851852</v>
      </c>
      <c r="F32">
        <v>31</v>
      </c>
      <c r="G32">
        <v>32.4</v>
      </c>
      <c r="H32" s="1" t="s">
        <v>7</v>
      </c>
      <c r="I32">
        <v>66</v>
      </c>
      <c r="J32">
        <v>88.44</v>
      </c>
      <c r="K32" s="2">
        <v>0.95</v>
      </c>
      <c r="L32" t="s">
        <v>51</v>
      </c>
      <c r="M32" s="3">
        <v>542</v>
      </c>
    </row>
    <row r="33" spans="1:13" ht="43.2" x14ac:dyDescent="0.3">
      <c r="A33" s="4">
        <v>45116</v>
      </c>
      <c r="B33" s="7">
        <f>WEEKNUM(Table2[[#This Row],[created_at]],1)</f>
        <v>28</v>
      </c>
      <c r="C33" s="3" t="str">
        <f>TEXT(Table2[[#This Row],[created_at]],"mmm")</f>
        <v>Jul</v>
      </c>
      <c r="D33" s="3" t="str">
        <f>TEXT(Table2[[#This Row],[created_at]],"YYYY")</f>
        <v>2023</v>
      </c>
      <c r="E33" s="5">
        <v>1.0015393518518501</v>
      </c>
      <c r="F33">
        <v>32</v>
      </c>
      <c r="G33">
        <v>32.4</v>
      </c>
      <c r="H33" s="1" t="s">
        <v>8</v>
      </c>
      <c r="I33">
        <v>68</v>
      </c>
      <c r="J33">
        <v>100.37</v>
      </c>
      <c r="K33" s="2">
        <v>0.95</v>
      </c>
      <c r="L33" t="s">
        <v>52</v>
      </c>
      <c r="M33" s="3">
        <v>640</v>
      </c>
    </row>
    <row r="34" spans="1:13" ht="43.2" x14ac:dyDescent="0.3">
      <c r="A34" s="4">
        <v>45116</v>
      </c>
      <c r="B34" s="7">
        <f>WEEKNUM(Table2[[#This Row],[created_at]],1)</f>
        <v>28</v>
      </c>
      <c r="C34" s="3" t="str">
        <f>TEXT(Table2[[#This Row],[created_at]],"mmm")</f>
        <v>Jul</v>
      </c>
      <c r="D34" s="3" t="str">
        <f>TEXT(Table2[[#This Row],[created_at]],"YYYY")</f>
        <v>2023</v>
      </c>
      <c r="E34" s="5">
        <v>1.0432060185185199</v>
      </c>
      <c r="F34">
        <v>33</v>
      </c>
      <c r="G34">
        <v>32.4</v>
      </c>
      <c r="H34" s="1" t="s">
        <v>8</v>
      </c>
      <c r="I34">
        <v>67</v>
      </c>
      <c r="J34">
        <v>86.99</v>
      </c>
      <c r="K34" s="2">
        <v>0.97</v>
      </c>
      <c r="L34" t="s">
        <v>53</v>
      </c>
      <c r="M34" s="3">
        <v>743</v>
      </c>
    </row>
    <row r="35" spans="1:13" ht="43.2" x14ac:dyDescent="0.3">
      <c r="A35" s="4">
        <v>45116</v>
      </c>
      <c r="B35" s="7">
        <f>WEEKNUM(Table2[[#This Row],[created_at]],1)</f>
        <v>28</v>
      </c>
      <c r="C35" s="3" t="str">
        <f>TEXT(Table2[[#This Row],[created_at]],"mmm")</f>
        <v>Jul</v>
      </c>
      <c r="D35" s="3" t="str">
        <f>TEXT(Table2[[#This Row],[created_at]],"YYYY")</f>
        <v>2023</v>
      </c>
      <c r="E35" s="5">
        <v>1.08487268518519</v>
      </c>
      <c r="F35">
        <v>34</v>
      </c>
      <c r="G35">
        <v>32.4</v>
      </c>
      <c r="H35" s="1" t="s">
        <v>8</v>
      </c>
      <c r="I35">
        <v>87</v>
      </c>
      <c r="J35">
        <v>62.08</v>
      </c>
      <c r="K35" s="2">
        <v>0.97</v>
      </c>
      <c r="L35" t="s">
        <v>54</v>
      </c>
      <c r="M35" s="3">
        <v>841</v>
      </c>
    </row>
    <row r="36" spans="1:13" ht="43.2" x14ac:dyDescent="0.3">
      <c r="A36" s="4">
        <v>45116</v>
      </c>
      <c r="B36" s="7">
        <f>WEEKNUM(Table2[[#This Row],[created_at]],1)</f>
        <v>28</v>
      </c>
      <c r="C36" s="3" t="str">
        <f>TEXT(Table2[[#This Row],[created_at]],"mmm")</f>
        <v>Jul</v>
      </c>
      <c r="D36" s="3" t="str">
        <f>TEXT(Table2[[#This Row],[created_at]],"YYYY")</f>
        <v>2023</v>
      </c>
      <c r="E36" s="5">
        <v>1.1265393518518501</v>
      </c>
      <c r="F36">
        <v>35</v>
      </c>
      <c r="G36">
        <v>32.4</v>
      </c>
      <c r="H36" s="1" t="s">
        <v>8</v>
      </c>
      <c r="I36">
        <v>82</v>
      </c>
      <c r="J36">
        <v>82.28</v>
      </c>
      <c r="K36" s="2">
        <v>0.97</v>
      </c>
      <c r="L36" t="s">
        <v>55</v>
      </c>
      <c r="M36" s="3">
        <v>943</v>
      </c>
    </row>
    <row r="37" spans="1:13" ht="43.2" x14ac:dyDescent="0.3">
      <c r="A37" s="4">
        <v>45116</v>
      </c>
      <c r="B37" s="7">
        <f>WEEKNUM(Table2[[#This Row],[created_at]],1)</f>
        <v>28</v>
      </c>
      <c r="C37" s="3" t="str">
        <f>TEXT(Table2[[#This Row],[created_at]],"mmm")</f>
        <v>Jul</v>
      </c>
      <c r="D37" s="3" t="str">
        <f>TEXT(Table2[[#This Row],[created_at]],"YYYY")</f>
        <v>2023</v>
      </c>
      <c r="E37" s="5">
        <v>0.95988425925925924</v>
      </c>
      <c r="F37">
        <v>36</v>
      </c>
      <c r="G37">
        <v>32.299999999999997</v>
      </c>
      <c r="H37" s="1" t="s">
        <v>8</v>
      </c>
      <c r="I37">
        <v>75</v>
      </c>
      <c r="J37">
        <v>74.72</v>
      </c>
      <c r="K37" s="2">
        <v>0.94</v>
      </c>
      <c r="L37" t="s">
        <v>56</v>
      </c>
      <c r="M37" s="3">
        <v>42</v>
      </c>
    </row>
    <row r="38" spans="1:13" ht="43.2" x14ac:dyDescent="0.3">
      <c r="A38" s="4">
        <v>45116</v>
      </c>
      <c r="B38" s="7">
        <f>WEEKNUM(Table2[[#This Row],[created_at]],1)</f>
        <v>28</v>
      </c>
      <c r="C38" s="3" t="str">
        <f>TEXT(Table2[[#This Row],[created_at]],"mmm")</f>
        <v>Jul</v>
      </c>
      <c r="D38" s="3" t="str">
        <f>TEXT(Table2[[#This Row],[created_at]],"YYYY")</f>
        <v>2023</v>
      </c>
      <c r="E38" s="3" t="s">
        <v>97</v>
      </c>
      <c r="F38">
        <v>37</v>
      </c>
      <c r="G38">
        <v>32.299999999999997</v>
      </c>
      <c r="H38" s="1" t="s">
        <v>8</v>
      </c>
      <c r="I38">
        <v>88</v>
      </c>
      <c r="J38">
        <v>80.239999999999995</v>
      </c>
      <c r="K38" s="2">
        <v>0.94</v>
      </c>
      <c r="L38" t="s">
        <v>57</v>
      </c>
      <c r="M38" s="3">
        <v>145</v>
      </c>
    </row>
    <row r="39" spans="1:13" ht="43.2" x14ac:dyDescent="0.3">
      <c r="A39" s="4">
        <v>45116</v>
      </c>
      <c r="B39" s="7">
        <f>WEEKNUM(Table2[[#This Row],[created_at]],1)</f>
        <v>28</v>
      </c>
      <c r="C39" s="3" t="str">
        <f>TEXT(Table2[[#This Row],[created_at]],"mmm")</f>
        <v>Jul</v>
      </c>
      <c r="D39" s="3" t="str">
        <f>TEXT(Table2[[#This Row],[created_at]],"YYYY")</f>
        <v>2023</v>
      </c>
      <c r="E39" s="3" t="s">
        <v>98</v>
      </c>
      <c r="F39">
        <v>38</v>
      </c>
      <c r="G39">
        <v>32.299999999999997</v>
      </c>
      <c r="H39" s="1" t="s">
        <v>8</v>
      </c>
      <c r="I39">
        <v>45</v>
      </c>
      <c r="J39">
        <v>119.64</v>
      </c>
      <c r="K39" s="2">
        <v>0.94</v>
      </c>
      <c r="L39" t="s">
        <v>25</v>
      </c>
      <c r="M39" s="3">
        <v>242</v>
      </c>
    </row>
    <row r="40" spans="1:13" ht="43.2" x14ac:dyDescent="0.3">
      <c r="A40" s="4">
        <v>45116</v>
      </c>
      <c r="B40" s="7">
        <f>WEEKNUM(Table2[[#This Row],[created_at]],1)</f>
        <v>28</v>
      </c>
      <c r="C40" s="3" t="str">
        <f>TEXT(Table2[[#This Row],[created_at]],"mmm")</f>
        <v>Jul</v>
      </c>
      <c r="D40" s="3" t="str">
        <f>TEXT(Table2[[#This Row],[created_at]],"YYYY")</f>
        <v>2023</v>
      </c>
      <c r="E40" s="3" t="s">
        <v>98</v>
      </c>
      <c r="F40">
        <v>39</v>
      </c>
      <c r="G40">
        <v>32.4</v>
      </c>
      <c r="H40" s="1" t="s">
        <v>8</v>
      </c>
      <c r="I40">
        <v>76</v>
      </c>
      <c r="J40">
        <v>69.14</v>
      </c>
      <c r="K40" s="2">
        <v>0.94</v>
      </c>
      <c r="L40" t="s">
        <v>58</v>
      </c>
      <c r="M40" s="3">
        <v>643</v>
      </c>
    </row>
    <row r="41" spans="1:13" ht="43.2" x14ac:dyDescent="0.3">
      <c r="A41" s="4">
        <v>45116</v>
      </c>
      <c r="B41" s="7">
        <f>WEEKNUM(Table2[[#This Row],[created_at]],1)</f>
        <v>28</v>
      </c>
      <c r="C41" s="3" t="str">
        <f>TEXT(Table2[[#This Row],[created_at]],"mmm")</f>
        <v>Jul</v>
      </c>
      <c r="D41" s="3" t="str">
        <f>TEXT(Table2[[#This Row],[created_at]],"YYYY")</f>
        <v>2023</v>
      </c>
      <c r="E41" s="3" t="s">
        <v>99</v>
      </c>
      <c r="F41">
        <v>40</v>
      </c>
      <c r="G41">
        <v>32.4</v>
      </c>
      <c r="H41" s="1" t="s">
        <v>14</v>
      </c>
      <c r="I41">
        <v>89</v>
      </c>
      <c r="J41">
        <v>162.35</v>
      </c>
      <c r="K41" s="2">
        <v>0.93</v>
      </c>
      <c r="L41" t="s">
        <v>59</v>
      </c>
      <c r="M41" s="3">
        <v>745</v>
      </c>
    </row>
    <row r="42" spans="1:13" ht="43.2" x14ac:dyDescent="0.3">
      <c r="A42" s="4">
        <v>45116</v>
      </c>
      <c r="B42" s="7">
        <f>WEEKNUM(Table2[[#This Row],[created_at]],1)</f>
        <v>28</v>
      </c>
      <c r="C42" s="3" t="str">
        <f>TEXT(Table2[[#This Row],[created_at]],"mmm")</f>
        <v>Jul</v>
      </c>
      <c r="D42" s="3" t="str">
        <f>TEXT(Table2[[#This Row],[created_at]],"YYYY")</f>
        <v>2023</v>
      </c>
      <c r="E42" s="3" t="s">
        <v>100</v>
      </c>
      <c r="F42">
        <v>41</v>
      </c>
      <c r="G42">
        <v>32.6</v>
      </c>
      <c r="H42" s="1" t="s">
        <v>11</v>
      </c>
      <c r="I42">
        <v>90</v>
      </c>
      <c r="J42">
        <v>183.49</v>
      </c>
      <c r="K42" s="2">
        <v>0.94</v>
      </c>
      <c r="L42" t="s">
        <v>60</v>
      </c>
      <c r="M42" s="3">
        <v>843</v>
      </c>
    </row>
    <row r="43" spans="1:13" ht="43.2" x14ac:dyDescent="0.3">
      <c r="A43" s="4">
        <v>45116</v>
      </c>
      <c r="B43" s="7">
        <f>WEEKNUM(Table2[[#This Row],[created_at]],1)</f>
        <v>28</v>
      </c>
      <c r="C43" s="3" t="str">
        <f>TEXT(Table2[[#This Row],[created_at]],"mmm")</f>
        <v>Jul</v>
      </c>
      <c r="D43" s="3" t="str">
        <f>TEXT(Table2[[#This Row],[created_at]],"YYYY")</f>
        <v>2023</v>
      </c>
      <c r="E43" s="3" t="s">
        <v>101</v>
      </c>
      <c r="F43">
        <v>42</v>
      </c>
      <c r="G43">
        <v>32.9</v>
      </c>
      <c r="H43" s="1" t="s">
        <v>14</v>
      </c>
      <c r="I43">
        <v>98</v>
      </c>
      <c r="J43">
        <v>168.58</v>
      </c>
      <c r="K43" s="2">
        <v>0.94</v>
      </c>
      <c r="L43" t="s">
        <v>61</v>
      </c>
      <c r="M43" s="3">
        <v>945</v>
      </c>
    </row>
    <row r="44" spans="1:13" ht="43.2" x14ac:dyDescent="0.3">
      <c r="A44" s="4">
        <v>45116</v>
      </c>
      <c r="B44" s="7">
        <f>WEEKNUM(Table2[[#This Row],[created_at]],1)</f>
        <v>28</v>
      </c>
      <c r="C44" s="3" t="str">
        <f>TEXT(Table2[[#This Row],[created_at]],"mmm")</f>
        <v>Jul</v>
      </c>
      <c r="D44" s="3" t="str">
        <f>TEXT(Table2[[#This Row],[created_at]],"YYYY")</f>
        <v>2023</v>
      </c>
      <c r="E44" s="5">
        <v>0.95990740740740732</v>
      </c>
      <c r="F44">
        <v>43</v>
      </c>
      <c r="G44">
        <v>33.200000000000003</v>
      </c>
      <c r="H44" s="1" t="s">
        <v>4</v>
      </c>
      <c r="I44">
        <v>100</v>
      </c>
      <c r="J44">
        <v>78.17</v>
      </c>
      <c r="K44" s="2">
        <v>0.94</v>
      </c>
      <c r="L44" t="s">
        <v>62</v>
      </c>
      <c r="M44" s="3">
        <v>43</v>
      </c>
    </row>
    <row r="45" spans="1:13" ht="43.2" x14ac:dyDescent="0.3">
      <c r="A45" s="4">
        <v>45116</v>
      </c>
      <c r="B45" s="7">
        <f>WEEKNUM(Table2[[#This Row],[created_at]],1)</f>
        <v>28</v>
      </c>
      <c r="C45" s="3" t="str">
        <f>TEXT(Table2[[#This Row],[created_at]],"mmm")</f>
        <v>Jul</v>
      </c>
      <c r="D45" s="3" t="str">
        <f>TEXT(Table2[[#This Row],[created_at]],"YYYY")</f>
        <v>2023</v>
      </c>
      <c r="E45" s="5">
        <v>1.00157407407407</v>
      </c>
      <c r="F45">
        <v>44</v>
      </c>
      <c r="G45">
        <v>33.9</v>
      </c>
      <c r="H45" s="1" t="s">
        <v>11</v>
      </c>
      <c r="I45">
        <v>102</v>
      </c>
      <c r="J45">
        <v>141.83000000000001</v>
      </c>
      <c r="K45" s="2">
        <v>0.95</v>
      </c>
      <c r="L45" t="s">
        <v>63</v>
      </c>
      <c r="M45" s="3">
        <v>145</v>
      </c>
    </row>
    <row r="46" spans="1:13" ht="43.2" x14ac:dyDescent="0.3">
      <c r="A46" s="4">
        <v>45116</v>
      </c>
      <c r="B46" s="7">
        <f>WEEKNUM(Table2[[#This Row],[created_at]],1)</f>
        <v>28</v>
      </c>
      <c r="C46" s="3" t="str">
        <f>TEXT(Table2[[#This Row],[created_at]],"mmm")</f>
        <v>Jul</v>
      </c>
      <c r="D46" s="3" t="str">
        <f>TEXT(Table2[[#This Row],[created_at]],"YYYY")</f>
        <v>2023</v>
      </c>
      <c r="E46" s="5">
        <v>1.04324074074074</v>
      </c>
      <c r="F46">
        <v>45</v>
      </c>
      <c r="G46">
        <v>33.799999999999997</v>
      </c>
      <c r="H46" s="1" t="s">
        <v>8</v>
      </c>
      <c r="I46">
        <v>90</v>
      </c>
      <c r="J46">
        <v>57.67</v>
      </c>
      <c r="K46" s="2">
        <v>0.95</v>
      </c>
      <c r="L46" t="s">
        <v>64</v>
      </c>
      <c r="M46" s="3">
        <v>244</v>
      </c>
    </row>
    <row r="47" spans="1:13" ht="43.2" x14ac:dyDescent="0.3">
      <c r="A47" s="4">
        <v>45116</v>
      </c>
      <c r="B47" s="7">
        <f>WEEKNUM(Table2[[#This Row],[created_at]],1)</f>
        <v>28</v>
      </c>
      <c r="C47" s="3" t="str">
        <f>TEXT(Table2[[#This Row],[created_at]],"mmm")</f>
        <v>Jul</v>
      </c>
      <c r="D47" s="3" t="str">
        <f>TEXT(Table2[[#This Row],[created_at]],"YYYY")</f>
        <v>2023</v>
      </c>
      <c r="E47" s="5">
        <v>1.0849074074074101</v>
      </c>
      <c r="F47">
        <v>46</v>
      </c>
      <c r="G47">
        <v>33.6</v>
      </c>
      <c r="H47" s="1" t="s">
        <v>13</v>
      </c>
      <c r="I47">
        <v>76</v>
      </c>
      <c r="J47">
        <v>57.67</v>
      </c>
      <c r="K47" s="2">
        <v>0.94</v>
      </c>
      <c r="L47" t="s">
        <v>65</v>
      </c>
      <c r="M47" s="3">
        <v>343</v>
      </c>
    </row>
    <row r="48" spans="1:13" ht="43.2" x14ac:dyDescent="0.3">
      <c r="A48" s="4">
        <v>45116</v>
      </c>
      <c r="B48" s="7">
        <f>WEEKNUM(Table2[[#This Row],[created_at]],1)</f>
        <v>28</v>
      </c>
      <c r="C48" s="3" t="str">
        <f>TEXT(Table2[[#This Row],[created_at]],"mmm")</f>
        <v>Jul</v>
      </c>
      <c r="D48" s="3" t="str">
        <f>TEXT(Table2[[#This Row],[created_at]],"YYYY")</f>
        <v>2023</v>
      </c>
      <c r="E48" s="5">
        <v>1.12657407407407</v>
      </c>
      <c r="F48">
        <v>47</v>
      </c>
      <c r="G48">
        <v>33.5</v>
      </c>
      <c r="H48" s="1" t="s">
        <v>12</v>
      </c>
      <c r="I48">
        <v>89</v>
      </c>
      <c r="J48">
        <v>48.95</v>
      </c>
      <c r="K48" s="2">
        <v>0.94</v>
      </c>
      <c r="L48" t="s">
        <v>66</v>
      </c>
      <c r="M48" s="3">
        <v>444</v>
      </c>
    </row>
    <row r="49" spans="1:13" ht="43.2" x14ac:dyDescent="0.3">
      <c r="A49" s="4">
        <v>45116</v>
      </c>
      <c r="B49" s="7">
        <f>WEEKNUM(Table2[[#This Row],[created_at]],1)</f>
        <v>28</v>
      </c>
      <c r="C49" s="3" t="str">
        <f>TEXT(Table2[[#This Row],[created_at]],"mmm")</f>
        <v>Jul</v>
      </c>
      <c r="D49" s="3" t="str">
        <f>TEXT(Table2[[#This Row],[created_at]],"YYYY")</f>
        <v>2023</v>
      </c>
      <c r="E49" s="5">
        <v>1.16824074074074</v>
      </c>
      <c r="F49">
        <v>48</v>
      </c>
      <c r="G49">
        <v>33</v>
      </c>
      <c r="H49" s="1" t="s">
        <v>13</v>
      </c>
      <c r="I49">
        <v>56</v>
      </c>
      <c r="J49">
        <v>48.95</v>
      </c>
      <c r="K49" s="2">
        <v>0</v>
      </c>
      <c r="L49" t="s">
        <v>57</v>
      </c>
      <c r="M49" s="3">
        <v>542</v>
      </c>
    </row>
    <row r="50" spans="1:13" ht="43.2" x14ac:dyDescent="0.3">
      <c r="A50" s="4">
        <v>45116</v>
      </c>
      <c r="B50" s="7">
        <f>WEEKNUM(Table2[[#This Row],[created_at]],1)</f>
        <v>28</v>
      </c>
      <c r="C50" s="3" t="str">
        <f>TEXT(Table2[[#This Row],[created_at]],"mmm")</f>
        <v>Jul</v>
      </c>
      <c r="D50" s="3" t="str">
        <f>TEXT(Table2[[#This Row],[created_at]],"YYYY")</f>
        <v>2023</v>
      </c>
      <c r="E50" s="5">
        <v>0.95991898148148147</v>
      </c>
      <c r="F50">
        <v>49</v>
      </c>
      <c r="G50">
        <v>32.9</v>
      </c>
      <c r="H50" s="1" t="s">
        <v>12</v>
      </c>
      <c r="I50">
        <v>48</v>
      </c>
      <c r="J50">
        <v>67.81</v>
      </c>
      <c r="K50" s="2">
        <v>0</v>
      </c>
      <c r="L50" t="s">
        <v>67</v>
      </c>
      <c r="M50" s="3">
        <v>645</v>
      </c>
    </row>
    <row r="51" spans="1:13" ht="43.2" x14ac:dyDescent="0.3">
      <c r="A51" s="4">
        <v>45116</v>
      </c>
      <c r="B51" s="7">
        <f>WEEKNUM(Table2[[#This Row],[created_at]],1)</f>
        <v>28</v>
      </c>
      <c r="C51" s="3" t="str">
        <f>TEXT(Table2[[#This Row],[created_at]],"mmm")</f>
        <v>Jul</v>
      </c>
      <c r="D51" s="3" t="str">
        <f>TEXT(Table2[[#This Row],[created_at]],"YYYY")</f>
        <v>2023</v>
      </c>
      <c r="E51" s="5">
        <v>1.00158564814815</v>
      </c>
      <c r="F51">
        <v>50</v>
      </c>
      <c r="G51">
        <v>32.700000000000003</v>
      </c>
      <c r="H51" s="1" t="s">
        <v>13</v>
      </c>
      <c r="I51">
        <v>44</v>
      </c>
      <c r="J51">
        <v>64.48</v>
      </c>
      <c r="K51" s="2">
        <v>0.94</v>
      </c>
      <c r="L51" t="s">
        <v>68</v>
      </c>
      <c r="M51" s="3">
        <v>747</v>
      </c>
    </row>
    <row r="52" spans="1:13" ht="43.2" x14ac:dyDescent="0.3">
      <c r="A52" s="4">
        <v>45116</v>
      </c>
      <c r="B52" s="7">
        <f>WEEKNUM(Table2[[#This Row],[created_at]],1)</f>
        <v>28</v>
      </c>
      <c r="C52" s="3" t="str">
        <f>TEXT(Table2[[#This Row],[created_at]],"mmm")</f>
        <v>Jul</v>
      </c>
      <c r="D52" s="3" t="str">
        <f>TEXT(Table2[[#This Row],[created_at]],"YYYY")</f>
        <v>2023</v>
      </c>
      <c r="E52" s="5">
        <v>1.0432523148148101</v>
      </c>
      <c r="F52">
        <v>51</v>
      </c>
      <c r="G52">
        <v>32.700000000000003</v>
      </c>
      <c r="H52" s="1" t="s">
        <v>13</v>
      </c>
      <c r="I52">
        <v>56</v>
      </c>
      <c r="J52">
        <v>64.48</v>
      </c>
      <c r="K52" s="2">
        <v>0.94</v>
      </c>
      <c r="L52" t="s">
        <v>56</v>
      </c>
      <c r="M52" s="3">
        <v>845</v>
      </c>
    </row>
    <row r="53" spans="1:13" ht="43.2" x14ac:dyDescent="0.3">
      <c r="A53" s="4">
        <v>45116</v>
      </c>
      <c r="B53" s="7">
        <f>WEEKNUM(Table2[[#This Row],[created_at]],1)</f>
        <v>28</v>
      </c>
      <c r="C53" s="3" t="str">
        <f>TEXT(Table2[[#This Row],[created_at]],"mmm")</f>
        <v>Jul</v>
      </c>
      <c r="D53" s="3" t="str">
        <f>TEXT(Table2[[#This Row],[created_at]],"YYYY")</f>
        <v>2023</v>
      </c>
      <c r="E53" s="5">
        <v>1.0849189814814799</v>
      </c>
      <c r="F53">
        <v>52</v>
      </c>
      <c r="G53">
        <v>31.8</v>
      </c>
      <c r="H53" s="1" t="s">
        <v>15</v>
      </c>
      <c r="I53">
        <v>67</v>
      </c>
      <c r="J53">
        <v>45.2</v>
      </c>
      <c r="K53" s="2">
        <v>0.94</v>
      </c>
      <c r="L53" t="s">
        <v>69</v>
      </c>
      <c r="M53" s="3">
        <v>947</v>
      </c>
    </row>
    <row r="54" spans="1:13" ht="43.2" x14ac:dyDescent="0.3">
      <c r="A54" s="4">
        <v>45116</v>
      </c>
      <c r="B54" s="7">
        <f>WEEKNUM(Table2[[#This Row],[created_at]],1)</f>
        <v>28</v>
      </c>
      <c r="C54" s="3" t="str">
        <f>TEXT(Table2[[#This Row],[created_at]],"mmm")</f>
        <v>Jul</v>
      </c>
      <c r="D54" s="3" t="str">
        <f>TEXT(Table2[[#This Row],[created_at]],"YYYY")</f>
        <v>2023</v>
      </c>
      <c r="E54" s="5">
        <v>0.95993055555555562</v>
      </c>
      <c r="F54">
        <v>53</v>
      </c>
      <c r="G54">
        <v>31.9</v>
      </c>
      <c r="H54" s="1" t="s">
        <v>15</v>
      </c>
      <c r="I54">
        <v>74</v>
      </c>
      <c r="J54">
        <v>45.2</v>
      </c>
      <c r="K54" s="2">
        <v>0.94</v>
      </c>
      <c r="L54" t="s">
        <v>70</v>
      </c>
      <c r="M54" s="3">
        <v>46</v>
      </c>
    </row>
    <row r="55" spans="1:13" ht="43.2" x14ac:dyDescent="0.3">
      <c r="A55" s="4">
        <v>45116</v>
      </c>
      <c r="B55" s="7">
        <f>WEEKNUM(Table2[[#This Row],[created_at]],1)</f>
        <v>28</v>
      </c>
      <c r="C55" s="3" t="str">
        <f>TEXT(Table2[[#This Row],[created_at]],"mmm")</f>
        <v>Jul</v>
      </c>
      <c r="D55" s="3" t="str">
        <f>TEXT(Table2[[#This Row],[created_at]],"YYYY")</f>
        <v>2023</v>
      </c>
      <c r="E55" s="5">
        <v>1.00159722222222</v>
      </c>
      <c r="F55">
        <v>54</v>
      </c>
      <c r="G55">
        <v>32</v>
      </c>
      <c r="H55" s="1" t="s">
        <v>10</v>
      </c>
      <c r="I55">
        <v>76</v>
      </c>
      <c r="J55">
        <v>0</v>
      </c>
      <c r="K55" s="2">
        <v>0.94</v>
      </c>
      <c r="L55" t="s">
        <v>71</v>
      </c>
      <c r="M55" s="3">
        <v>148</v>
      </c>
    </row>
    <row r="56" spans="1:13" ht="43.2" x14ac:dyDescent="0.3">
      <c r="A56" s="4">
        <v>45116</v>
      </c>
      <c r="B56" s="7">
        <f>WEEKNUM(Table2[[#This Row],[created_at]],1)</f>
        <v>28</v>
      </c>
      <c r="C56" s="3" t="str">
        <f>TEXT(Table2[[#This Row],[created_at]],"mmm")</f>
        <v>Jul</v>
      </c>
      <c r="D56" s="3" t="str">
        <f>TEXT(Table2[[#This Row],[created_at]],"YYYY")</f>
        <v>2023</v>
      </c>
      <c r="E56" s="5">
        <v>1.0432638888888901</v>
      </c>
      <c r="F56">
        <v>55</v>
      </c>
      <c r="G56">
        <v>32</v>
      </c>
      <c r="H56" s="1" t="s">
        <v>10</v>
      </c>
      <c r="I56">
        <v>90</v>
      </c>
      <c r="J56">
        <v>0</v>
      </c>
      <c r="K56" s="2">
        <v>0</v>
      </c>
      <c r="L56" t="s">
        <v>68</v>
      </c>
      <c r="M56" s="3">
        <v>247</v>
      </c>
    </row>
    <row r="57" spans="1:13" ht="43.2" x14ac:dyDescent="0.3">
      <c r="A57" s="4">
        <v>45116</v>
      </c>
      <c r="B57" s="7">
        <f>WEEKNUM(Table2[[#This Row],[created_at]],1)</f>
        <v>28</v>
      </c>
      <c r="C57" s="3" t="str">
        <f>TEXT(Table2[[#This Row],[created_at]],"mmm")</f>
        <v>Jul</v>
      </c>
      <c r="D57" s="3" t="str">
        <f>TEXT(Table2[[#This Row],[created_at]],"YYYY")</f>
        <v>2023</v>
      </c>
      <c r="E57" s="5">
        <v>1.08493055555556</v>
      </c>
      <c r="F57">
        <v>56</v>
      </c>
      <c r="G57">
        <v>32</v>
      </c>
      <c r="H57" s="1" t="s">
        <v>10</v>
      </c>
      <c r="I57">
        <v>86</v>
      </c>
      <c r="J57">
        <v>0</v>
      </c>
      <c r="K57" s="2">
        <v>0</v>
      </c>
      <c r="L57" t="s">
        <v>72</v>
      </c>
      <c r="M57" s="3">
        <v>345</v>
      </c>
    </row>
    <row r="58" spans="1:13" ht="43.2" x14ac:dyDescent="0.3">
      <c r="A58" s="4">
        <v>45116</v>
      </c>
      <c r="B58" s="7">
        <f>WEEKNUM(Table2[[#This Row],[created_at]],1)</f>
        <v>28</v>
      </c>
      <c r="C58" s="3" t="str">
        <f>TEXT(Table2[[#This Row],[created_at]],"mmm")</f>
        <v>Jul</v>
      </c>
      <c r="D58" s="3" t="str">
        <f>TEXT(Table2[[#This Row],[created_at]],"YYYY")</f>
        <v>2023</v>
      </c>
      <c r="E58" s="5">
        <v>1.12659722222222</v>
      </c>
      <c r="F58">
        <v>57</v>
      </c>
      <c r="G58">
        <v>32.200000000000003</v>
      </c>
      <c r="H58" s="1" t="s">
        <v>10</v>
      </c>
      <c r="I58">
        <v>120</v>
      </c>
      <c r="J58">
        <v>0</v>
      </c>
      <c r="K58" s="2">
        <v>0</v>
      </c>
      <c r="L58" t="s">
        <v>73</v>
      </c>
      <c r="M58" s="3">
        <v>447</v>
      </c>
    </row>
    <row r="59" spans="1:13" ht="43.2" x14ac:dyDescent="0.3">
      <c r="A59" s="4">
        <v>45116</v>
      </c>
      <c r="B59" s="7">
        <f>WEEKNUM(Table2[[#This Row],[created_at]],1)</f>
        <v>28</v>
      </c>
      <c r="C59" s="3" t="str">
        <f>TEXT(Table2[[#This Row],[created_at]],"mmm")</f>
        <v>Jul</v>
      </c>
      <c r="D59" s="3" t="str">
        <f>TEXT(Table2[[#This Row],[created_at]],"YYYY")</f>
        <v>2023</v>
      </c>
      <c r="E59" s="5">
        <v>1.1682638888888901</v>
      </c>
      <c r="F59">
        <v>58</v>
      </c>
      <c r="G59">
        <v>32.299999999999997</v>
      </c>
      <c r="H59" s="1" t="s">
        <v>16</v>
      </c>
      <c r="I59">
        <v>127</v>
      </c>
      <c r="J59">
        <v>0</v>
      </c>
      <c r="K59" s="2">
        <v>0</v>
      </c>
      <c r="L59" t="s">
        <v>74</v>
      </c>
      <c r="M59" s="3">
        <v>946</v>
      </c>
    </row>
    <row r="60" spans="1:13" ht="43.2" x14ac:dyDescent="0.3">
      <c r="A60" s="4">
        <v>45116</v>
      </c>
      <c r="B60" s="7">
        <f>WEEKNUM(Table2[[#This Row],[created_at]],1)</f>
        <v>28</v>
      </c>
      <c r="C60" s="3" t="str">
        <f>TEXT(Table2[[#This Row],[created_at]],"mmm")</f>
        <v>Jul</v>
      </c>
      <c r="D60" s="3" t="str">
        <f>TEXT(Table2[[#This Row],[created_at]],"YYYY")</f>
        <v>2023</v>
      </c>
      <c r="E60" s="5">
        <v>0.95994212962962966</v>
      </c>
      <c r="F60">
        <v>59</v>
      </c>
      <c r="G60">
        <v>32.4</v>
      </c>
      <c r="H60" s="1" t="s">
        <v>17</v>
      </c>
      <c r="I60">
        <v>89</v>
      </c>
      <c r="J60">
        <v>0</v>
      </c>
      <c r="K60" s="2">
        <v>0</v>
      </c>
      <c r="L60" t="s">
        <v>75</v>
      </c>
      <c r="M60" s="3">
        <v>50</v>
      </c>
    </row>
    <row r="61" spans="1:13" ht="43.2" x14ac:dyDescent="0.3">
      <c r="A61" s="4">
        <v>45116</v>
      </c>
      <c r="B61" s="7">
        <f>WEEKNUM(Table2[[#This Row],[created_at]],1)</f>
        <v>28</v>
      </c>
      <c r="C61" s="3" t="str">
        <f>TEXT(Table2[[#This Row],[created_at]],"mmm")</f>
        <v>Jul</v>
      </c>
      <c r="D61" s="3" t="str">
        <f>TEXT(Table2[[#This Row],[created_at]],"YYYY")</f>
        <v>2023</v>
      </c>
      <c r="E61" s="5">
        <v>1.0016087962963001</v>
      </c>
      <c r="F61">
        <v>60</v>
      </c>
      <c r="G61">
        <v>32.299999999999997</v>
      </c>
      <c r="H61" s="1" t="s">
        <v>17</v>
      </c>
      <c r="I61">
        <v>72</v>
      </c>
      <c r="J61">
        <v>0</v>
      </c>
      <c r="K61" s="2">
        <v>0</v>
      </c>
      <c r="L61" t="s">
        <v>76</v>
      </c>
      <c r="M61" s="3">
        <v>149</v>
      </c>
    </row>
    <row r="62" spans="1:13" ht="43.2" x14ac:dyDescent="0.3">
      <c r="A62" s="4">
        <v>45116</v>
      </c>
      <c r="B62" s="7">
        <f>WEEKNUM(Table2[[#This Row],[created_at]],1)</f>
        <v>28</v>
      </c>
      <c r="C62" s="3" t="str">
        <f>TEXT(Table2[[#This Row],[created_at]],"mmm")</f>
        <v>Jul</v>
      </c>
      <c r="D62" s="3" t="str">
        <f>TEXT(Table2[[#This Row],[created_at]],"YYYY")</f>
        <v>2023</v>
      </c>
      <c r="E62" s="5">
        <v>1.0432754629629599</v>
      </c>
      <c r="F62">
        <v>61</v>
      </c>
      <c r="G62">
        <v>32.4</v>
      </c>
      <c r="H62" s="1" t="s">
        <v>17</v>
      </c>
      <c r="I62">
        <v>89</v>
      </c>
      <c r="J62">
        <v>0</v>
      </c>
      <c r="K62" s="2">
        <v>0</v>
      </c>
      <c r="L62" t="s">
        <v>54</v>
      </c>
      <c r="M62" s="3">
        <v>251</v>
      </c>
    </row>
    <row r="63" spans="1:13" ht="43.2" x14ac:dyDescent="0.3">
      <c r="A63" s="4">
        <v>45116</v>
      </c>
      <c r="B63" s="7">
        <f>WEEKNUM(Table2[[#This Row],[created_at]],1)</f>
        <v>28</v>
      </c>
      <c r="C63" s="3" t="str">
        <f>TEXT(Table2[[#This Row],[created_at]],"mmm")</f>
        <v>Jul</v>
      </c>
      <c r="D63" s="3" t="str">
        <f>TEXT(Table2[[#This Row],[created_at]],"YYYY")</f>
        <v>2023</v>
      </c>
      <c r="E63" s="5">
        <v>1.08494212962963</v>
      </c>
      <c r="F63">
        <v>62</v>
      </c>
      <c r="G63">
        <v>32.200000000000003</v>
      </c>
      <c r="H63" s="1" t="s">
        <v>17</v>
      </c>
      <c r="I63">
        <v>108</v>
      </c>
      <c r="J63">
        <v>0</v>
      </c>
      <c r="K63" s="2">
        <v>0</v>
      </c>
      <c r="L63" t="s">
        <v>77</v>
      </c>
      <c r="M63" s="3">
        <v>350</v>
      </c>
    </row>
    <row r="64" spans="1:13" ht="43.2" x14ac:dyDescent="0.3">
      <c r="A64" s="4">
        <v>45116</v>
      </c>
      <c r="B64" s="7">
        <f>WEEKNUM(Table2[[#This Row],[created_at]],1)</f>
        <v>28</v>
      </c>
      <c r="C64" s="3" t="str">
        <f>TEXT(Table2[[#This Row],[created_at]],"mmm")</f>
        <v>Jul</v>
      </c>
      <c r="D64" s="3" t="str">
        <f>TEXT(Table2[[#This Row],[created_at]],"YYYY")</f>
        <v>2023</v>
      </c>
      <c r="E64" s="5">
        <v>1.1266087962963001</v>
      </c>
      <c r="F64">
        <v>63</v>
      </c>
      <c r="G64">
        <v>32.4</v>
      </c>
      <c r="H64" s="1" t="s">
        <v>17</v>
      </c>
      <c r="I64">
        <v>96</v>
      </c>
      <c r="J64">
        <v>0</v>
      </c>
      <c r="K64" s="2">
        <v>0</v>
      </c>
      <c r="L64" t="s">
        <v>80</v>
      </c>
      <c r="M64" s="3">
        <v>449</v>
      </c>
    </row>
    <row r="65" spans="1:13" ht="43.2" x14ac:dyDescent="0.3">
      <c r="A65" s="4">
        <v>45116</v>
      </c>
      <c r="B65" s="7">
        <f>WEEKNUM(Table2[[#This Row],[created_at]],1)</f>
        <v>28</v>
      </c>
      <c r="C65" s="3" t="str">
        <f>TEXT(Table2[[#This Row],[created_at]],"mmm")</f>
        <v>Jul</v>
      </c>
      <c r="D65" s="3" t="str">
        <f>TEXT(Table2[[#This Row],[created_at]],"YYYY")</f>
        <v>2023</v>
      </c>
      <c r="E65" s="5">
        <v>0.9599537037037037</v>
      </c>
      <c r="F65">
        <v>64</v>
      </c>
      <c r="G65">
        <v>32.299999999999997</v>
      </c>
      <c r="H65" s="1" t="s">
        <v>17</v>
      </c>
      <c r="I65">
        <v>99</v>
      </c>
      <c r="J65">
        <v>7.94</v>
      </c>
      <c r="K65" s="2">
        <v>0</v>
      </c>
      <c r="L65" t="s">
        <v>81</v>
      </c>
      <c r="M65" s="3">
        <v>549</v>
      </c>
    </row>
    <row r="66" spans="1:13" ht="43.2" x14ac:dyDescent="0.3">
      <c r="A66" s="4">
        <v>45116</v>
      </c>
      <c r="B66" s="7">
        <f>WEEKNUM(Table2[[#This Row],[created_at]],1)</f>
        <v>28</v>
      </c>
      <c r="C66" s="3" t="str">
        <f>TEXT(Table2[[#This Row],[created_at]],"mmm")</f>
        <v>Jul</v>
      </c>
      <c r="D66" s="3" t="str">
        <f>TEXT(Table2[[#This Row],[created_at]],"YYYY")</f>
        <v>2023</v>
      </c>
      <c r="E66" s="5">
        <v>1.0016203703703701</v>
      </c>
      <c r="F66">
        <v>65</v>
      </c>
      <c r="G66">
        <v>32.299999999999997</v>
      </c>
      <c r="H66" s="1" t="s">
        <v>17</v>
      </c>
      <c r="I66">
        <v>92</v>
      </c>
      <c r="J66">
        <v>77.3</v>
      </c>
      <c r="K66" s="2">
        <v>0</v>
      </c>
      <c r="L66" t="s">
        <v>82</v>
      </c>
      <c r="M66" s="3">
        <v>653</v>
      </c>
    </row>
    <row r="67" spans="1:13" ht="43.2" x14ac:dyDescent="0.3">
      <c r="A67" s="4">
        <v>45116</v>
      </c>
      <c r="B67" s="7">
        <f>WEEKNUM(Table2[[#This Row],[created_at]],1)</f>
        <v>28</v>
      </c>
      <c r="C67" s="3" t="str">
        <f>TEXT(Table2[[#This Row],[created_at]],"mmm")</f>
        <v>Jul</v>
      </c>
      <c r="D67" s="3" t="str">
        <f>TEXT(Table2[[#This Row],[created_at]],"YYYY")</f>
        <v>2023</v>
      </c>
      <c r="E67" s="5">
        <v>1.04328703703704</v>
      </c>
      <c r="F67">
        <v>66</v>
      </c>
      <c r="G67">
        <v>32.200000000000003</v>
      </c>
      <c r="H67" s="1" t="s">
        <v>17</v>
      </c>
      <c r="I67">
        <v>89</v>
      </c>
      <c r="J67">
        <v>98.28</v>
      </c>
      <c r="K67" s="2">
        <v>0.94</v>
      </c>
      <c r="L67" t="s">
        <v>83</v>
      </c>
      <c r="M67" s="3">
        <v>751</v>
      </c>
    </row>
    <row r="68" spans="1:13" ht="43.2" x14ac:dyDescent="0.3">
      <c r="A68" s="4">
        <v>45116</v>
      </c>
      <c r="B68" s="7">
        <f>WEEKNUM(Table2[[#This Row],[created_at]],1)</f>
        <v>28</v>
      </c>
      <c r="C68" s="3" t="str">
        <f>TEXT(Table2[[#This Row],[created_at]],"mmm")</f>
        <v>Jul</v>
      </c>
      <c r="D68" s="3" t="str">
        <f>TEXT(Table2[[#This Row],[created_at]],"YYYY")</f>
        <v>2023</v>
      </c>
      <c r="E68" s="5">
        <v>1.0849537037037</v>
      </c>
      <c r="F68">
        <v>67</v>
      </c>
      <c r="G68">
        <v>32.4</v>
      </c>
      <c r="H68" s="1" t="s">
        <v>17</v>
      </c>
      <c r="I68">
        <v>95</v>
      </c>
      <c r="J68">
        <v>165.76</v>
      </c>
      <c r="K68" s="2">
        <v>0.94</v>
      </c>
      <c r="L68" t="s">
        <v>84</v>
      </c>
      <c r="M68" s="3">
        <v>527</v>
      </c>
    </row>
    <row r="69" spans="1:13" ht="43.2" x14ac:dyDescent="0.3">
      <c r="A69" s="4">
        <v>45116</v>
      </c>
      <c r="B69" s="7">
        <f>WEEKNUM(Table2[[#This Row],[created_at]],1)</f>
        <v>28</v>
      </c>
      <c r="C69" s="3" t="str">
        <f>TEXT(Table2[[#This Row],[created_at]],"mmm")</f>
        <v>Jul</v>
      </c>
      <c r="D69" s="3" t="str">
        <f>TEXT(Table2[[#This Row],[created_at]],"YYYY")</f>
        <v>2023</v>
      </c>
      <c r="E69" s="5">
        <v>1.1266203703703701</v>
      </c>
      <c r="F69">
        <v>68</v>
      </c>
      <c r="G69">
        <v>32.200000000000003</v>
      </c>
      <c r="H69" s="1" t="s">
        <v>17</v>
      </c>
      <c r="I69">
        <v>99</v>
      </c>
      <c r="J69">
        <v>141.25</v>
      </c>
      <c r="K69" s="2">
        <v>0.94</v>
      </c>
      <c r="L69" t="s">
        <v>85</v>
      </c>
      <c r="M69" s="3">
        <v>356</v>
      </c>
    </row>
    <row r="70" spans="1:13" ht="43.2" x14ac:dyDescent="0.3">
      <c r="A70" s="4">
        <v>45116</v>
      </c>
      <c r="B70" s="7">
        <f>WEEKNUM(Table2[[#This Row],[created_at]],1)</f>
        <v>28</v>
      </c>
      <c r="C70" s="3" t="str">
        <f>TEXT(Table2[[#This Row],[created_at]],"mmm")</f>
        <v>Jul</v>
      </c>
      <c r="D70" s="3" t="str">
        <f>TEXT(Table2[[#This Row],[created_at]],"YYYY")</f>
        <v>2023</v>
      </c>
      <c r="E70" s="5">
        <v>1.16828703703704</v>
      </c>
      <c r="F70">
        <v>69</v>
      </c>
      <c r="G70">
        <v>32.1</v>
      </c>
      <c r="H70" s="1" t="s">
        <v>17</v>
      </c>
      <c r="I70">
        <v>101</v>
      </c>
      <c r="J70">
        <v>99.63</v>
      </c>
      <c r="K70" s="2">
        <v>0.94</v>
      </c>
      <c r="L70" t="s">
        <v>86</v>
      </c>
      <c r="M70" s="3">
        <v>738</v>
      </c>
    </row>
    <row r="71" spans="1:13" x14ac:dyDescent="0.3">
      <c r="A71" s="3"/>
      <c r="B71" s="7"/>
      <c r="C71" s="3"/>
      <c r="D71" s="3"/>
      <c r="E71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06E0-6D3E-43F8-A629-BC461EB294B9}">
  <dimension ref="A1:M70"/>
  <sheetViews>
    <sheetView zoomScale="102" workbookViewId="0">
      <selection activeCell="N6" sqref="N6"/>
    </sheetView>
  </sheetViews>
  <sheetFormatPr defaultRowHeight="14.4" x14ac:dyDescent="0.3"/>
  <cols>
    <col min="1" max="1" width="10.109375" bestFit="1" customWidth="1"/>
    <col min="7" max="7" width="15.109375" customWidth="1"/>
    <col min="8" max="8" width="13.33203125" customWidth="1"/>
    <col min="9" max="9" width="16.88671875" customWidth="1"/>
    <col min="10" max="10" width="12.77734375" customWidth="1"/>
    <col min="13" max="13" width="8.88671875" customWidth="1"/>
  </cols>
  <sheetData>
    <row r="1" spans="1:13" ht="36" customHeight="1" x14ac:dyDescent="0.3">
      <c r="A1" t="s">
        <v>0</v>
      </c>
      <c r="B1" s="6" t="s">
        <v>105</v>
      </c>
      <c r="C1" t="s">
        <v>88</v>
      </c>
      <c r="D1" t="s">
        <v>106</v>
      </c>
      <c r="E1" s="3" t="s">
        <v>87</v>
      </c>
      <c r="F1" t="s">
        <v>1</v>
      </c>
      <c r="G1" t="s">
        <v>2</v>
      </c>
      <c r="H1" t="s">
        <v>3</v>
      </c>
      <c r="I1" t="s">
        <v>18</v>
      </c>
      <c r="J1" t="s">
        <v>19</v>
      </c>
      <c r="K1" t="s">
        <v>20</v>
      </c>
      <c r="L1" t="s">
        <v>78</v>
      </c>
      <c r="M1" s="3" t="s">
        <v>79</v>
      </c>
    </row>
    <row r="2" spans="1:13" ht="43.2" x14ac:dyDescent="0.3">
      <c r="A2" s="4">
        <v>45116</v>
      </c>
      <c r="B2" s="7">
        <f>WEEKNUM(Table22[[#This Row],[created_at]],1)</f>
        <v>28</v>
      </c>
      <c r="C2" s="3" t="str">
        <f>TEXT(Table22[[#This Row],[created_at]],"mmm")</f>
        <v>Jul</v>
      </c>
      <c r="D2" s="3" t="str">
        <f>TEXT(Table22[[#This Row],[created_at]],"YYYY")</f>
        <v>2023</v>
      </c>
      <c r="E2" s="3" t="s">
        <v>89</v>
      </c>
      <c r="F2">
        <v>1</v>
      </c>
      <c r="G2">
        <v>32.299999999999997</v>
      </c>
      <c r="H2" s="1" t="s">
        <v>4</v>
      </c>
      <c r="I2">
        <v>72</v>
      </c>
      <c r="J2">
        <v>0</v>
      </c>
      <c r="K2" s="2">
        <v>0</v>
      </c>
      <c r="L2" t="s">
        <v>21</v>
      </c>
      <c r="M2" s="3">
        <v>479</v>
      </c>
    </row>
    <row r="3" spans="1:13" ht="43.2" x14ac:dyDescent="0.3">
      <c r="A3" s="4">
        <v>45116</v>
      </c>
      <c r="B3" s="7">
        <f>WEEKNUM(Table22[[#This Row],[created_at]],1)</f>
        <v>28</v>
      </c>
      <c r="C3" s="3" t="str">
        <f>TEXT(Table22[[#This Row],[created_at]],"mmm")</f>
        <v>Jul</v>
      </c>
      <c r="D3" s="3" t="str">
        <f>TEXT(Table22[[#This Row],[created_at]],"YYYY")</f>
        <v>2023</v>
      </c>
      <c r="E3" s="3" t="s">
        <v>90</v>
      </c>
      <c r="F3">
        <v>2</v>
      </c>
      <c r="G3">
        <v>32.6</v>
      </c>
      <c r="H3" s="1" t="s">
        <v>5</v>
      </c>
      <c r="I3">
        <v>97</v>
      </c>
      <c r="J3">
        <v>0</v>
      </c>
      <c r="K3" s="2">
        <v>0</v>
      </c>
      <c r="L3" t="s">
        <v>22</v>
      </c>
      <c r="M3" s="3">
        <v>479</v>
      </c>
    </row>
    <row r="4" spans="1:13" ht="43.2" x14ac:dyDescent="0.3">
      <c r="A4" s="4">
        <v>45116</v>
      </c>
      <c r="B4" s="7">
        <f>WEEKNUM(Table22[[#This Row],[created_at]],1)</f>
        <v>28</v>
      </c>
      <c r="C4" s="3" t="str">
        <f>TEXT(Table22[[#This Row],[created_at]],"mmm")</f>
        <v>Jul</v>
      </c>
      <c r="D4" s="3" t="str">
        <f>TEXT(Table22[[#This Row],[created_at]],"YYYY")</f>
        <v>2023</v>
      </c>
      <c r="E4" s="3" t="s">
        <v>91</v>
      </c>
      <c r="F4">
        <v>3</v>
      </c>
      <c r="G4">
        <v>33.1</v>
      </c>
      <c r="H4" s="1" t="s">
        <v>6</v>
      </c>
      <c r="I4">
        <v>72</v>
      </c>
      <c r="J4">
        <v>0</v>
      </c>
      <c r="K4" s="2">
        <v>0</v>
      </c>
      <c r="L4" t="s">
        <v>23</v>
      </c>
      <c r="M4" s="3">
        <v>479</v>
      </c>
    </row>
    <row r="5" spans="1:13" ht="43.2" x14ac:dyDescent="0.3">
      <c r="A5" s="4">
        <v>45116</v>
      </c>
      <c r="B5" s="7">
        <f>WEEKNUM(Table22[[#This Row],[created_at]],1)</f>
        <v>28</v>
      </c>
      <c r="C5" s="3" t="str">
        <f>TEXT(Table22[[#This Row],[created_at]],"mmm")</f>
        <v>Jul</v>
      </c>
      <c r="D5" s="3" t="str">
        <f>TEXT(Table22[[#This Row],[created_at]],"YYYY")</f>
        <v>2023</v>
      </c>
      <c r="E5" s="3" t="s">
        <v>92</v>
      </c>
      <c r="F5">
        <v>4</v>
      </c>
      <c r="G5">
        <v>33.299999999999997</v>
      </c>
      <c r="H5" s="1" t="s">
        <v>7</v>
      </c>
      <c r="I5">
        <v>76</v>
      </c>
      <c r="J5">
        <v>0</v>
      </c>
      <c r="K5" s="2">
        <v>0</v>
      </c>
      <c r="L5" t="s">
        <v>24</v>
      </c>
      <c r="M5" s="3">
        <v>525</v>
      </c>
    </row>
    <row r="6" spans="1:13" ht="43.2" x14ac:dyDescent="0.3">
      <c r="A6" s="4">
        <v>45116</v>
      </c>
      <c r="B6" s="7">
        <f>WEEKNUM(Table22[[#This Row],[created_at]],1)</f>
        <v>28</v>
      </c>
      <c r="C6" s="3" t="str">
        <f>TEXT(Table22[[#This Row],[created_at]],"mmm")</f>
        <v>Jul</v>
      </c>
      <c r="D6" s="3" t="str">
        <f>TEXT(Table22[[#This Row],[created_at]],"YYYY")</f>
        <v>2023</v>
      </c>
      <c r="E6" s="3" t="s">
        <v>93</v>
      </c>
      <c r="F6">
        <v>5</v>
      </c>
      <c r="G6">
        <v>33.1</v>
      </c>
      <c r="H6" s="1" t="s">
        <v>7</v>
      </c>
      <c r="I6">
        <v>66</v>
      </c>
      <c r="J6">
        <v>0</v>
      </c>
      <c r="K6" s="2">
        <v>0</v>
      </c>
      <c r="L6" t="s">
        <v>25</v>
      </c>
      <c r="M6" s="3">
        <v>525</v>
      </c>
    </row>
    <row r="7" spans="1:13" ht="43.2" x14ac:dyDescent="0.3">
      <c r="A7" s="4">
        <v>45116</v>
      </c>
      <c r="B7" s="7">
        <f>WEEKNUM(Table22[[#This Row],[created_at]],1)</f>
        <v>28</v>
      </c>
      <c r="C7" s="3" t="str">
        <f>TEXT(Table22[[#This Row],[created_at]],"mmm")</f>
        <v>Jul</v>
      </c>
      <c r="D7" s="3" t="str">
        <f>TEXT(Table22[[#This Row],[created_at]],"YYYY")</f>
        <v>2023</v>
      </c>
      <c r="E7" s="3" t="s">
        <v>94</v>
      </c>
      <c r="F7">
        <v>6</v>
      </c>
      <c r="G7">
        <v>32.9</v>
      </c>
      <c r="H7" s="1" t="s">
        <v>7</v>
      </c>
      <c r="I7">
        <v>68</v>
      </c>
      <c r="J7">
        <v>0</v>
      </c>
      <c r="K7" s="2">
        <v>0</v>
      </c>
      <c r="L7" t="s">
        <v>26</v>
      </c>
      <c r="M7" s="3">
        <v>836</v>
      </c>
    </row>
    <row r="8" spans="1:13" ht="43.2" x14ac:dyDescent="0.3">
      <c r="A8" s="4">
        <v>45116</v>
      </c>
      <c r="B8" s="7">
        <f>WEEKNUM(Table22[[#This Row],[created_at]],1)</f>
        <v>28</v>
      </c>
      <c r="C8" s="3" t="str">
        <f>TEXT(Table22[[#This Row],[created_at]],"mmm")</f>
        <v>Jul</v>
      </c>
      <c r="D8" s="3" t="str">
        <f>TEXT(Table22[[#This Row],[created_at]],"YYYY")</f>
        <v>2023</v>
      </c>
      <c r="E8" s="3" t="s">
        <v>95</v>
      </c>
      <c r="F8">
        <v>7</v>
      </c>
      <c r="G8">
        <v>32.6</v>
      </c>
      <c r="H8" s="1" t="s">
        <v>7</v>
      </c>
      <c r="I8">
        <v>72</v>
      </c>
      <c r="J8">
        <v>0</v>
      </c>
      <c r="K8" s="2">
        <v>0</v>
      </c>
      <c r="L8" t="s">
        <v>27</v>
      </c>
      <c r="M8" s="3">
        <v>936</v>
      </c>
    </row>
    <row r="9" spans="1:13" ht="43.2" x14ac:dyDescent="0.3">
      <c r="A9" s="4">
        <v>45116</v>
      </c>
      <c r="B9" s="7">
        <f>WEEKNUM(Table22[[#This Row],[created_at]],1)</f>
        <v>28</v>
      </c>
      <c r="C9" s="3" t="str">
        <f>TEXT(Table22[[#This Row],[created_at]],"mmm")</f>
        <v>Jul</v>
      </c>
      <c r="D9" s="3" t="str">
        <f>TEXT(Table22[[#This Row],[created_at]],"YYYY")</f>
        <v>2023</v>
      </c>
      <c r="E9" s="5">
        <v>0.95980324074074075</v>
      </c>
      <c r="F9">
        <v>8</v>
      </c>
      <c r="G9">
        <v>32.6</v>
      </c>
      <c r="H9" s="1" t="s">
        <v>8</v>
      </c>
      <c r="I9">
        <v>76</v>
      </c>
      <c r="J9">
        <v>0</v>
      </c>
      <c r="K9" s="2">
        <v>0</v>
      </c>
      <c r="L9" t="s">
        <v>28</v>
      </c>
      <c r="M9" s="3">
        <v>38</v>
      </c>
    </row>
    <row r="10" spans="1:13" ht="43.2" x14ac:dyDescent="0.3">
      <c r="A10" s="4">
        <v>45116</v>
      </c>
      <c r="B10" s="7">
        <f>WEEKNUM(Table22[[#This Row],[created_at]],1)</f>
        <v>28</v>
      </c>
      <c r="C10" s="3" t="str">
        <f>TEXT(Table22[[#This Row],[created_at]],"mmm")</f>
        <v>Jul</v>
      </c>
      <c r="D10" s="3" t="str">
        <f>TEXT(Table22[[#This Row],[created_at]],"YYYY")</f>
        <v>2023</v>
      </c>
      <c r="E10" s="5" t="s">
        <v>102</v>
      </c>
      <c r="F10">
        <v>9</v>
      </c>
      <c r="G10">
        <v>32.6</v>
      </c>
      <c r="H10" s="1" t="s">
        <v>9</v>
      </c>
      <c r="I10">
        <v>78</v>
      </c>
      <c r="J10">
        <v>0</v>
      </c>
      <c r="K10" s="2">
        <v>0</v>
      </c>
      <c r="L10" t="s">
        <v>29</v>
      </c>
      <c r="M10" s="3">
        <v>139</v>
      </c>
    </row>
    <row r="11" spans="1:13" ht="43.2" x14ac:dyDescent="0.3">
      <c r="A11" s="4">
        <v>45116</v>
      </c>
      <c r="B11" s="7">
        <f>WEEKNUM(Table22[[#This Row],[created_at]],1)</f>
        <v>28</v>
      </c>
      <c r="C11" s="3" t="str">
        <f>TEXT(Table22[[#This Row],[created_at]],"mmm")</f>
        <v>Jul</v>
      </c>
      <c r="D11" s="3" t="str">
        <f>TEXT(Table22[[#This Row],[created_at]],"YYYY")</f>
        <v>2023</v>
      </c>
      <c r="E11" s="5" t="s">
        <v>104</v>
      </c>
      <c r="F11">
        <v>10</v>
      </c>
      <c r="G11">
        <v>33.1</v>
      </c>
      <c r="H11" s="1" t="s">
        <v>4</v>
      </c>
      <c r="I11">
        <v>89</v>
      </c>
      <c r="J11">
        <v>0.99</v>
      </c>
      <c r="K11" s="2">
        <v>0</v>
      </c>
      <c r="L11" t="s">
        <v>30</v>
      </c>
      <c r="M11" s="3">
        <v>234</v>
      </c>
    </row>
    <row r="12" spans="1:13" ht="43.2" x14ac:dyDescent="0.3">
      <c r="A12" s="4">
        <v>45116</v>
      </c>
      <c r="B12" s="7">
        <f>WEEKNUM(Table22[[#This Row],[created_at]],1)</f>
        <v>28</v>
      </c>
      <c r="C12" s="3" t="str">
        <f>TEXT(Table22[[#This Row],[created_at]],"mmm")</f>
        <v>Jul</v>
      </c>
      <c r="D12" s="3" t="str">
        <f>TEXT(Table22[[#This Row],[created_at]],"YYYY")</f>
        <v>2023</v>
      </c>
      <c r="E12" s="5" t="s">
        <v>103</v>
      </c>
      <c r="F12">
        <v>11</v>
      </c>
      <c r="G12">
        <v>33.4</v>
      </c>
      <c r="H12" s="1" t="s">
        <v>9</v>
      </c>
      <c r="I12">
        <v>65</v>
      </c>
      <c r="J12">
        <v>0.99</v>
      </c>
      <c r="K12" s="2">
        <v>0</v>
      </c>
      <c r="L12" t="s">
        <v>31</v>
      </c>
      <c r="M12" s="3">
        <v>335</v>
      </c>
    </row>
    <row r="13" spans="1:13" ht="43.2" x14ac:dyDescent="0.3">
      <c r="A13" s="4">
        <v>45116</v>
      </c>
      <c r="B13" s="7">
        <f>WEEKNUM(Table22[[#This Row],[created_at]],1)</f>
        <v>28</v>
      </c>
      <c r="C13" s="3" t="str">
        <f>TEXT(Table22[[#This Row],[created_at]],"mmm")</f>
        <v>Jul</v>
      </c>
      <c r="D13" s="3" t="str">
        <f>TEXT(Table22[[#This Row],[created_at]],"YYYY")</f>
        <v>2023</v>
      </c>
      <c r="E13" s="5">
        <v>0.95981481481481479</v>
      </c>
      <c r="F13">
        <v>12</v>
      </c>
      <c r="G13">
        <v>33.4</v>
      </c>
      <c r="H13" s="1" t="s">
        <v>4</v>
      </c>
      <c r="I13">
        <v>67</v>
      </c>
      <c r="J13">
        <v>0</v>
      </c>
      <c r="K13" s="2">
        <v>0</v>
      </c>
      <c r="L13" t="s">
        <v>32</v>
      </c>
      <c r="M13" s="3">
        <v>733</v>
      </c>
    </row>
    <row r="14" spans="1:13" ht="43.2" x14ac:dyDescent="0.3">
      <c r="A14" s="4">
        <v>45116</v>
      </c>
      <c r="B14" s="7">
        <f>WEEKNUM(Table22[[#This Row],[created_at]],1)</f>
        <v>28</v>
      </c>
      <c r="C14" s="3" t="str">
        <f>TEXT(Table22[[#This Row],[created_at]],"mmm")</f>
        <v>Jul</v>
      </c>
      <c r="D14" s="3" t="str">
        <f>TEXT(Table22[[#This Row],[created_at]],"YYYY")</f>
        <v>2023</v>
      </c>
      <c r="E14" s="5">
        <v>1.0014814814814801</v>
      </c>
      <c r="F14">
        <v>13</v>
      </c>
      <c r="G14">
        <v>33.6</v>
      </c>
      <c r="H14" s="1" t="s">
        <v>7</v>
      </c>
      <c r="I14">
        <v>45</v>
      </c>
      <c r="J14">
        <v>28.3</v>
      </c>
      <c r="K14" s="2">
        <v>0</v>
      </c>
      <c r="L14" t="s">
        <v>33</v>
      </c>
      <c r="M14" s="3">
        <v>836</v>
      </c>
    </row>
    <row r="15" spans="1:13" ht="43.2" x14ac:dyDescent="0.3">
      <c r="A15" s="4">
        <v>45116</v>
      </c>
      <c r="B15" s="7">
        <f>WEEKNUM(Table22[[#This Row],[created_at]],1)</f>
        <v>28</v>
      </c>
      <c r="C15" s="3" t="str">
        <f>TEXT(Table22[[#This Row],[created_at]],"mmm")</f>
        <v>Jul</v>
      </c>
      <c r="D15" s="3" t="str">
        <f>TEXT(Table22[[#This Row],[created_at]],"YYYY")</f>
        <v>2023</v>
      </c>
      <c r="E15" s="5">
        <v>1.0431481481481499</v>
      </c>
      <c r="F15">
        <v>14</v>
      </c>
      <c r="G15">
        <v>33.200000000000003</v>
      </c>
      <c r="H15" s="1" t="s">
        <v>7</v>
      </c>
      <c r="I15">
        <v>66</v>
      </c>
      <c r="J15">
        <v>28.3</v>
      </c>
      <c r="K15" s="2">
        <v>0</v>
      </c>
      <c r="L15" t="s">
        <v>34</v>
      </c>
      <c r="M15" s="3">
        <v>934</v>
      </c>
    </row>
    <row r="16" spans="1:13" ht="43.2" x14ac:dyDescent="0.3">
      <c r="A16" s="4">
        <v>45116</v>
      </c>
      <c r="B16" s="7">
        <f>WEEKNUM(Table22[[#This Row],[created_at]],1)</f>
        <v>28</v>
      </c>
      <c r="C16" s="3" t="str">
        <f>TEXT(Table22[[#This Row],[created_at]],"mmm")</f>
        <v>Jul</v>
      </c>
      <c r="D16" s="3" t="str">
        <f>TEXT(Table22[[#This Row],[created_at]],"YYYY")</f>
        <v>2023</v>
      </c>
      <c r="E16" s="3" t="s">
        <v>92</v>
      </c>
      <c r="F16">
        <v>15</v>
      </c>
      <c r="G16">
        <v>33.1</v>
      </c>
      <c r="H16" s="1" t="s">
        <v>10</v>
      </c>
      <c r="I16">
        <v>69</v>
      </c>
      <c r="J16">
        <v>0</v>
      </c>
      <c r="K16" s="2">
        <v>0</v>
      </c>
      <c r="L16" t="s">
        <v>35</v>
      </c>
      <c r="M16" s="3">
        <v>37</v>
      </c>
    </row>
    <row r="17" spans="1:13" ht="43.2" x14ac:dyDescent="0.3">
      <c r="A17" s="4">
        <v>45116</v>
      </c>
      <c r="B17" s="7">
        <f>WEEKNUM(Table22[[#This Row],[created_at]],1)</f>
        <v>28</v>
      </c>
      <c r="C17" s="3" t="str">
        <f>TEXT(Table22[[#This Row],[created_at]],"mmm")</f>
        <v>Jul</v>
      </c>
      <c r="D17" s="3" t="str">
        <f>TEXT(Table22[[#This Row],[created_at]],"YYYY")</f>
        <v>2023</v>
      </c>
      <c r="E17" s="3" t="s">
        <v>93</v>
      </c>
      <c r="F17">
        <v>16</v>
      </c>
      <c r="G17">
        <v>33.1</v>
      </c>
      <c r="H17" s="1" t="s">
        <v>11</v>
      </c>
      <c r="I17">
        <v>67</v>
      </c>
      <c r="J17">
        <v>29.9</v>
      </c>
      <c r="K17" s="2">
        <v>0</v>
      </c>
      <c r="L17" t="s">
        <v>36</v>
      </c>
      <c r="M17" s="3">
        <v>137</v>
      </c>
    </row>
    <row r="18" spans="1:13" ht="43.2" x14ac:dyDescent="0.3">
      <c r="A18" s="4">
        <v>45116</v>
      </c>
      <c r="B18" s="7">
        <f>WEEKNUM(Table22[[#This Row],[created_at]],1)</f>
        <v>28</v>
      </c>
      <c r="C18" s="3" t="str">
        <f>TEXT(Table22[[#This Row],[created_at]],"mmm")</f>
        <v>Jul</v>
      </c>
      <c r="D18" s="3" t="str">
        <f>TEXT(Table22[[#This Row],[created_at]],"YYYY")</f>
        <v>2023</v>
      </c>
      <c r="E18" s="3" t="s">
        <v>94</v>
      </c>
      <c r="F18">
        <v>17</v>
      </c>
      <c r="G18">
        <v>33.9</v>
      </c>
      <c r="H18" s="1" t="s">
        <v>6</v>
      </c>
      <c r="I18">
        <v>56</v>
      </c>
      <c r="J18">
        <v>43.32</v>
      </c>
      <c r="K18" s="2">
        <v>0</v>
      </c>
      <c r="L18" t="s">
        <v>37</v>
      </c>
      <c r="M18" s="3">
        <v>239</v>
      </c>
    </row>
    <row r="19" spans="1:13" ht="43.2" x14ac:dyDescent="0.3">
      <c r="A19" s="4">
        <v>45116</v>
      </c>
      <c r="B19" s="7">
        <f>WEEKNUM(Table22[[#This Row],[created_at]],1)</f>
        <v>28</v>
      </c>
      <c r="C19" s="3" t="str">
        <f>TEXT(Table22[[#This Row],[created_at]],"mmm")</f>
        <v>Jul</v>
      </c>
      <c r="D19" s="3" t="str">
        <f>TEXT(Table22[[#This Row],[created_at]],"YYYY")</f>
        <v>2023</v>
      </c>
      <c r="E19" s="3" t="s">
        <v>93</v>
      </c>
      <c r="F19">
        <v>18</v>
      </c>
      <c r="G19">
        <v>33.9</v>
      </c>
      <c r="H19" s="1" t="s">
        <v>7</v>
      </c>
      <c r="I19">
        <v>72</v>
      </c>
      <c r="J19">
        <v>43.32</v>
      </c>
      <c r="K19" s="2">
        <v>0</v>
      </c>
      <c r="L19" t="s">
        <v>38</v>
      </c>
      <c r="M19" s="3">
        <v>540</v>
      </c>
    </row>
    <row r="20" spans="1:13" ht="43.2" x14ac:dyDescent="0.3">
      <c r="A20" s="4">
        <v>45116</v>
      </c>
      <c r="B20" s="7">
        <f>WEEKNUM(Table22[[#This Row],[created_at]],1)</f>
        <v>28</v>
      </c>
      <c r="C20" s="3" t="str">
        <f>TEXT(Table22[[#This Row],[created_at]],"mmm")</f>
        <v>Jul</v>
      </c>
      <c r="D20" s="3" t="str">
        <f>TEXT(Table22[[#This Row],[created_at]],"YYYY")</f>
        <v>2023</v>
      </c>
      <c r="E20" s="3" t="s">
        <v>94</v>
      </c>
      <c r="F20">
        <v>19</v>
      </c>
      <c r="G20">
        <v>34</v>
      </c>
      <c r="H20" s="1" t="s">
        <v>12</v>
      </c>
      <c r="I20">
        <v>84</v>
      </c>
      <c r="J20">
        <v>118.56</v>
      </c>
      <c r="K20" s="2">
        <v>0</v>
      </c>
      <c r="L20" t="s">
        <v>39</v>
      </c>
      <c r="M20" s="3">
        <v>638</v>
      </c>
    </row>
    <row r="21" spans="1:13" ht="43.2" x14ac:dyDescent="0.3">
      <c r="A21" s="4">
        <v>45116</v>
      </c>
      <c r="B21" s="7">
        <f>WEEKNUM(Table22[[#This Row],[created_at]],1)</f>
        <v>28</v>
      </c>
      <c r="C21" s="3" t="str">
        <f>TEXT(Table22[[#This Row],[created_at]],"mmm")</f>
        <v>Jul</v>
      </c>
      <c r="D21" s="3" t="str">
        <f>TEXT(Table22[[#This Row],[created_at]],"YYYY")</f>
        <v>2023</v>
      </c>
      <c r="E21" s="3" t="s">
        <v>95</v>
      </c>
      <c r="F21">
        <v>20</v>
      </c>
      <c r="G21">
        <v>33.700000000000003</v>
      </c>
      <c r="H21" s="1" t="s">
        <v>12</v>
      </c>
      <c r="I21">
        <v>65</v>
      </c>
      <c r="J21">
        <v>83.45</v>
      </c>
      <c r="K21" s="2">
        <v>0.94</v>
      </c>
      <c r="L21" t="s">
        <v>40</v>
      </c>
      <c r="M21" s="3">
        <v>737</v>
      </c>
    </row>
    <row r="22" spans="1:13" ht="43.2" x14ac:dyDescent="0.3">
      <c r="A22" s="4">
        <v>45116</v>
      </c>
      <c r="B22" s="7">
        <f>WEEKNUM(Table22[[#This Row],[created_at]],1)</f>
        <v>28</v>
      </c>
      <c r="C22" s="3" t="str">
        <f>TEXT(Table22[[#This Row],[created_at]],"mmm")</f>
        <v>Jul</v>
      </c>
      <c r="D22" s="3" t="str">
        <f>TEXT(Table22[[#This Row],[created_at]],"YYYY")</f>
        <v>2023</v>
      </c>
      <c r="E22" s="3" t="s">
        <v>96</v>
      </c>
      <c r="F22">
        <v>21</v>
      </c>
      <c r="G22">
        <v>33.4</v>
      </c>
      <c r="H22" s="1" t="s">
        <v>13</v>
      </c>
      <c r="I22">
        <v>76</v>
      </c>
      <c r="J22">
        <v>93.43</v>
      </c>
      <c r="K22" s="2">
        <v>0.93</v>
      </c>
      <c r="L22" t="s">
        <v>41</v>
      </c>
      <c r="M22" s="3">
        <v>839</v>
      </c>
    </row>
    <row r="23" spans="1:13" ht="43.2" x14ac:dyDescent="0.3">
      <c r="A23" s="4">
        <v>45116</v>
      </c>
      <c r="B23" s="7">
        <f>WEEKNUM(Table22[[#This Row],[created_at]],1)</f>
        <v>28</v>
      </c>
      <c r="C23" s="3" t="str">
        <f>TEXT(Table22[[#This Row],[created_at]],"mmm")</f>
        <v>Jul</v>
      </c>
      <c r="D23" s="3" t="str">
        <f>TEXT(Table22[[#This Row],[created_at]],"YYYY")</f>
        <v>2023</v>
      </c>
      <c r="E23" s="3" t="s">
        <v>97</v>
      </c>
      <c r="F23">
        <v>22</v>
      </c>
      <c r="G23">
        <v>33.1</v>
      </c>
      <c r="H23" s="1" t="s">
        <v>13</v>
      </c>
      <c r="I23">
        <v>77</v>
      </c>
      <c r="J23">
        <v>69.97</v>
      </c>
      <c r="K23" s="2">
        <v>0.93</v>
      </c>
      <c r="L23" t="s">
        <v>42</v>
      </c>
      <c r="M23" s="3">
        <v>937</v>
      </c>
    </row>
    <row r="24" spans="1:13" ht="43.2" x14ac:dyDescent="0.3">
      <c r="A24" s="4">
        <v>45116</v>
      </c>
      <c r="B24" s="7">
        <f>WEEKNUM(Table22[[#This Row],[created_at]],1)</f>
        <v>28</v>
      </c>
      <c r="C24" s="3" t="str">
        <f>TEXT(Table22[[#This Row],[created_at]],"mmm")</f>
        <v>Jul</v>
      </c>
      <c r="D24" s="3" t="str">
        <f>TEXT(Table22[[#This Row],[created_at]],"YYYY")</f>
        <v>2023</v>
      </c>
      <c r="E24" s="3" t="s">
        <v>98</v>
      </c>
      <c r="F24">
        <v>23</v>
      </c>
      <c r="G24">
        <v>33</v>
      </c>
      <c r="H24" s="1" t="s">
        <v>7</v>
      </c>
      <c r="I24">
        <v>79</v>
      </c>
      <c r="J24">
        <v>95.05</v>
      </c>
      <c r="K24" s="2">
        <v>0.93</v>
      </c>
      <c r="L24" t="s">
        <v>43</v>
      </c>
      <c r="M24" s="3">
        <v>39</v>
      </c>
    </row>
    <row r="25" spans="1:13" ht="43.2" x14ac:dyDescent="0.3">
      <c r="A25" s="4">
        <v>45116</v>
      </c>
      <c r="B25" s="7">
        <f>WEEKNUM(Table22[[#This Row],[created_at]],1)</f>
        <v>28</v>
      </c>
      <c r="C25" s="3" t="str">
        <f>TEXT(Table22[[#This Row],[created_at]],"mmm")</f>
        <v>Jul</v>
      </c>
      <c r="D25" s="3" t="str">
        <f>TEXT(Table22[[#This Row],[created_at]],"YYYY")</f>
        <v>2023</v>
      </c>
      <c r="E25" s="5">
        <v>1.0015162037037</v>
      </c>
      <c r="F25">
        <v>24</v>
      </c>
      <c r="G25">
        <v>32.9</v>
      </c>
      <c r="H25" s="1" t="s">
        <v>13</v>
      </c>
      <c r="I25">
        <v>90</v>
      </c>
      <c r="J25">
        <v>206.32</v>
      </c>
      <c r="K25" s="2">
        <v>0.94</v>
      </c>
      <c r="L25" t="s">
        <v>44</v>
      </c>
      <c r="M25" s="3">
        <v>138</v>
      </c>
    </row>
    <row r="26" spans="1:13" ht="43.2" x14ac:dyDescent="0.3">
      <c r="A26" s="4">
        <v>45116</v>
      </c>
      <c r="B26" s="7">
        <f>WEEKNUM(Table22[[#This Row],[created_at]],1)</f>
        <v>28</v>
      </c>
      <c r="C26" s="3" t="str">
        <f>TEXT(Table22[[#This Row],[created_at]],"mmm")</f>
        <v>Jul</v>
      </c>
      <c r="D26" s="3" t="str">
        <f>TEXT(Table22[[#This Row],[created_at]],"YYYY")</f>
        <v>2023</v>
      </c>
      <c r="E26" s="5">
        <v>1.0431828703703701</v>
      </c>
      <c r="F26">
        <v>25</v>
      </c>
      <c r="G26">
        <v>32.9</v>
      </c>
      <c r="H26" s="1" t="s">
        <v>13</v>
      </c>
      <c r="I26">
        <v>98</v>
      </c>
      <c r="J26">
        <v>163.95</v>
      </c>
      <c r="K26" s="2">
        <v>0.95</v>
      </c>
      <c r="L26" t="s">
        <v>45</v>
      </c>
      <c r="M26" s="3">
        <v>838</v>
      </c>
    </row>
    <row r="27" spans="1:13" ht="43.2" x14ac:dyDescent="0.3">
      <c r="A27" s="4">
        <v>45116</v>
      </c>
      <c r="B27" s="7">
        <f>WEEKNUM(Table22[[#This Row],[created_at]],1)</f>
        <v>28</v>
      </c>
      <c r="C27" s="3" t="str">
        <f>TEXT(Table22[[#This Row],[created_at]],"mmm")</f>
        <v>Jul</v>
      </c>
      <c r="D27" s="3" t="str">
        <f>TEXT(Table22[[#This Row],[created_at]],"YYYY")</f>
        <v>2023</v>
      </c>
      <c r="E27" s="5">
        <v>1.0848495370370399</v>
      </c>
      <c r="F27">
        <v>26</v>
      </c>
      <c r="G27">
        <v>32.700000000000003</v>
      </c>
      <c r="H27" s="1" t="s">
        <v>13</v>
      </c>
      <c r="I27">
        <v>102</v>
      </c>
      <c r="J27">
        <v>142.86000000000001</v>
      </c>
      <c r="K27" s="2">
        <v>0.95</v>
      </c>
      <c r="L27" t="s">
        <v>46</v>
      </c>
      <c r="M27" s="3">
        <v>941</v>
      </c>
    </row>
    <row r="28" spans="1:13" ht="43.2" x14ac:dyDescent="0.3">
      <c r="A28" s="4">
        <v>45116</v>
      </c>
      <c r="B28" s="7">
        <f>WEEKNUM(Table22[[#This Row],[created_at]],1)</f>
        <v>28</v>
      </c>
      <c r="C28" s="3" t="str">
        <f>TEXT(Table22[[#This Row],[created_at]],"mmm")</f>
        <v>Jul</v>
      </c>
      <c r="D28" s="3" t="str">
        <f>TEXT(Table22[[#This Row],[created_at]],"YYYY")</f>
        <v>2023</v>
      </c>
      <c r="E28" s="5">
        <v>0.95986111111111105</v>
      </c>
      <c r="F28">
        <v>27</v>
      </c>
      <c r="G28">
        <v>32.700000000000003</v>
      </c>
      <c r="H28" s="1" t="s">
        <v>7</v>
      </c>
      <c r="I28">
        <v>112</v>
      </c>
      <c r="J28">
        <v>151.41999999999999</v>
      </c>
      <c r="K28" s="2">
        <v>0.95</v>
      </c>
      <c r="L28" t="s">
        <v>47</v>
      </c>
      <c r="M28" s="3">
        <v>39</v>
      </c>
    </row>
    <row r="29" spans="1:13" ht="43.2" x14ac:dyDescent="0.3">
      <c r="A29" s="4">
        <v>45116</v>
      </c>
      <c r="B29" s="7">
        <f>WEEKNUM(Table22[[#This Row],[created_at]],1)</f>
        <v>28</v>
      </c>
      <c r="C29" s="3" t="str">
        <f>TEXT(Table22[[#This Row],[created_at]],"mmm")</f>
        <v>Jul</v>
      </c>
      <c r="D29" s="3" t="str">
        <f>TEXT(Table22[[#This Row],[created_at]],"YYYY")</f>
        <v>2023</v>
      </c>
      <c r="E29" s="5">
        <v>1.00152777777778</v>
      </c>
      <c r="F29">
        <v>28</v>
      </c>
      <c r="G29">
        <v>32.6</v>
      </c>
      <c r="H29" s="1" t="s">
        <v>7</v>
      </c>
      <c r="I29">
        <v>79</v>
      </c>
      <c r="J29">
        <v>151.41999999999999</v>
      </c>
      <c r="K29" s="2">
        <v>0.94</v>
      </c>
      <c r="L29" t="s">
        <v>48</v>
      </c>
      <c r="M29" s="3">
        <v>141</v>
      </c>
    </row>
    <row r="30" spans="1:13" ht="43.2" x14ac:dyDescent="0.3">
      <c r="A30" s="4">
        <v>45116</v>
      </c>
      <c r="B30" s="7">
        <f>WEEKNUM(Table22[[#This Row],[created_at]],1)</f>
        <v>28</v>
      </c>
      <c r="C30" s="3" t="str">
        <f>TEXT(Table22[[#This Row],[created_at]],"mmm")</f>
        <v>Jul</v>
      </c>
      <c r="D30" s="3" t="str">
        <f>TEXT(Table22[[#This Row],[created_at]],"YYYY")</f>
        <v>2023</v>
      </c>
      <c r="E30" s="5">
        <v>1.0431944444444401</v>
      </c>
      <c r="F30">
        <v>29</v>
      </c>
      <c r="G30">
        <v>32.4</v>
      </c>
      <c r="H30" s="1" t="s">
        <v>7</v>
      </c>
      <c r="I30">
        <v>75</v>
      </c>
      <c r="J30">
        <v>50.32</v>
      </c>
      <c r="K30" s="2">
        <v>0.94</v>
      </c>
      <c r="L30" t="s">
        <v>49</v>
      </c>
      <c r="M30" s="3">
        <v>241</v>
      </c>
    </row>
    <row r="31" spans="1:13" ht="43.2" x14ac:dyDescent="0.3">
      <c r="A31" s="4">
        <v>45116</v>
      </c>
      <c r="B31" s="7">
        <f>WEEKNUM(Table22[[#This Row],[created_at]],1)</f>
        <v>28</v>
      </c>
      <c r="C31" s="3" t="str">
        <f>TEXT(Table22[[#This Row],[created_at]],"mmm")</f>
        <v>Jul</v>
      </c>
      <c r="D31" s="3" t="str">
        <f>TEXT(Table22[[#This Row],[created_at]],"YYYY")</f>
        <v>2023</v>
      </c>
      <c r="E31" s="5">
        <v>1.0848611111111099</v>
      </c>
      <c r="F31">
        <v>30</v>
      </c>
      <c r="G31">
        <v>32.4</v>
      </c>
      <c r="H31" s="1" t="s">
        <v>7</v>
      </c>
      <c r="I31">
        <v>44</v>
      </c>
      <c r="J31">
        <v>76.959999999999994</v>
      </c>
      <c r="K31" s="2">
        <v>0.94</v>
      </c>
      <c r="L31" t="s">
        <v>50</v>
      </c>
      <c r="M31" s="3">
        <v>343</v>
      </c>
    </row>
    <row r="32" spans="1:13" ht="43.2" x14ac:dyDescent="0.3">
      <c r="A32" s="4">
        <v>45116</v>
      </c>
      <c r="B32" s="7">
        <f>WEEKNUM(Table22[[#This Row],[created_at]],1)</f>
        <v>28</v>
      </c>
      <c r="C32" s="3" t="str">
        <f>TEXT(Table22[[#This Row],[created_at]],"mmm")</f>
        <v>Jul</v>
      </c>
      <c r="D32" s="3" t="str">
        <f>TEXT(Table22[[#This Row],[created_at]],"YYYY")</f>
        <v>2023</v>
      </c>
      <c r="E32" s="5">
        <v>0.9598726851851852</v>
      </c>
      <c r="F32">
        <v>31</v>
      </c>
      <c r="G32">
        <v>32.4</v>
      </c>
      <c r="H32" s="1" t="s">
        <v>7</v>
      </c>
      <c r="I32">
        <v>66</v>
      </c>
      <c r="J32">
        <v>88.44</v>
      </c>
      <c r="K32" s="2">
        <v>0.95</v>
      </c>
      <c r="L32" t="s">
        <v>51</v>
      </c>
      <c r="M32" s="3">
        <v>542</v>
      </c>
    </row>
    <row r="33" spans="1:13" ht="43.2" x14ac:dyDescent="0.3">
      <c r="A33" s="4">
        <v>45116</v>
      </c>
      <c r="B33" s="7">
        <f>WEEKNUM(Table22[[#This Row],[created_at]],1)</f>
        <v>28</v>
      </c>
      <c r="C33" s="3" t="str">
        <f>TEXT(Table22[[#This Row],[created_at]],"mmm")</f>
        <v>Jul</v>
      </c>
      <c r="D33" s="3" t="str">
        <f>TEXT(Table22[[#This Row],[created_at]],"YYYY")</f>
        <v>2023</v>
      </c>
      <c r="E33" s="5">
        <v>1.0015393518518501</v>
      </c>
      <c r="F33">
        <v>32</v>
      </c>
      <c r="G33">
        <v>32.4</v>
      </c>
      <c r="H33" s="1" t="s">
        <v>8</v>
      </c>
      <c r="I33">
        <v>68</v>
      </c>
      <c r="J33">
        <v>100.37</v>
      </c>
      <c r="K33" s="2">
        <v>0.95</v>
      </c>
      <c r="L33" t="s">
        <v>52</v>
      </c>
      <c r="M33" s="3">
        <v>640</v>
      </c>
    </row>
    <row r="34" spans="1:13" ht="43.2" x14ac:dyDescent="0.3">
      <c r="A34" s="4">
        <v>45116</v>
      </c>
      <c r="B34" s="7">
        <f>WEEKNUM(Table22[[#This Row],[created_at]],1)</f>
        <v>28</v>
      </c>
      <c r="C34" s="3" t="str">
        <f>TEXT(Table22[[#This Row],[created_at]],"mmm")</f>
        <v>Jul</v>
      </c>
      <c r="D34" s="3" t="str">
        <f>TEXT(Table22[[#This Row],[created_at]],"YYYY")</f>
        <v>2023</v>
      </c>
      <c r="E34" s="5">
        <v>1.0432060185185199</v>
      </c>
      <c r="F34">
        <v>33</v>
      </c>
      <c r="G34">
        <v>32.4</v>
      </c>
      <c r="H34" s="1" t="s">
        <v>8</v>
      </c>
      <c r="I34">
        <v>67</v>
      </c>
      <c r="J34">
        <v>86.99</v>
      </c>
      <c r="K34" s="2">
        <v>0.97</v>
      </c>
      <c r="L34" t="s">
        <v>53</v>
      </c>
      <c r="M34" s="3">
        <v>743</v>
      </c>
    </row>
    <row r="35" spans="1:13" ht="43.2" x14ac:dyDescent="0.3">
      <c r="A35" s="4">
        <v>45116</v>
      </c>
      <c r="B35" s="7">
        <f>WEEKNUM(Table22[[#This Row],[created_at]],1)</f>
        <v>28</v>
      </c>
      <c r="C35" s="3" t="str">
        <f>TEXT(Table22[[#This Row],[created_at]],"mmm")</f>
        <v>Jul</v>
      </c>
      <c r="D35" s="3" t="str">
        <f>TEXT(Table22[[#This Row],[created_at]],"YYYY")</f>
        <v>2023</v>
      </c>
      <c r="E35" s="5">
        <v>1.08487268518519</v>
      </c>
      <c r="F35">
        <v>34</v>
      </c>
      <c r="G35">
        <v>32.4</v>
      </c>
      <c r="H35" s="1" t="s">
        <v>8</v>
      </c>
      <c r="I35">
        <v>87</v>
      </c>
      <c r="J35">
        <v>62.08</v>
      </c>
      <c r="K35" s="2">
        <v>0.97</v>
      </c>
      <c r="L35" t="s">
        <v>54</v>
      </c>
      <c r="M35" s="3">
        <v>841</v>
      </c>
    </row>
    <row r="36" spans="1:13" ht="43.2" x14ac:dyDescent="0.3">
      <c r="A36" s="4">
        <v>45116</v>
      </c>
      <c r="B36" s="7">
        <f>WEEKNUM(Table22[[#This Row],[created_at]],1)</f>
        <v>28</v>
      </c>
      <c r="C36" s="3" t="str">
        <f>TEXT(Table22[[#This Row],[created_at]],"mmm")</f>
        <v>Jul</v>
      </c>
      <c r="D36" s="3" t="str">
        <f>TEXT(Table22[[#This Row],[created_at]],"YYYY")</f>
        <v>2023</v>
      </c>
      <c r="E36" s="5">
        <v>1.1265393518518501</v>
      </c>
      <c r="F36">
        <v>35</v>
      </c>
      <c r="G36">
        <v>32.4</v>
      </c>
      <c r="H36" s="1" t="s">
        <v>8</v>
      </c>
      <c r="I36">
        <v>82</v>
      </c>
      <c r="J36">
        <v>82.28</v>
      </c>
      <c r="K36" s="2">
        <v>0.97</v>
      </c>
      <c r="L36" t="s">
        <v>55</v>
      </c>
      <c r="M36" s="3">
        <v>943</v>
      </c>
    </row>
    <row r="37" spans="1:13" ht="43.2" x14ac:dyDescent="0.3">
      <c r="A37" s="4">
        <v>45116</v>
      </c>
      <c r="B37" s="7">
        <f>WEEKNUM(Table22[[#This Row],[created_at]],1)</f>
        <v>28</v>
      </c>
      <c r="C37" s="3" t="str">
        <f>TEXT(Table22[[#This Row],[created_at]],"mmm")</f>
        <v>Jul</v>
      </c>
      <c r="D37" s="3" t="str">
        <f>TEXT(Table22[[#This Row],[created_at]],"YYYY")</f>
        <v>2023</v>
      </c>
      <c r="E37" s="5">
        <v>0.95988425925925924</v>
      </c>
      <c r="F37">
        <v>36</v>
      </c>
      <c r="G37">
        <v>32.299999999999997</v>
      </c>
      <c r="H37" s="1" t="s">
        <v>8</v>
      </c>
      <c r="I37">
        <v>75</v>
      </c>
      <c r="J37">
        <v>74.72</v>
      </c>
      <c r="K37" s="2">
        <v>0.94</v>
      </c>
      <c r="L37" t="s">
        <v>56</v>
      </c>
      <c r="M37" s="3">
        <v>42</v>
      </c>
    </row>
    <row r="38" spans="1:13" ht="43.2" x14ac:dyDescent="0.3">
      <c r="A38" s="4">
        <v>45116</v>
      </c>
      <c r="B38" s="7">
        <f>WEEKNUM(Table22[[#This Row],[created_at]],1)</f>
        <v>28</v>
      </c>
      <c r="C38" s="3" t="str">
        <f>TEXT(Table22[[#This Row],[created_at]],"mmm")</f>
        <v>Jul</v>
      </c>
      <c r="D38" s="3" t="str">
        <f>TEXT(Table22[[#This Row],[created_at]],"YYYY")</f>
        <v>2023</v>
      </c>
      <c r="E38" s="3" t="s">
        <v>97</v>
      </c>
      <c r="F38">
        <v>37</v>
      </c>
      <c r="G38">
        <v>32.299999999999997</v>
      </c>
      <c r="H38" s="1" t="s">
        <v>8</v>
      </c>
      <c r="I38">
        <v>88</v>
      </c>
      <c r="J38">
        <v>80.239999999999995</v>
      </c>
      <c r="K38" s="2">
        <v>0.94</v>
      </c>
      <c r="L38" t="s">
        <v>57</v>
      </c>
      <c r="M38" s="3">
        <v>145</v>
      </c>
    </row>
    <row r="39" spans="1:13" ht="43.2" x14ac:dyDescent="0.3">
      <c r="A39" s="4">
        <v>45116</v>
      </c>
      <c r="B39" s="7">
        <f>WEEKNUM(Table22[[#This Row],[created_at]],1)</f>
        <v>28</v>
      </c>
      <c r="C39" s="3" t="str">
        <f>TEXT(Table22[[#This Row],[created_at]],"mmm")</f>
        <v>Jul</v>
      </c>
      <c r="D39" s="3" t="str">
        <f>TEXT(Table22[[#This Row],[created_at]],"YYYY")</f>
        <v>2023</v>
      </c>
      <c r="E39" s="3" t="s">
        <v>98</v>
      </c>
      <c r="F39">
        <v>38</v>
      </c>
      <c r="G39">
        <v>32.299999999999997</v>
      </c>
      <c r="H39" s="1" t="s">
        <v>8</v>
      </c>
      <c r="I39">
        <v>45</v>
      </c>
      <c r="J39">
        <v>119.64</v>
      </c>
      <c r="K39" s="2">
        <v>0.94</v>
      </c>
      <c r="L39" t="s">
        <v>25</v>
      </c>
      <c r="M39" s="3">
        <v>242</v>
      </c>
    </row>
    <row r="40" spans="1:13" ht="43.2" x14ac:dyDescent="0.3">
      <c r="A40" s="4">
        <v>45116</v>
      </c>
      <c r="B40" s="7">
        <f>WEEKNUM(Table22[[#This Row],[created_at]],1)</f>
        <v>28</v>
      </c>
      <c r="C40" s="3" t="str">
        <f>TEXT(Table22[[#This Row],[created_at]],"mmm")</f>
        <v>Jul</v>
      </c>
      <c r="D40" s="3" t="str">
        <f>TEXT(Table22[[#This Row],[created_at]],"YYYY")</f>
        <v>2023</v>
      </c>
      <c r="E40" s="3" t="s">
        <v>98</v>
      </c>
      <c r="F40">
        <v>39</v>
      </c>
      <c r="G40">
        <v>32.4</v>
      </c>
      <c r="H40" s="1" t="s">
        <v>8</v>
      </c>
      <c r="I40">
        <v>76</v>
      </c>
      <c r="J40">
        <v>69.14</v>
      </c>
      <c r="K40" s="2">
        <v>0.94</v>
      </c>
      <c r="L40" t="s">
        <v>58</v>
      </c>
      <c r="M40" s="3">
        <v>643</v>
      </c>
    </row>
    <row r="41" spans="1:13" ht="43.2" x14ac:dyDescent="0.3">
      <c r="A41" s="4">
        <v>45116</v>
      </c>
      <c r="B41" s="7">
        <f>WEEKNUM(Table22[[#This Row],[created_at]],1)</f>
        <v>28</v>
      </c>
      <c r="C41" s="3" t="str">
        <f>TEXT(Table22[[#This Row],[created_at]],"mmm")</f>
        <v>Jul</v>
      </c>
      <c r="D41" s="3" t="str">
        <f>TEXT(Table22[[#This Row],[created_at]],"YYYY")</f>
        <v>2023</v>
      </c>
      <c r="E41" s="3" t="s">
        <v>99</v>
      </c>
      <c r="F41">
        <v>40</v>
      </c>
      <c r="G41">
        <v>32.4</v>
      </c>
      <c r="H41" s="1" t="s">
        <v>14</v>
      </c>
      <c r="I41">
        <v>89</v>
      </c>
      <c r="J41">
        <v>162.35</v>
      </c>
      <c r="K41" s="2">
        <v>0.93</v>
      </c>
      <c r="L41" t="s">
        <v>59</v>
      </c>
      <c r="M41" s="3">
        <v>745</v>
      </c>
    </row>
    <row r="42" spans="1:13" ht="43.2" x14ac:dyDescent="0.3">
      <c r="A42" s="4">
        <v>45116</v>
      </c>
      <c r="B42" s="7">
        <f>WEEKNUM(Table22[[#This Row],[created_at]],1)</f>
        <v>28</v>
      </c>
      <c r="C42" s="3" t="str">
        <f>TEXT(Table22[[#This Row],[created_at]],"mmm")</f>
        <v>Jul</v>
      </c>
      <c r="D42" s="3" t="str">
        <f>TEXT(Table22[[#This Row],[created_at]],"YYYY")</f>
        <v>2023</v>
      </c>
      <c r="E42" s="3" t="s">
        <v>100</v>
      </c>
      <c r="F42">
        <v>41</v>
      </c>
      <c r="G42">
        <v>32.6</v>
      </c>
      <c r="H42" s="1" t="s">
        <v>11</v>
      </c>
      <c r="I42">
        <v>90</v>
      </c>
      <c r="J42">
        <v>183.49</v>
      </c>
      <c r="K42" s="2">
        <v>0.94</v>
      </c>
      <c r="L42" t="s">
        <v>60</v>
      </c>
      <c r="M42" s="3">
        <v>843</v>
      </c>
    </row>
    <row r="43" spans="1:13" ht="43.2" x14ac:dyDescent="0.3">
      <c r="A43" s="4">
        <v>45116</v>
      </c>
      <c r="B43" s="7">
        <f>WEEKNUM(Table22[[#This Row],[created_at]],1)</f>
        <v>28</v>
      </c>
      <c r="C43" s="3" t="str">
        <f>TEXT(Table22[[#This Row],[created_at]],"mmm")</f>
        <v>Jul</v>
      </c>
      <c r="D43" s="3" t="str">
        <f>TEXT(Table22[[#This Row],[created_at]],"YYYY")</f>
        <v>2023</v>
      </c>
      <c r="E43" s="3" t="s">
        <v>101</v>
      </c>
      <c r="F43">
        <v>42</v>
      </c>
      <c r="G43">
        <v>32.9</v>
      </c>
      <c r="H43" s="1" t="s">
        <v>14</v>
      </c>
      <c r="I43">
        <v>98</v>
      </c>
      <c r="J43">
        <v>168.58</v>
      </c>
      <c r="K43" s="2">
        <v>0.94</v>
      </c>
      <c r="L43" t="s">
        <v>61</v>
      </c>
      <c r="M43" s="3">
        <v>945</v>
      </c>
    </row>
    <row r="44" spans="1:13" ht="43.2" x14ac:dyDescent="0.3">
      <c r="A44" s="4">
        <v>45116</v>
      </c>
      <c r="B44" s="7">
        <f>WEEKNUM(Table22[[#This Row],[created_at]],1)</f>
        <v>28</v>
      </c>
      <c r="C44" s="3" t="str">
        <f>TEXT(Table22[[#This Row],[created_at]],"mmm")</f>
        <v>Jul</v>
      </c>
      <c r="D44" s="3" t="str">
        <f>TEXT(Table22[[#This Row],[created_at]],"YYYY")</f>
        <v>2023</v>
      </c>
      <c r="E44" s="5">
        <v>0.95990740740740732</v>
      </c>
      <c r="F44">
        <v>43</v>
      </c>
      <c r="G44">
        <v>33.200000000000003</v>
      </c>
      <c r="H44" s="1" t="s">
        <v>4</v>
      </c>
      <c r="I44">
        <v>100</v>
      </c>
      <c r="J44">
        <v>78.17</v>
      </c>
      <c r="K44" s="2">
        <v>0.94</v>
      </c>
      <c r="L44" t="s">
        <v>62</v>
      </c>
      <c r="M44" s="3">
        <v>43</v>
      </c>
    </row>
    <row r="45" spans="1:13" ht="43.2" x14ac:dyDescent="0.3">
      <c r="A45" s="4">
        <v>45116</v>
      </c>
      <c r="B45" s="7">
        <f>WEEKNUM(Table22[[#This Row],[created_at]],1)</f>
        <v>28</v>
      </c>
      <c r="C45" s="3" t="str">
        <f>TEXT(Table22[[#This Row],[created_at]],"mmm")</f>
        <v>Jul</v>
      </c>
      <c r="D45" s="3" t="str">
        <f>TEXT(Table22[[#This Row],[created_at]],"YYYY")</f>
        <v>2023</v>
      </c>
      <c r="E45" s="5">
        <v>1.00157407407407</v>
      </c>
      <c r="F45">
        <v>44</v>
      </c>
      <c r="G45">
        <v>33.9</v>
      </c>
      <c r="H45" s="1" t="s">
        <v>11</v>
      </c>
      <c r="I45">
        <v>102</v>
      </c>
      <c r="J45">
        <v>141.83000000000001</v>
      </c>
      <c r="K45" s="2">
        <v>0.95</v>
      </c>
      <c r="L45" t="s">
        <v>63</v>
      </c>
      <c r="M45" s="3">
        <v>145</v>
      </c>
    </row>
    <row r="46" spans="1:13" ht="43.2" x14ac:dyDescent="0.3">
      <c r="A46" s="4">
        <v>45116</v>
      </c>
      <c r="B46" s="7">
        <f>WEEKNUM(Table22[[#This Row],[created_at]],1)</f>
        <v>28</v>
      </c>
      <c r="C46" s="3" t="str">
        <f>TEXT(Table22[[#This Row],[created_at]],"mmm")</f>
        <v>Jul</v>
      </c>
      <c r="D46" s="3" t="str">
        <f>TEXT(Table22[[#This Row],[created_at]],"YYYY")</f>
        <v>2023</v>
      </c>
      <c r="E46" s="5">
        <v>1.04324074074074</v>
      </c>
      <c r="F46">
        <v>45</v>
      </c>
      <c r="G46">
        <v>33.799999999999997</v>
      </c>
      <c r="H46" s="1" t="s">
        <v>8</v>
      </c>
      <c r="I46">
        <v>90</v>
      </c>
      <c r="J46">
        <v>57.67</v>
      </c>
      <c r="K46" s="2">
        <v>0.95</v>
      </c>
      <c r="L46" t="s">
        <v>64</v>
      </c>
      <c r="M46" s="3">
        <v>244</v>
      </c>
    </row>
    <row r="47" spans="1:13" ht="43.2" x14ac:dyDescent="0.3">
      <c r="A47" s="4">
        <v>45116</v>
      </c>
      <c r="B47" s="7">
        <f>WEEKNUM(Table22[[#This Row],[created_at]],1)</f>
        <v>28</v>
      </c>
      <c r="C47" s="3" t="str">
        <f>TEXT(Table22[[#This Row],[created_at]],"mmm")</f>
        <v>Jul</v>
      </c>
      <c r="D47" s="3" t="str">
        <f>TEXT(Table22[[#This Row],[created_at]],"YYYY")</f>
        <v>2023</v>
      </c>
      <c r="E47" s="5">
        <v>1.0849074074074101</v>
      </c>
      <c r="F47">
        <v>46</v>
      </c>
      <c r="G47">
        <v>33.6</v>
      </c>
      <c r="H47" s="1" t="s">
        <v>13</v>
      </c>
      <c r="I47">
        <v>76</v>
      </c>
      <c r="J47">
        <v>57.67</v>
      </c>
      <c r="K47" s="2">
        <v>0.94</v>
      </c>
      <c r="L47" t="s">
        <v>65</v>
      </c>
      <c r="M47" s="3">
        <v>343</v>
      </c>
    </row>
    <row r="48" spans="1:13" ht="43.2" x14ac:dyDescent="0.3">
      <c r="A48" s="4">
        <v>45116</v>
      </c>
      <c r="B48" s="7">
        <f>WEEKNUM(Table22[[#This Row],[created_at]],1)</f>
        <v>28</v>
      </c>
      <c r="C48" s="3" t="str">
        <f>TEXT(Table22[[#This Row],[created_at]],"mmm")</f>
        <v>Jul</v>
      </c>
      <c r="D48" s="3" t="str">
        <f>TEXT(Table22[[#This Row],[created_at]],"YYYY")</f>
        <v>2023</v>
      </c>
      <c r="E48" s="5">
        <v>1.12657407407407</v>
      </c>
      <c r="F48">
        <v>47</v>
      </c>
      <c r="G48">
        <v>33.5</v>
      </c>
      <c r="H48" s="1" t="s">
        <v>12</v>
      </c>
      <c r="I48">
        <v>89</v>
      </c>
      <c r="J48">
        <v>48.95</v>
      </c>
      <c r="K48" s="2">
        <v>0.94</v>
      </c>
      <c r="L48" t="s">
        <v>66</v>
      </c>
      <c r="M48" s="3">
        <v>444</v>
      </c>
    </row>
    <row r="49" spans="1:13" ht="43.2" x14ac:dyDescent="0.3">
      <c r="A49" s="4">
        <v>45116</v>
      </c>
      <c r="B49" s="7">
        <f>WEEKNUM(Table22[[#This Row],[created_at]],1)</f>
        <v>28</v>
      </c>
      <c r="C49" s="3" t="str">
        <f>TEXT(Table22[[#This Row],[created_at]],"mmm")</f>
        <v>Jul</v>
      </c>
      <c r="D49" s="3" t="str">
        <f>TEXT(Table22[[#This Row],[created_at]],"YYYY")</f>
        <v>2023</v>
      </c>
      <c r="E49" s="5">
        <v>1.16824074074074</v>
      </c>
      <c r="F49">
        <v>48</v>
      </c>
      <c r="G49">
        <v>33</v>
      </c>
      <c r="H49" s="1" t="s">
        <v>13</v>
      </c>
      <c r="I49">
        <v>56</v>
      </c>
      <c r="J49">
        <v>48.95</v>
      </c>
      <c r="K49" s="2">
        <v>0</v>
      </c>
      <c r="L49" t="s">
        <v>57</v>
      </c>
      <c r="M49" s="3">
        <v>542</v>
      </c>
    </row>
    <row r="50" spans="1:13" ht="43.2" x14ac:dyDescent="0.3">
      <c r="A50" s="4">
        <v>45116</v>
      </c>
      <c r="B50" s="7">
        <f>WEEKNUM(Table22[[#This Row],[created_at]],1)</f>
        <v>28</v>
      </c>
      <c r="C50" s="3" t="str">
        <f>TEXT(Table22[[#This Row],[created_at]],"mmm")</f>
        <v>Jul</v>
      </c>
      <c r="D50" s="3" t="str">
        <f>TEXT(Table22[[#This Row],[created_at]],"YYYY")</f>
        <v>2023</v>
      </c>
      <c r="E50" s="5">
        <v>0.95991898148148147</v>
      </c>
      <c r="F50">
        <v>49</v>
      </c>
      <c r="G50">
        <v>32.9</v>
      </c>
      <c r="H50" s="1" t="s">
        <v>12</v>
      </c>
      <c r="I50">
        <v>48</v>
      </c>
      <c r="J50">
        <v>67.81</v>
      </c>
      <c r="K50" s="2">
        <v>0</v>
      </c>
      <c r="L50" t="s">
        <v>67</v>
      </c>
      <c r="M50" s="3">
        <v>645</v>
      </c>
    </row>
    <row r="51" spans="1:13" ht="43.2" x14ac:dyDescent="0.3">
      <c r="A51" s="4">
        <v>45116</v>
      </c>
      <c r="B51" s="7">
        <f>WEEKNUM(Table22[[#This Row],[created_at]],1)</f>
        <v>28</v>
      </c>
      <c r="C51" s="3" t="str">
        <f>TEXT(Table22[[#This Row],[created_at]],"mmm")</f>
        <v>Jul</v>
      </c>
      <c r="D51" s="3" t="str">
        <f>TEXT(Table22[[#This Row],[created_at]],"YYYY")</f>
        <v>2023</v>
      </c>
      <c r="E51" s="5">
        <v>1.00158564814815</v>
      </c>
      <c r="F51">
        <v>50</v>
      </c>
      <c r="G51">
        <v>32.700000000000003</v>
      </c>
      <c r="H51" s="1" t="s">
        <v>13</v>
      </c>
      <c r="I51">
        <v>44</v>
      </c>
      <c r="J51">
        <v>64.48</v>
      </c>
      <c r="K51" s="2">
        <v>0.94</v>
      </c>
      <c r="L51" t="s">
        <v>68</v>
      </c>
      <c r="M51" s="3">
        <v>747</v>
      </c>
    </row>
    <row r="52" spans="1:13" ht="43.2" x14ac:dyDescent="0.3">
      <c r="A52" s="4">
        <v>45116</v>
      </c>
      <c r="B52" s="7">
        <f>WEEKNUM(Table22[[#This Row],[created_at]],1)</f>
        <v>28</v>
      </c>
      <c r="C52" s="3" t="str">
        <f>TEXT(Table22[[#This Row],[created_at]],"mmm")</f>
        <v>Jul</v>
      </c>
      <c r="D52" s="3" t="str">
        <f>TEXT(Table22[[#This Row],[created_at]],"YYYY")</f>
        <v>2023</v>
      </c>
      <c r="E52" s="5">
        <v>1.0432523148148101</v>
      </c>
      <c r="F52">
        <v>51</v>
      </c>
      <c r="G52">
        <v>32.700000000000003</v>
      </c>
      <c r="H52" s="1" t="s">
        <v>13</v>
      </c>
      <c r="I52">
        <v>56</v>
      </c>
      <c r="J52">
        <v>64.48</v>
      </c>
      <c r="K52" s="2">
        <v>0.94</v>
      </c>
      <c r="L52" t="s">
        <v>56</v>
      </c>
      <c r="M52" s="3">
        <v>845</v>
      </c>
    </row>
    <row r="53" spans="1:13" ht="43.2" x14ac:dyDescent="0.3">
      <c r="A53" s="4">
        <v>45116</v>
      </c>
      <c r="B53" s="7">
        <f>WEEKNUM(Table22[[#This Row],[created_at]],1)</f>
        <v>28</v>
      </c>
      <c r="C53" s="3" t="str">
        <f>TEXT(Table22[[#This Row],[created_at]],"mmm")</f>
        <v>Jul</v>
      </c>
      <c r="D53" s="3" t="str">
        <f>TEXT(Table22[[#This Row],[created_at]],"YYYY")</f>
        <v>2023</v>
      </c>
      <c r="E53" s="5">
        <v>1.0849189814814799</v>
      </c>
      <c r="F53">
        <v>52</v>
      </c>
      <c r="G53">
        <v>31.8</v>
      </c>
      <c r="H53" s="1" t="s">
        <v>15</v>
      </c>
      <c r="I53">
        <v>67</v>
      </c>
      <c r="J53">
        <v>45.2</v>
      </c>
      <c r="K53" s="2">
        <v>0.94</v>
      </c>
      <c r="L53" t="s">
        <v>69</v>
      </c>
      <c r="M53" s="3">
        <v>947</v>
      </c>
    </row>
    <row r="54" spans="1:13" ht="43.2" x14ac:dyDescent="0.3">
      <c r="A54" s="4">
        <v>45116</v>
      </c>
      <c r="B54" s="7">
        <f>WEEKNUM(Table22[[#This Row],[created_at]],1)</f>
        <v>28</v>
      </c>
      <c r="C54" s="3" t="str">
        <f>TEXT(Table22[[#This Row],[created_at]],"mmm")</f>
        <v>Jul</v>
      </c>
      <c r="D54" s="3" t="str">
        <f>TEXT(Table22[[#This Row],[created_at]],"YYYY")</f>
        <v>2023</v>
      </c>
      <c r="E54" s="5">
        <v>0.95993055555555562</v>
      </c>
      <c r="F54">
        <v>53</v>
      </c>
      <c r="G54">
        <v>31.9</v>
      </c>
      <c r="H54" s="1" t="s">
        <v>15</v>
      </c>
      <c r="I54">
        <v>74</v>
      </c>
      <c r="J54">
        <v>45.2</v>
      </c>
      <c r="K54" s="2">
        <v>0.94</v>
      </c>
      <c r="L54" t="s">
        <v>70</v>
      </c>
      <c r="M54" s="3">
        <v>46</v>
      </c>
    </row>
    <row r="55" spans="1:13" ht="43.2" x14ac:dyDescent="0.3">
      <c r="A55" s="4">
        <v>45116</v>
      </c>
      <c r="B55" s="7">
        <f>WEEKNUM(Table22[[#This Row],[created_at]],1)</f>
        <v>28</v>
      </c>
      <c r="C55" s="3" t="str">
        <f>TEXT(Table22[[#This Row],[created_at]],"mmm")</f>
        <v>Jul</v>
      </c>
      <c r="D55" s="3" t="str">
        <f>TEXT(Table22[[#This Row],[created_at]],"YYYY")</f>
        <v>2023</v>
      </c>
      <c r="E55" s="5">
        <v>1.00159722222222</v>
      </c>
      <c r="F55">
        <v>54</v>
      </c>
      <c r="G55">
        <v>32</v>
      </c>
      <c r="H55" s="1" t="s">
        <v>10</v>
      </c>
      <c r="I55">
        <v>76</v>
      </c>
      <c r="J55">
        <v>0</v>
      </c>
      <c r="K55" s="2">
        <v>0.94</v>
      </c>
      <c r="L55" t="s">
        <v>71</v>
      </c>
      <c r="M55" s="3">
        <v>148</v>
      </c>
    </row>
    <row r="56" spans="1:13" ht="43.2" x14ac:dyDescent="0.3">
      <c r="A56" s="4">
        <v>45116</v>
      </c>
      <c r="B56" s="7">
        <f>WEEKNUM(Table22[[#This Row],[created_at]],1)</f>
        <v>28</v>
      </c>
      <c r="C56" s="3" t="str">
        <f>TEXT(Table22[[#This Row],[created_at]],"mmm")</f>
        <v>Jul</v>
      </c>
      <c r="D56" s="3" t="str">
        <f>TEXT(Table22[[#This Row],[created_at]],"YYYY")</f>
        <v>2023</v>
      </c>
      <c r="E56" s="5">
        <v>1.0432638888888901</v>
      </c>
      <c r="F56">
        <v>55</v>
      </c>
      <c r="G56">
        <v>32</v>
      </c>
      <c r="H56" s="1" t="s">
        <v>10</v>
      </c>
      <c r="I56">
        <v>90</v>
      </c>
      <c r="J56">
        <v>0</v>
      </c>
      <c r="K56" s="2">
        <v>0</v>
      </c>
      <c r="L56" t="s">
        <v>68</v>
      </c>
      <c r="M56" s="3">
        <v>247</v>
      </c>
    </row>
    <row r="57" spans="1:13" ht="43.2" x14ac:dyDescent="0.3">
      <c r="A57" s="4">
        <v>45116</v>
      </c>
      <c r="B57" s="7">
        <f>WEEKNUM(Table22[[#This Row],[created_at]],1)</f>
        <v>28</v>
      </c>
      <c r="C57" s="3" t="str">
        <f>TEXT(Table22[[#This Row],[created_at]],"mmm")</f>
        <v>Jul</v>
      </c>
      <c r="D57" s="3" t="str">
        <f>TEXT(Table22[[#This Row],[created_at]],"YYYY")</f>
        <v>2023</v>
      </c>
      <c r="E57" s="5">
        <v>1.08493055555556</v>
      </c>
      <c r="F57">
        <v>56</v>
      </c>
      <c r="G57">
        <v>32</v>
      </c>
      <c r="H57" s="1" t="s">
        <v>10</v>
      </c>
      <c r="I57">
        <v>86</v>
      </c>
      <c r="J57">
        <v>0</v>
      </c>
      <c r="K57" s="2">
        <v>0</v>
      </c>
      <c r="L57" t="s">
        <v>72</v>
      </c>
      <c r="M57" s="3">
        <v>345</v>
      </c>
    </row>
    <row r="58" spans="1:13" ht="43.2" x14ac:dyDescent="0.3">
      <c r="A58" s="4">
        <v>45116</v>
      </c>
      <c r="B58" s="7">
        <f>WEEKNUM(Table22[[#This Row],[created_at]],1)</f>
        <v>28</v>
      </c>
      <c r="C58" s="3" t="str">
        <f>TEXT(Table22[[#This Row],[created_at]],"mmm")</f>
        <v>Jul</v>
      </c>
      <c r="D58" s="3" t="str">
        <f>TEXT(Table22[[#This Row],[created_at]],"YYYY")</f>
        <v>2023</v>
      </c>
      <c r="E58" s="5">
        <v>1.12659722222222</v>
      </c>
      <c r="F58">
        <v>57</v>
      </c>
      <c r="G58">
        <v>32.200000000000003</v>
      </c>
      <c r="H58" s="1" t="s">
        <v>10</v>
      </c>
      <c r="I58">
        <v>120</v>
      </c>
      <c r="J58">
        <v>0</v>
      </c>
      <c r="K58" s="2">
        <v>0</v>
      </c>
      <c r="L58" t="s">
        <v>73</v>
      </c>
      <c r="M58" s="3">
        <v>447</v>
      </c>
    </row>
    <row r="59" spans="1:13" ht="43.2" x14ac:dyDescent="0.3">
      <c r="A59" s="4">
        <v>45116</v>
      </c>
      <c r="B59" s="7">
        <f>WEEKNUM(Table22[[#This Row],[created_at]],1)</f>
        <v>28</v>
      </c>
      <c r="C59" s="3" t="str">
        <f>TEXT(Table22[[#This Row],[created_at]],"mmm")</f>
        <v>Jul</v>
      </c>
      <c r="D59" s="3" t="str">
        <f>TEXT(Table22[[#This Row],[created_at]],"YYYY")</f>
        <v>2023</v>
      </c>
      <c r="E59" s="5">
        <v>1.1682638888888901</v>
      </c>
      <c r="F59">
        <v>58</v>
      </c>
      <c r="G59">
        <v>32.299999999999997</v>
      </c>
      <c r="H59" s="1" t="s">
        <v>16</v>
      </c>
      <c r="I59">
        <v>127</v>
      </c>
      <c r="J59">
        <v>0</v>
      </c>
      <c r="K59" s="2">
        <v>0</v>
      </c>
      <c r="L59" t="s">
        <v>74</v>
      </c>
      <c r="M59" s="3">
        <v>946</v>
      </c>
    </row>
    <row r="60" spans="1:13" ht="43.2" x14ac:dyDescent="0.3">
      <c r="A60" s="4">
        <v>45116</v>
      </c>
      <c r="B60" s="7">
        <f>WEEKNUM(Table22[[#This Row],[created_at]],1)</f>
        <v>28</v>
      </c>
      <c r="C60" s="3" t="str">
        <f>TEXT(Table22[[#This Row],[created_at]],"mmm")</f>
        <v>Jul</v>
      </c>
      <c r="D60" s="3" t="str">
        <f>TEXT(Table22[[#This Row],[created_at]],"YYYY")</f>
        <v>2023</v>
      </c>
      <c r="E60" s="5">
        <v>0.95994212962962966</v>
      </c>
      <c r="F60">
        <v>59</v>
      </c>
      <c r="G60">
        <v>32.4</v>
      </c>
      <c r="H60" s="1" t="s">
        <v>17</v>
      </c>
      <c r="I60">
        <v>89</v>
      </c>
      <c r="J60">
        <v>0</v>
      </c>
      <c r="K60" s="2">
        <v>0</v>
      </c>
      <c r="L60" t="s">
        <v>75</v>
      </c>
      <c r="M60" s="3">
        <v>50</v>
      </c>
    </row>
    <row r="61" spans="1:13" ht="43.2" x14ac:dyDescent="0.3">
      <c r="A61" s="4">
        <v>45116</v>
      </c>
      <c r="B61" s="7">
        <f>WEEKNUM(Table22[[#This Row],[created_at]],1)</f>
        <v>28</v>
      </c>
      <c r="C61" s="3" t="str">
        <f>TEXT(Table22[[#This Row],[created_at]],"mmm")</f>
        <v>Jul</v>
      </c>
      <c r="D61" s="3" t="str">
        <f>TEXT(Table22[[#This Row],[created_at]],"YYYY")</f>
        <v>2023</v>
      </c>
      <c r="E61" s="5">
        <v>1.0016087962963001</v>
      </c>
      <c r="F61">
        <v>60</v>
      </c>
      <c r="G61">
        <v>32.299999999999997</v>
      </c>
      <c r="H61" s="1" t="s">
        <v>17</v>
      </c>
      <c r="I61">
        <v>72</v>
      </c>
      <c r="J61">
        <v>0</v>
      </c>
      <c r="K61" s="2">
        <v>0</v>
      </c>
      <c r="L61" t="s">
        <v>76</v>
      </c>
      <c r="M61" s="3">
        <v>149</v>
      </c>
    </row>
    <row r="62" spans="1:13" ht="43.2" x14ac:dyDescent="0.3">
      <c r="A62" s="4">
        <v>45116</v>
      </c>
      <c r="B62" s="7">
        <f>WEEKNUM(Table22[[#This Row],[created_at]],1)</f>
        <v>28</v>
      </c>
      <c r="C62" s="3" t="str">
        <f>TEXT(Table22[[#This Row],[created_at]],"mmm")</f>
        <v>Jul</v>
      </c>
      <c r="D62" s="3" t="str">
        <f>TEXT(Table22[[#This Row],[created_at]],"YYYY")</f>
        <v>2023</v>
      </c>
      <c r="E62" s="5">
        <v>1.0432754629629599</v>
      </c>
      <c r="F62">
        <v>61</v>
      </c>
      <c r="G62">
        <v>32.4</v>
      </c>
      <c r="H62" s="1" t="s">
        <v>17</v>
      </c>
      <c r="I62">
        <v>89</v>
      </c>
      <c r="J62">
        <v>0</v>
      </c>
      <c r="K62" s="2">
        <v>0</v>
      </c>
      <c r="L62" t="s">
        <v>54</v>
      </c>
      <c r="M62" s="3">
        <v>251</v>
      </c>
    </row>
    <row r="63" spans="1:13" ht="43.2" x14ac:dyDescent="0.3">
      <c r="A63" s="4">
        <v>45116</v>
      </c>
      <c r="B63" s="7">
        <f>WEEKNUM(Table22[[#This Row],[created_at]],1)</f>
        <v>28</v>
      </c>
      <c r="C63" s="3" t="str">
        <f>TEXT(Table22[[#This Row],[created_at]],"mmm")</f>
        <v>Jul</v>
      </c>
      <c r="D63" s="3" t="str">
        <f>TEXT(Table22[[#This Row],[created_at]],"YYYY")</f>
        <v>2023</v>
      </c>
      <c r="E63" s="5">
        <v>1.08494212962963</v>
      </c>
      <c r="F63">
        <v>62</v>
      </c>
      <c r="G63">
        <v>32.200000000000003</v>
      </c>
      <c r="H63" s="1" t="s">
        <v>17</v>
      </c>
      <c r="I63">
        <v>108</v>
      </c>
      <c r="J63">
        <v>0</v>
      </c>
      <c r="K63" s="2">
        <v>0</v>
      </c>
      <c r="L63" t="s">
        <v>77</v>
      </c>
      <c r="M63" s="3">
        <v>350</v>
      </c>
    </row>
    <row r="64" spans="1:13" ht="43.2" x14ac:dyDescent="0.3">
      <c r="A64" s="4">
        <v>45116</v>
      </c>
      <c r="B64" s="7">
        <f>WEEKNUM(Table22[[#This Row],[created_at]],1)</f>
        <v>28</v>
      </c>
      <c r="C64" s="3" t="str">
        <f>TEXT(Table22[[#This Row],[created_at]],"mmm")</f>
        <v>Jul</v>
      </c>
      <c r="D64" s="3" t="str">
        <f>TEXT(Table22[[#This Row],[created_at]],"YYYY")</f>
        <v>2023</v>
      </c>
      <c r="E64" s="5">
        <v>1.1266087962963001</v>
      </c>
      <c r="F64">
        <v>63</v>
      </c>
      <c r="G64">
        <v>32.4</v>
      </c>
      <c r="H64" s="1" t="s">
        <v>17</v>
      </c>
      <c r="I64">
        <v>96</v>
      </c>
      <c r="J64">
        <v>0</v>
      </c>
      <c r="K64" s="2">
        <v>0</v>
      </c>
      <c r="L64" t="s">
        <v>80</v>
      </c>
      <c r="M64" s="3">
        <v>449</v>
      </c>
    </row>
    <row r="65" spans="1:13" ht="43.2" x14ac:dyDescent="0.3">
      <c r="A65" s="4">
        <v>45116</v>
      </c>
      <c r="B65" s="7">
        <f>WEEKNUM(Table22[[#This Row],[created_at]],1)</f>
        <v>28</v>
      </c>
      <c r="C65" s="3" t="str">
        <f>TEXT(Table22[[#This Row],[created_at]],"mmm")</f>
        <v>Jul</v>
      </c>
      <c r="D65" s="3" t="str">
        <f>TEXT(Table22[[#This Row],[created_at]],"YYYY")</f>
        <v>2023</v>
      </c>
      <c r="E65" s="5">
        <v>0.9599537037037037</v>
      </c>
      <c r="F65">
        <v>64</v>
      </c>
      <c r="G65">
        <v>32.299999999999997</v>
      </c>
      <c r="H65" s="1" t="s">
        <v>17</v>
      </c>
      <c r="I65">
        <v>99</v>
      </c>
      <c r="J65">
        <v>7.94</v>
      </c>
      <c r="K65" s="2">
        <v>0</v>
      </c>
      <c r="L65" t="s">
        <v>81</v>
      </c>
      <c r="M65" s="3">
        <v>549</v>
      </c>
    </row>
    <row r="66" spans="1:13" ht="43.2" x14ac:dyDescent="0.3">
      <c r="A66" s="4">
        <v>45116</v>
      </c>
      <c r="B66" s="7">
        <f>WEEKNUM(Table22[[#This Row],[created_at]],1)</f>
        <v>28</v>
      </c>
      <c r="C66" s="3" t="str">
        <f>TEXT(Table22[[#This Row],[created_at]],"mmm")</f>
        <v>Jul</v>
      </c>
      <c r="D66" s="3" t="str">
        <f>TEXT(Table22[[#This Row],[created_at]],"YYYY")</f>
        <v>2023</v>
      </c>
      <c r="E66" s="5">
        <v>1.0016203703703701</v>
      </c>
      <c r="F66">
        <v>65</v>
      </c>
      <c r="G66">
        <v>32.299999999999997</v>
      </c>
      <c r="H66" s="1" t="s">
        <v>17</v>
      </c>
      <c r="I66">
        <v>92</v>
      </c>
      <c r="J66">
        <v>77.3</v>
      </c>
      <c r="K66" s="2">
        <v>0</v>
      </c>
      <c r="L66" t="s">
        <v>82</v>
      </c>
      <c r="M66" s="3">
        <v>653</v>
      </c>
    </row>
    <row r="67" spans="1:13" ht="43.2" x14ac:dyDescent="0.3">
      <c r="A67" s="4">
        <v>45116</v>
      </c>
      <c r="B67" s="7">
        <f>WEEKNUM(Table22[[#This Row],[created_at]],1)</f>
        <v>28</v>
      </c>
      <c r="C67" s="3" t="str">
        <f>TEXT(Table22[[#This Row],[created_at]],"mmm")</f>
        <v>Jul</v>
      </c>
      <c r="D67" s="3" t="str">
        <f>TEXT(Table22[[#This Row],[created_at]],"YYYY")</f>
        <v>2023</v>
      </c>
      <c r="E67" s="5">
        <v>1.04328703703704</v>
      </c>
      <c r="F67">
        <v>66</v>
      </c>
      <c r="G67">
        <v>32.200000000000003</v>
      </c>
      <c r="H67" s="1" t="s">
        <v>17</v>
      </c>
      <c r="I67">
        <v>89</v>
      </c>
      <c r="J67">
        <v>98.28</v>
      </c>
      <c r="K67" s="2">
        <v>0.94</v>
      </c>
      <c r="L67" t="s">
        <v>83</v>
      </c>
      <c r="M67" s="3">
        <v>751</v>
      </c>
    </row>
    <row r="68" spans="1:13" ht="43.2" x14ac:dyDescent="0.3">
      <c r="A68" s="4">
        <v>45116</v>
      </c>
      <c r="B68" s="7">
        <f>WEEKNUM(Table22[[#This Row],[created_at]],1)</f>
        <v>28</v>
      </c>
      <c r="C68" s="3" t="str">
        <f>TEXT(Table22[[#This Row],[created_at]],"mmm")</f>
        <v>Jul</v>
      </c>
      <c r="D68" s="3" t="str">
        <f>TEXT(Table22[[#This Row],[created_at]],"YYYY")</f>
        <v>2023</v>
      </c>
      <c r="E68" s="5">
        <v>1.0849537037037</v>
      </c>
      <c r="F68">
        <v>67</v>
      </c>
      <c r="G68">
        <v>32.4</v>
      </c>
      <c r="H68" s="1" t="s">
        <v>17</v>
      </c>
      <c r="I68">
        <v>95</v>
      </c>
      <c r="J68">
        <v>165.76</v>
      </c>
      <c r="K68" s="2">
        <v>0.94</v>
      </c>
      <c r="L68" t="s">
        <v>84</v>
      </c>
      <c r="M68" s="3">
        <v>527</v>
      </c>
    </row>
    <row r="69" spans="1:13" ht="43.2" x14ac:dyDescent="0.3">
      <c r="A69" s="4">
        <v>45116</v>
      </c>
      <c r="B69" s="7">
        <f>WEEKNUM(Table22[[#This Row],[created_at]],1)</f>
        <v>28</v>
      </c>
      <c r="C69" s="3" t="str">
        <f>TEXT(Table22[[#This Row],[created_at]],"mmm")</f>
        <v>Jul</v>
      </c>
      <c r="D69" s="3" t="str">
        <f>TEXT(Table22[[#This Row],[created_at]],"YYYY")</f>
        <v>2023</v>
      </c>
      <c r="E69" s="5">
        <v>1.1266203703703701</v>
      </c>
      <c r="F69">
        <v>68</v>
      </c>
      <c r="G69">
        <v>32.200000000000003</v>
      </c>
      <c r="H69" s="1" t="s">
        <v>17</v>
      </c>
      <c r="I69">
        <v>99</v>
      </c>
      <c r="J69">
        <v>141.25</v>
      </c>
      <c r="K69" s="2">
        <v>0.94</v>
      </c>
      <c r="L69" t="s">
        <v>85</v>
      </c>
      <c r="M69" s="3">
        <v>356</v>
      </c>
    </row>
    <row r="70" spans="1:13" ht="43.2" x14ac:dyDescent="0.3">
      <c r="A70" s="4">
        <v>45116</v>
      </c>
      <c r="B70" s="7">
        <f>WEEKNUM(Table22[[#This Row],[created_at]],1)</f>
        <v>28</v>
      </c>
      <c r="C70" s="3" t="str">
        <f>TEXT(Table22[[#This Row],[created_at]],"mmm")</f>
        <v>Jul</v>
      </c>
      <c r="D70" s="3" t="str">
        <f>TEXT(Table22[[#This Row],[created_at]],"YYYY")</f>
        <v>2023</v>
      </c>
      <c r="E70" s="5">
        <v>1.16828703703704</v>
      </c>
      <c r="F70">
        <v>69</v>
      </c>
      <c r="G70">
        <v>32.1</v>
      </c>
      <c r="H70" s="1" t="s">
        <v>17</v>
      </c>
      <c r="I70">
        <v>101</v>
      </c>
      <c r="J70">
        <v>99.63</v>
      </c>
      <c r="K70" s="2">
        <v>0.94</v>
      </c>
      <c r="L70" t="s">
        <v>86</v>
      </c>
      <c r="M70" s="3">
        <v>738</v>
      </c>
    </row>
  </sheetData>
  <conditionalFormatting sqref="G1:G1048576">
    <cfRule type="colorScale" priority="8">
      <colorScale>
        <cfvo type="min"/>
        <cfvo type="percentile" val="36"/>
        <cfvo type="max"/>
        <color rgb="FF00B050"/>
        <color rgb="FFFFEB84"/>
        <color rgb="FFFF0000"/>
      </colorScale>
    </cfRule>
    <cfRule type="colorScale" priority="9">
      <colorScale>
        <cfvo type="min"/>
        <cfvo type="percentile" val="36"/>
        <cfvo type="max"/>
        <color rgb="FF00B050"/>
        <color rgb="FFFFFF00"/>
        <color rgb="FFFF0000"/>
      </colorScale>
    </cfRule>
  </conditionalFormatting>
  <conditionalFormatting sqref="H1:H1048576">
    <cfRule type="colorScale" priority="2">
      <colorScale>
        <cfvo type="percentile" val="60"/>
        <cfvo type="percentile" val="70"/>
        <cfvo type="percentile" val="80"/>
        <color rgb="FF00B050"/>
        <color rgb="FFFFFF00"/>
        <color rgb="FFFF0000"/>
      </colorScale>
    </cfRule>
    <cfRule type="colorScale" priority="3">
      <colorScale>
        <cfvo type="min"/>
        <cfvo type="percentile" val="75"/>
        <cfvo type="max"/>
        <color rgb="FF00B050"/>
        <color rgb="FFFFFF00"/>
        <color rgb="FFFF0000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H2:H70">
    <cfRule type="colorScale" priority="4">
      <colorScale>
        <cfvo type="min"/>
        <cfvo type="percentile" val="75"/>
        <cfvo type="max"/>
        <color rgb="FF00B050"/>
        <color rgb="FFFFEB84"/>
        <color rgb="FFFF0000"/>
      </colorScale>
    </cfRule>
    <cfRule type="colorScale" priority="6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num" val="60"/>
        <cfvo type="num" val="75"/>
        <cfvo type="num" val="90"/>
        <color rgb="FFFFFF00"/>
        <color rgb="FF00B05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1A1C-C27A-4905-AEEA-8F4B1108CB70}">
  <dimension ref="B7:I77"/>
  <sheetViews>
    <sheetView tabSelected="1" zoomScale="106" workbookViewId="0">
      <selection activeCell="K19" sqref="K19"/>
    </sheetView>
  </sheetViews>
  <sheetFormatPr defaultRowHeight="14.4" x14ac:dyDescent="0.3"/>
  <cols>
    <col min="2" max="2" width="12.5546875" bestFit="1" customWidth="1"/>
    <col min="3" max="3" width="21.77734375" bestFit="1" customWidth="1"/>
    <col min="4" max="4" width="15.109375" bestFit="1" customWidth="1"/>
    <col min="5" max="5" width="14" bestFit="1" customWidth="1"/>
    <col min="6" max="6" width="14.6640625" bestFit="1" customWidth="1"/>
    <col min="7" max="7" width="15.109375" bestFit="1" customWidth="1"/>
    <col min="8" max="8" width="11.88671875" bestFit="1" customWidth="1"/>
    <col min="9" max="9" width="39" customWidth="1"/>
    <col min="10" max="12" width="5" bestFit="1" customWidth="1"/>
    <col min="13" max="13" width="3" bestFit="1" customWidth="1"/>
    <col min="14" max="22" width="5" bestFit="1" customWidth="1"/>
    <col min="23" max="23" width="3" bestFit="1" customWidth="1"/>
    <col min="24" max="24" width="10.77734375" bestFit="1" customWidth="1"/>
  </cols>
  <sheetData>
    <row r="7" spans="2:9" ht="27.6" customHeight="1" x14ac:dyDescent="0.3">
      <c r="B7" s="8" t="s">
        <v>107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I7" t="s">
        <v>2</v>
      </c>
    </row>
    <row r="8" spans="2:9" ht="36.6" customHeight="1" x14ac:dyDescent="0.3">
      <c r="B8" s="9">
        <v>1</v>
      </c>
      <c r="C8" s="10">
        <v>32.299999999999997</v>
      </c>
      <c r="D8" s="10">
        <v>72</v>
      </c>
      <c r="E8" s="10">
        <v>479</v>
      </c>
      <c r="F8" s="10">
        <v>0</v>
      </c>
      <c r="G8" s="10">
        <v>0</v>
      </c>
    </row>
    <row r="9" spans="2:9" x14ac:dyDescent="0.3">
      <c r="B9" s="9">
        <v>2</v>
      </c>
      <c r="C9" s="10">
        <v>32.6</v>
      </c>
      <c r="D9" s="10">
        <v>97</v>
      </c>
      <c r="E9" s="10">
        <v>479</v>
      </c>
      <c r="F9" s="10">
        <v>0</v>
      </c>
      <c r="G9" s="10">
        <v>0</v>
      </c>
    </row>
    <row r="10" spans="2:9" ht="17.399999999999999" customHeight="1" x14ac:dyDescent="0.3">
      <c r="B10" s="9">
        <v>3</v>
      </c>
      <c r="C10" s="10">
        <v>33.1</v>
      </c>
      <c r="D10" s="10">
        <v>72</v>
      </c>
      <c r="E10" s="10">
        <v>479</v>
      </c>
      <c r="F10" s="10">
        <v>0</v>
      </c>
      <c r="G10" s="10">
        <v>0</v>
      </c>
      <c r="I10" t="s">
        <v>114</v>
      </c>
    </row>
    <row r="11" spans="2:9" ht="31.8" customHeight="1" x14ac:dyDescent="0.3">
      <c r="B11" s="9">
        <v>4</v>
      </c>
      <c r="C11" s="10">
        <v>33.299999999999997</v>
      </c>
      <c r="D11" s="10">
        <v>76</v>
      </c>
      <c r="E11" s="10">
        <v>525</v>
      </c>
      <c r="F11" s="10">
        <v>0</v>
      </c>
      <c r="G11" s="10">
        <v>0</v>
      </c>
    </row>
    <row r="12" spans="2:9" x14ac:dyDescent="0.3">
      <c r="B12" s="9">
        <v>5</v>
      </c>
      <c r="C12" s="10">
        <v>33.1</v>
      </c>
      <c r="D12" s="10">
        <v>66</v>
      </c>
      <c r="E12" s="10">
        <v>525</v>
      </c>
      <c r="F12" s="10">
        <v>0</v>
      </c>
      <c r="G12" s="10">
        <v>0</v>
      </c>
    </row>
    <row r="13" spans="2:9" x14ac:dyDescent="0.3">
      <c r="B13" s="9">
        <v>6</v>
      </c>
      <c r="C13" s="10">
        <v>32.9</v>
      </c>
      <c r="D13" s="10">
        <v>68</v>
      </c>
      <c r="E13" s="10">
        <v>836</v>
      </c>
      <c r="F13" s="10">
        <v>0</v>
      </c>
      <c r="G13" s="10">
        <v>0</v>
      </c>
    </row>
    <row r="14" spans="2:9" ht="19.8" customHeight="1" x14ac:dyDescent="0.3">
      <c r="B14" s="9">
        <v>7</v>
      </c>
      <c r="C14" s="10">
        <v>32.6</v>
      </c>
      <c r="D14" s="10">
        <v>72</v>
      </c>
      <c r="E14" s="10">
        <v>936</v>
      </c>
      <c r="F14" s="10">
        <v>0</v>
      </c>
      <c r="G14" s="10">
        <v>0</v>
      </c>
      <c r="I14" t="s">
        <v>19</v>
      </c>
    </row>
    <row r="15" spans="2:9" ht="26.4" customHeight="1" x14ac:dyDescent="0.3">
      <c r="B15" s="9">
        <v>8</v>
      </c>
      <c r="C15" s="10">
        <v>32.6</v>
      </c>
      <c r="D15" s="10">
        <v>76</v>
      </c>
      <c r="E15" s="10">
        <v>38</v>
      </c>
      <c r="F15" s="10">
        <v>0</v>
      </c>
      <c r="G15" s="10">
        <v>0</v>
      </c>
    </row>
    <row r="16" spans="2:9" x14ac:dyDescent="0.3">
      <c r="B16" s="9">
        <v>9</v>
      </c>
      <c r="C16" s="10">
        <v>32.6</v>
      </c>
      <c r="D16" s="10">
        <v>78</v>
      </c>
      <c r="E16" s="10">
        <v>139</v>
      </c>
      <c r="F16" s="10">
        <v>0</v>
      </c>
      <c r="G16" s="10">
        <v>0</v>
      </c>
    </row>
    <row r="17" spans="2:9" x14ac:dyDescent="0.3">
      <c r="B17" s="9">
        <v>10</v>
      </c>
      <c r="C17" s="10">
        <v>33.1</v>
      </c>
      <c r="D17" s="10">
        <v>89</v>
      </c>
      <c r="E17" s="10">
        <v>234</v>
      </c>
      <c r="F17" s="10">
        <v>0.99</v>
      </c>
      <c r="G17" s="10">
        <v>0</v>
      </c>
    </row>
    <row r="18" spans="2:9" ht="19.2" customHeight="1" x14ac:dyDescent="0.3">
      <c r="B18" s="9">
        <v>11</v>
      </c>
      <c r="C18" s="10">
        <v>33.4</v>
      </c>
      <c r="D18" s="10">
        <v>65</v>
      </c>
      <c r="E18" s="10">
        <v>335</v>
      </c>
      <c r="F18" s="10">
        <v>0.99</v>
      </c>
      <c r="G18" s="10">
        <v>0</v>
      </c>
      <c r="I18" t="s">
        <v>20</v>
      </c>
    </row>
    <row r="19" spans="2:9" ht="26.4" customHeight="1" x14ac:dyDescent="0.3">
      <c r="B19" s="9">
        <v>12</v>
      </c>
      <c r="C19" s="10">
        <v>33.4</v>
      </c>
      <c r="D19" s="10">
        <v>67</v>
      </c>
      <c r="E19" s="10">
        <v>733</v>
      </c>
      <c r="F19" s="10">
        <v>0</v>
      </c>
      <c r="G19" s="10">
        <v>0</v>
      </c>
    </row>
    <row r="20" spans="2:9" x14ac:dyDescent="0.3">
      <c r="B20" s="9">
        <v>13</v>
      </c>
      <c r="C20" s="10">
        <v>33.6</v>
      </c>
      <c r="D20" s="10">
        <v>45</v>
      </c>
      <c r="E20" s="10">
        <v>836</v>
      </c>
      <c r="F20" s="10">
        <v>28.3</v>
      </c>
      <c r="G20" s="10">
        <v>0</v>
      </c>
    </row>
    <row r="21" spans="2:9" x14ac:dyDescent="0.3">
      <c r="B21" s="9">
        <v>14</v>
      </c>
      <c r="C21" s="10">
        <v>33.200000000000003</v>
      </c>
      <c r="D21" s="10">
        <v>66</v>
      </c>
      <c r="E21" s="10">
        <v>934</v>
      </c>
      <c r="F21" s="10">
        <v>28.3</v>
      </c>
      <c r="G21" s="10">
        <v>0</v>
      </c>
    </row>
    <row r="22" spans="2:9" x14ac:dyDescent="0.3">
      <c r="B22" s="9">
        <v>15</v>
      </c>
      <c r="C22" s="10">
        <v>33.1</v>
      </c>
      <c r="D22" s="10">
        <v>69</v>
      </c>
      <c r="E22" s="10">
        <v>37</v>
      </c>
      <c r="F22" s="10">
        <v>0</v>
      </c>
      <c r="G22" s="10">
        <v>0</v>
      </c>
    </row>
    <row r="23" spans="2:9" x14ac:dyDescent="0.3">
      <c r="B23" s="9">
        <v>16</v>
      </c>
      <c r="C23" s="10">
        <v>33.1</v>
      </c>
      <c r="D23" s="10">
        <v>67</v>
      </c>
      <c r="E23" s="10">
        <v>137</v>
      </c>
      <c r="F23" s="10">
        <v>29.9</v>
      </c>
      <c r="G23" s="10">
        <v>0</v>
      </c>
    </row>
    <row r="24" spans="2:9" x14ac:dyDescent="0.3">
      <c r="B24" s="9">
        <v>17</v>
      </c>
      <c r="C24" s="10">
        <v>33.9</v>
      </c>
      <c r="D24" s="10">
        <v>56</v>
      </c>
      <c r="E24" s="10">
        <v>239</v>
      </c>
      <c r="F24" s="10">
        <v>43.32</v>
      </c>
      <c r="G24" s="10">
        <v>0</v>
      </c>
    </row>
    <row r="25" spans="2:9" x14ac:dyDescent="0.3">
      <c r="B25" s="9">
        <v>18</v>
      </c>
      <c r="C25" s="10">
        <v>33.9</v>
      </c>
      <c r="D25" s="10">
        <v>72</v>
      </c>
      <c r="E25" s="10">
        <v>540</v>
      </c>
      <c r="F25" s="10">
        <v>43.32</v>
      </c>
      <c r="G25" s="10">
        <v>0</v>
      </c>
    </row>
    <row r="26" spans="2:9" x14ac:dyDescent="0.3">
      <c r="B26" s="9">
        <v>19</v>
      </c>
      <c r="C26" s="10">
        <v>34</v>
      </c>
      <c r="D26" s="10">
        <v>84</v>
      </c>
      <c r="E26" s="10">
        <v>638</v>
      </c>
      <c r="F26" s="10">
        <v>118.56</v>
      </c>
      <c r="G26" s="10">
        <v>0</v>
      </c>
    </row>
    <row r="27" spans="2:9" x14ac:dyDescent="0.3">
      <c r="B27" s="9">
        <v>20</v>
      </c>
      <c r="C27" s="10">
        <v>33.700000000000003</v>
      </c>
      <c r="D27" s="10">
        <v>65</v>
      </c>
      <c r="E27" s="10">
        <v>737</v>
      </c>
      <c r="F27" s="10">
        <v>83.45</v>
      </c>
      <c r="G27" s="10">
        <v>0.94</v>
      </c>
    </row>
    <row r="28" spans="2:9" x14ac:dyDescent="0.3">
      <c r="B28" s="9">
        <v>21</v>
      </c>
      <c r="C28" s="10">
        <v>33.4</v>
      </c>
      <c r="D28" s="10">
        <v>76</v>
      </c>
      <c r="E28" s="10">
        <v>839</v>
      </c>
      <c r="F28" s="10">
        <v>93.43</v>
      </c>
      <c r="G28" s="10">
        <v>0.93</v>
      </c>
    </row>
    <row r="29" spans="2:9" x14ac:dyDescent="0.3">
      <c r="B29" s="9">
        <v>22</v>
      </c>
      <c r="C29" s="10">
        <v>33.1</v>
      </c>
      <c r="D29" s="10">
        <v>77</v>
      </c>
      <c r="E29" s="10">
        <v>937</v>
      </c>
      <c r="F29" s="10">
        <v>69.97</v>
      </c>
      <c r="G29" s="10">
        <v>0.93</v>
      </c>
    </row>
    <row r="30" spans="2:9" x14ac:dyDescent="0.3">
      <c r="B30" s="9">
        <v>23</v>
      </c>
      <c r="C30" s="10">
        <v>33</v>
      </c>
      <c r="D30" s="10">
        <v>79</v>
      </c>
      <c r="E30" s="10">
        <v>39</v>
      </c>
      <c r="F30" s="10">
        <v>95.05</v>
      </c>
      <c r="G30" s="10">
        <v>0.93</v>
      </c>
    </row>
    <row r="31" spans="2:9" x14ac:dyDescent="0.3">
      <c r="B31" s="9">
        <v>24</v>
      </c>
      <c r="C31" s="10">
        <v>32.9</v>
      </c>
      <c r="D31" s="10">
        <v>90</v>
      </c>
      <c r="E31" s="10">
        <v>138</v>
      </c>
      <c r="F31" s="10">
        <v>206.32</v>
      </c>
      <c r="G31" s="10">
        <v>0.94</v>
      </c>
    </row>
    <row r="32" spans="2:9" x14ac:dyDescent="0.3">
      <c r="B32" s="9">
        <v>25</v>
      </c>
      <c r="C32" s="10">
        <v>32.9</v>
      </c>
      <c r="D32" s="10">
        <v>98</v>
      </c>
      <c r="E32" s="10">
        <v>838</v>
      </c>
      <c r="F32" s="10">
        <v>163.95</v>
      </c>
      <c r="G32" s="10">
        <v>0.95</v>
      </c>
    </row>
    <row r="33" spans="2:7" x14ac:dyDescent="0.3">
      <c r="B33" s="9">
        <v>26</v>
      </c>
      <c r="C33" s="10">
        <v>32.700000000000003</v>
      </c>
      <c r="D33" s="10">
        <v>102</v>
      </c>
      <c r="E33" s="10">
        <v>941</v>
      </c>
      <c r="F33" s="10">
        <v>142.86000000000001</v>
      </c>
      <c r="G33" s="10">
        <v>0.95</v>
      </c>
    </row>
    <row r="34" spans="2:7" x14ac:dyDescent="0.3">
      <c r="B34" s="9">
        <v>27</v>
      </c>
      <c r="C34" s="10">
        <v>32.700000000000003</v>
      </c>
      <c r="D34" s="10">
        <v>112</v>
      </c>
      <c r="E34" s="10">
        <v>39</v>
      </c>
      <c r="F34" s="10">
        <v>151.41999999999999</v>
      </c>
      <c r="G34" s="10">
        <v>0.95</v>
      </c>
    </row>
    <row r="35" spans="2:7" x14ac:dyDescent="0.3">
      <c r="B35" s="9">
        <v>28</v>
      </c>
      <c r="C35" s="10">
        <v>32.6</v>
      </c>
      <c r="D35" s="10">
        <v>79</v>
      </c>
      <c r="E35" s="10">
        <v>141</v>
      </c>
      <c r="F35" s="10">
        <v>151.41999999999999</v>
      </c>
      <c r="G35" s="10">
        <v>0.94</v>
      </c>
    </row>
    <row r="36" spans="2:7" x14ac:dyDescent="0.3">
      <c r="B36" s="9">
        <v>29</v>
      </c>
      <c r="C36" s="10">
        <v>32.4</v>
      </c>
      <c r="D36" s="10">
        <v>75</v>
      </c>
      <c r="E36" s="10">
        <v>241</v>
      </c>
      <c r="F36" s="10">
        <v>50.32</v>
      </c>
      <c r="G36" s="10">
        <v>0.94</v>
      </c>
    </row>
    <row r="37" spans="2:7" x14ac:dyDescent="0.3">
      <c r="B37" s="9">
        <v>30</v>
      </c>
      <c r="C37" s="10">
        <v>32.4</v>
      </c>
      <c r="D37" s="10">
        <v>44</v>
      </c>
      <c r="E37" s="10">
        <v>343</v>
      </c>
      <c r="F37" s="10">
        <v>76.959999999999994</v>
      </c>
      <c r="G37" s="10">
        <v>0.94</v>
      </c>
    </row>
    <row r="38" spans="2:7" x14ac:dyDescent="0.3">
      <c r="B38" s="9">
        <v>31</v>
      </c>
      <c r="C38" s="10">
        <v>32.4</v>
      </c>
      <c r="D38" s="10">
        <v>66</v>
      </c>
      <c r="E38" s="10">
        <v>542</v>
      </c>
      <c r="F38" s="10">
        <v>88.44</v>
      </c>
      <c r="G38" s="10">
        <v>0.95</v>
      </c>
    </row>
    <row r="39" spans="2:7" x14ac:dyDescent="0.3">
      <c r="B39" s="9">
        <v>32</v>
      </c>
      <c r="C39" s="10">
        <v>32.4</v>
      </c>
      <c r="D39" s="10">
        <v>68</v>
      </c>
      <c r="E39" s="10">
        <v>640</v>
      </c>
      <c r="F39" s="10">
        <v>100.37</v>
      </c>
      <c r="G39" s="10">
        <v>0.95</v>
      </c>
    </row>
    <row r="40" spans="2:7" x14ac:dyDescent="0.3">
      <c r="B40" s="9">
        <v>33</v>
      </c>
      <c r="C40" s="10">
        <v>32.4</v>
      </c>
      <c r="D40" s="10">
        <v>67</v>
      </c>
      <c r="E40" s="10">
        <v>743</v>
      </c>
      <c r="F40" s="10">
        <v>86.99</v>
      </c>
      <c r="G40" s="10">
        <v>0.97</v>
      </c>
    </row>
    <row r="41" spans="2:7" x14ac:dyDescent="0.3">
      <c r="B41" s="9">
        <v>34</v>
      </c>
      <c r="C41" s="10">
        <v>32.4</v>
      </c>
      <c r="D41" s="10">
        <v>87</v>
      </c>
      <c r="E41" s="10">
        <v>841</v>
      </c>
      <c r="F41" s="10">
        <v>62.08</v>
      </c>
      <c r="G41" s="10">
        <v>0.97</v>
      </c>
    </row>
    <row r="42" spans="2:7" x14ac:dyDescent="0.3">
      <c r="B42" s="9">
        <v>35</v>
      </c>
      <c r="C42" s="10">
        <v>32.4</v>
      </c>
      <c r="D42" s="10">
        <v>82</v>
      </c>
      <c r="E42" s="10">
        <v>943</v>
      </c>
      <c r="F42" s="10">
        <v>82.28</v>
      </c>
      <c r="G42" s="10">
        <v>0.97</v>
      </c>
    </row>
    <row r="43" spans="2:7" x14ac:dyDescent="0.3">
      <c r="B43" s="9">
        <v>36</v>
      </c>
      <c r="C43" s="10">
        <v>32.299999999999997</v>
      </c>
      <c r="D43" s="10">
        <v>75</v>
      </c>
      <c r="E43" s="10">
        <v>42</v>
      </c>
      <c r="F43" s="10">
        <v>74.72</v>
      </c>
      <c r="G43" s="10">
        <v>0.94</v>
      </c>
    </row>
    <row r="44" spans="2:7" x14ac:dyDescent="0.3">
      <c r="B44" s="9">
        <v>37</v>
      </c>
      <c r="C44" s="10">
        <v>32.299999999999997</v>
      </c>
      <c r="D44" s="10">
        <v>88</v>
      </c>
      <c r="E44" s="10">
        <v>145</v>
      </c>
      <c r="F44" s="10">
        <v>80.239999999999995</v>
      </c>
      <c r="G44" s="10">
        <v>0.94</v>
      </c>
    </row>
    <row r="45" spans="2:7" x14ac:dyDescent="0.3">
      <c r="B45" s="9">
        <v>38</v>
      </c>
      <c r="C45" s="10">
        <v>32.299999999999997</v>
      </c>
      <c r="D45" s="10">
        <v>45</v>
      </c>
      <c r="E45" s="10">
        <v>242</v>
      </c>
      <c r="F45" s="10">
        <v>119.64</v>
      </c>
      <c r="G45" s="10">
        <v>0.94</v>
      </c>
    </row>
    <row r="46" spans="2:7" x14ac:dyDescent="0.3">
      <c r="B46" s="9">
        <v>39</v>
      </c>
      <c r="C46" s="10">
        <v>32.4</v>
      </c>
      <c r="D46" s="10">
        <v>76</v>
      </c>
      <c r="E46" s="10">
        <v>643</v>
      </c>
      <c r="F46" s="10">
        <v>69.14</v>
      </c>
      <c r="G46" s="10">
        <v>0.94</v>
      </c>
    </row>
    <row r="47" spans="2:7" x14ac:dyDescent="0.3">
      <c r="B47" s="9">
        <v>40</v>
      </c>
      <c r="C47" s="10">
        <v>32.4</v>
      </c>
      <c r="D47" s="10">
        <v>89</v>
      </c>
      <c r="E47" s="10">
        <v>745</v>
      </c>
      <c r="F47" s="10">
        <v>162.35</v>
      </c>
      <c r="G47" s="10">
        <v>0.93</v>
      </c>
    </row>
    <row r="48" spans="2:7" x14ac:dyDescent="0.3">
      <c r="B48" s="9">
        <v>41</v>
      </c>
      <c r="C48" s="10">
        <v>32.6</v>
      </c>
      <c r="D48" s="10">
        <v>90</v>
      </c>
      <c r="E48" s="10">
        <v>843</v>
      </c>
      <c r="F48" s="10">
        <v>183.49</v>
      </c>
      <c r="G48" s="10">
        <v>0.94</v>
      </c>
    </row>
    <row r="49" spans="2:7" x14ac:dyDescent="0.3">
      <c r="B49" s="9">
        <v>42</v>
      </c>
      <c r="C49" s="10">
        <v>32.9</v>
      </c>
      <c r="D49" s="10">
        <v>98</v>
      </c>
      <c r="E49" s="10">
        <v>945</v>
      </c>
      <c r="F49" s="10">
        <v>168.58</v>
      </c>
      <c r="G49" s="10">
        <v>0.94</v>
      </c>
    </row>
    <row r="50" spans="2:7" x14ac:dyDescent="0.3">
      <c r="B50" s="9">
        <v>43</v>
      </c>
      <c r="C50" s="10">
        <v>33.200000000000003</v>
      </c>
      <c r="D50" s="10">
        <v>100</v>
      </c>
      <c r="E50" s="10">
        <v>43</v>
      </c>
      <c r="F50" s="10">
        <v>78.17</v>
      </c>
      <c r="G50" s="10">
        <v>0.94</v>
      </c>
    </row>
    <row r="51" spans="2:7" x14ac:dyDescent="0.3">
      <c r="B51" s="9">
        <v>44</v>
      </c>
      <c r="C51" s="10">
        <v>33.9</v>
      </c>
      <c r="D51" s="10">
        <v>102</v>
      </c>
      <c r="E51" s="10">
        <v>145</v>
      </c>
      <c r="F51" s="10">
        <v>141.83000000000001</v>
      </c>
      <c r="G51" s="10">
        <v>0.95</v>
      </c>
    </row>
    <row r="52" spans="2:7" x14ac:dyDescent="0.3">
      <c r="B52" s="9">
        <v>45</v>
      </c>
      <c r="C52" s="10">
        <v>33.799999999999997</v>
      </c>
      <c r="D52" s="10">
        <v>90</v>
      </c>
      <c r="E52" s="10">
        <v>244</v>
      </c>
      <c r="F52" s="10">
        <v>57.67</v>
      </c>
      <c r="G52" s="10">
        <v>0.95</v>
      </c>
    </row>
    <row r="53" spans="2:7" x14ac:dyDescent="0.3">
      <c r="B53" s="9">
        <v>46</v>
      </c>
      <c r="C53" s="10">
        <v>33.6</v>
      </c>
      <c r="D53" s="10">
        <v>76</v>
      </c>
      <c r="E53" s="10">
        <v>343</v>
      </c>
      <c r="F53" s="10">
        <v>57.67</v>
      </c>
      <c r="G53" s="10">
        <v>0.94</v>
      </c>
    </row>
    <row r="54" spans="2:7" x14ac:dyDescent="0.3">
      <c r="B54" s="9">
        <v>47</v>
      </c>
      <c r="C54" s="10">
        <v>33.5</v>
      </c>
      <c r="D54" s="10">
        <v>89</v>
      </c>
      <c r="E54" s="10">
        <v>444</v>
      </c>
      <c r="F54" s="10">
        <v>48.95</v>
      </c>
      <c r="G54" s="10">
        <v>0.94</v>
      </c>
    </row>
    <row r="55" spans="2:7" x14ac:dyDescent="0.3">
      <c r="B55" s="9">
        <v>48</v>
      </c>
      <c r="C55" s="10">
        <v>33</v>
      </c>
      <c r="D55" s="10">
        <v>56</v>
      </c>
      <c r="E55" s="10">
        <v>542</v>
      </c>
      <c r="F55" s="10">
        <v>48.95</v>
      </c>
      <c r="G55" s="10">
        <v>0</v>
      </c>
    </row>
    <row r="56" spans="2:7" x14ac:dyDescent="0.3">
      <c r="B56" s="9">
        <v>49</v>
      </c>
      <c r="C56" s="10">
        <v>32.9</v>
      </c>
      <c r="D56" s="10">
        <v>48</v>
      </c>
      <c r="E56" s="10">
        <v>645</v>
      </c>
      <c r="F56" s="10">
        <v>67.81</v>
      </c>
      <c r="G56" s="10">
        <v>0</v>
      </c>
    </row>
    <row r="57" spans="2:7" x14ac:dyDescent="0.3">
      <c r="B57" s="9">
        <v>50</v>
      </c>
      <c r="C57" s="10">
        <v>32.700000000000003</v>
      </c>
      <c r="D57" s="10">
        <v>44</v>
      </c>
      <c r="E57" s="10">
        <v>747</v>
      </c>
      <c r="F57" s="10">
        <v>64.48</v>
      </c>
      <c r="G57" s="10">
        <v>0.94</v>
      </c>
    </row>
    <row r="58" spans="2:7" x14ac:dyDescent="0.3">
      <c r="B58" s="9">
        <v>51</v>
      </c>
      <c r="C58" s="10">
        <v>32.700000000000003</v>
      </c>
      <c r="D58" s="10">
        <v>56</v>
      </c>
      <c r="E58" s="10">
        <v>845</v>
      </c>
      <c r="F58" s="10">
        <v>64.48</v>
      </c>
      <c r="G58" s="10">
        <v>0.94</v>
      </c>
    </row>
    <row r="59" spans="2:7" x14ac:dyDescent="0.3">
      <c r="B59" s="9">
        <v>52</v>
      </c>
      <c r="C59" s="10">
        <v>31.8</v>
      </c>
      <c r="D59" s="10">
        <v>67</v>
      </c>
      <c r="E59" s="10">
        <v>947</v>
      </c>
      <c r="F59" s="10">
        <v>45.2</v>
      </c>
      <c r="G59" s="10">
        <v>0.94</v>
      </c>
    </row>
    <row r="60" spans="2:7" x14ac:dyDescent="0.3">
      <c r="B60" s="9">
        <v>53</v>
      </c>
      <c r="C60" s="10">
        <v>31.9</v>
      </c>
      <c r="D60" s="10">
        <v>74</v>
      </c>
      <c r="E60" s="10">
        <v>46</v>
      </c>
      <c r="F60" s="10">
        <v>45.2</v>
      </c>
      <c r="G60" s="10">
        <v>0.94</v>
      </c>
    </row>
    <row r="61" spans="2:7" x14ac:dyDescent="0.3">
      <c r="B61" s="9">
        <v>54</v>
      </c>
      <c r="C61" s="10">
        <v>32</v>
      </c>
      <c r="D61" s="10">
        <v>76</v>
      </c>
      <c r="E61" s="10">
        <v>148</v>
      </c>
      <c r="F61" s="10">
        <v>0</v>
      </c>
      <c r="G61" s="10">
        <v>0.94</v>
      </c>
    </row>
    <row r="62" spans="2:7" x14ac:dyDescent="0.3">
      <c r="B62" s="9">
        <v>55</v>
      </c>
      <c r="C62" s="10">
        <v>32</v>
      </c>
      <c r="D62" s="10">
        <v>90</v>
      </c>
      <c r="E62" s="10">
        <v>247</v>
      </c>
      <c r="F62" s="10">
        <v>0</v>
      </c>
      <c r="G62" s="10">
        <v>0</v>
      </c>
    </row>
    <row r="63" spans="2:7" x14ac:dyDescent="0.3">
      <c r="B63" s="9">
        <v>56</v>
      </c>
      <c r="C63" s="10">
        <v>32</v>
      </c>
      <c r="D63" s="10">
        <v>86</v>
      </c>
      <c r="E63" s="10">
        <v>345</v>
      </c>
      <c r="F63" s="10">
        <v>0</v>
      </c>
      <c r="G63" s="10">
        <v>0</v>
      </c>
    </row>
    <row r="64" spans="2:7" x14ac:dyDescent="0.3">
      <c r="B64" s="9">
        <v>57</v>
      </c>
      <c r="C64" s="10">
        <v>32.200000000000003</v>
      </c>
      <c r="D64" s="10">
        <v>120</v>
      </c>
      <c r="E64" s="10">
        <v>447</v>
      </c>
      <c r="F64" s="10">
        <v>0</v>
      </c>
      <c r="G64" s="10">
        <v>0</v>
      </c>
    </row>
    <row r="65" spans="2:7" x14ac:dyDescent="0.3">
      <c r="B65" s="9">
        <v>58</v>
      </c>
      <c r="C65" s="10">
        <v>32.299999999999997</v>
      </c>
      <c r="D65" s="10">
        <v>127</v>
      </c>
      <c r="E65" s="10">
        <v>946</v>
      </c>
      <c r="F65" s="10">
        <v>0</v>
      </c>
      <c r="G65" s="10">
        <v>0</v>
      </c>
    </row>
    <row r="66" spans="2:7" x14ac:dyDescent="0.3">
      <c r="B66" s="9">
        <v>59</v>
      </c>
      <c r="C66" s="10">
        <v>32.4</v>
      </c>
      <c r="D66" s="10">
        <v>89</v>
      </c>
      <c r="E66" s="10">
        <v>50</v>
      </c>
      <c r="F66" s="10">
        <v>0</v>
      </c>
      <c r="G66" s="10">
        <v>0</v>
      </c>
    </row>
    <row r="67" spans="2:7" x14ac:dyDescent="0.3">
      <c r="B67" s="9">
        <v>60</v>
      </c>
      <c r="C67" s="10">
        <v>32.299999999999997</v>
      </c>
      <c r="D67" s="10">
        <v>72</v>
      </c>
      <c r="E67" s="10">
        <v>149</v>
      </c>
      <c r="F67" s="10">
        <v>0</v>
      </c>
      <c r="G67" s="10">
        <v>0</v>
      </c>
    </row>
    <row r="68" spans="2:7" x14ac:dyDescent="0.3">
      <c r="B68" s="9">
        <v>61</v>
      </c>
      <c r="C68" s="10">
        <v>32.4</v>
      </c>
      <c r="D68" s="10">
        <v>89</v>
      </c>
      <c r="E68" s="10">
        <v>251</v>
      </c>
      <c r="F68" s="10">
        <v>0</v>
      </c>
      <c r="G68" s="10">
        <v>0</v>
      </c>
    </row>
    <row r="69" spans="2:7" x14ac:dyDescent="0.3">
      <c r="B69" s="9">
        <v>62</v>
      </c>
      <c r="C69" s="10">
        <v>32.200000000000003</v>
      </c>
      <c r="D69" s="10">
        <v>108</v>
      </c>
      <c r="E69" s="10">
        <v>350</v>
      </c>
      <c r="F69" s="10">
        <v>0</v>
      </c>
      <c r="G69" s="10">
        <v>0</v>
      </c>
    </row>
    <row r="70" spans="2:7" x14ac:dyDescent="0.3">
      <c r="B70" s="9">
        <v>63</v>
      </c>
      <c r="C70" s="10">
        <v>32.4</v>
      </c>
      <c r="D70" s="10">
        <v>96</v>
      </c>
      <c r="E70" s="10">
        <v>449</v>
      </c>
      <c r="F70" s="10">
        <v>0</v>
      </c>
      <c r="G70" s="10">
        <v>0</v>
      </c>
    </row>
    <row r="71" spans="2:7" x14ac:dyDescent="0.3">
      <c r="B71" s="9">
        <v>64</v>
      </c>
      <c r="C71" s="10">
        <v>32.299999999999997</v>
      </c>
      <c r="D71" s="10">
        <v>99</v>
      </c>
      <c r="E71" s="10">
        <v>549</v>
      </c>
      <c r="F71" s="10">
        <v>7.94</v>
      </c>
      <c r="G71" s="10">
        <v>0</v>
      </c>
    </row>
    <row r="72" spans="2:7" x14ac:dyDescent="0.3">
      <c r="B72" s="9">
        <v>65</v>
      </c>
      <c r="C72" s="10">
        <v>32.299999999999997</v>
      </c>
      <c r="D72" s="10">
        <v>92</v>
      </c>
      <c r="E72" s="10">
        <v>653</v>
      </c>
      <c r="F72" s="10">
        <v>77.3</v>
      </c>
      <c r="G72" s="10">
        <v>0</v>
      </c>
    </row>
    <row r="73" spans="2:7" x14ac:dyDescent="0.3">
      <c r="B73" s="9">
        <v>66</v>
      </c>
      <c r="C73" s="10">
        <v>32.200000000000003</v>
      </c>
      <c r="D73" s="10">
        <v>89</v>
      </c>
      <c r="E73" s="10">
        <v>751</v>
      </c>
      <c r="F73" s="10">
        <v>98.28</v>
      </c>
      <c r="G73" s="10">
        <v>0.94</v>
      </c>
    </row>
    <row r="74" spans="2:7" x14ac:dyDescent="0.3">
      <c r="B74" s="9">
        <v>67</v>
      </c>
      <c r="C74" s="10">
        <v>32.4</v>
      </c>
      <c r="D74" s="10">
        <v>95</v>
      </c>
      <c r="E74" s="10">
        <v>527</v>
      </c>
      <c r="F74" s="10">
        <v>165.76</v>
      </c>
      <c r="G74" s="10">
        <v>0.94</v>
      </c>
    </row>
    <row r="75" spans="2:7" x14ac:dyDescent="0.3">
      <c r="B75" s="9">
        <v>68</v>
      </c>
      <c r="C75" s="10">
        <v>32.200000000000003</v>
      </c>
      <c r="D75" s="10">
        <v>99</v>
      </c>
      <c r="E75" s="10">
        <v>356</v>
      </c>
      <c r="F75" s="10">
        <v>141.25</v>
      </c>
      <c r="G75" s="10">
        <v>0.94</v>
      </c>
    </row>
    <row r="76" spans="2:7" x14ac:dyDescent="0.3">
      <c r="B76" s="9">
        <v>69</v>
      </c>
      <c r="C76" s="10">
        <v>32.1</v>
      </c>
      <c r="D76" s="10">
        <v>101</v>
      </c>
      <c r="E76" s="10">
        <v>738</v>
      </c>
      <c r="F76" s="10">
        <v>99.63</v>
      </c>
      <c r="G76" s="10">
        <v>0.94</v>
      </c>
    </row>
    <row r="77" spans="2:7" x14ac:dyDescent="0.3">
      <c r="B77" s="9" t="s">
        <v>108</v>
      </c>
      <c r="C77" s="10">
        <v>32.746376811594217</v>
      </c>
      <c r="D77" s="10">
        <v>79.927536231884062</v>
      </c>
      <c r="E77" s="10">
        <v>486.85507246376812</v>
      </c>
      <c r="F77" s="10">
        <v>60.40173913043477</v>
      </c>
      <c r="G77" s="10">
        <v>0.50579710144927548</v>
      </c>
    </row>
  </sheetData>
  <conditionalFormatting sqref="C1:C7 C78:C1048576">
    <cfRule type="colorScale" priority="9">
      <colorScale>
        <cfvo type="num" val="35.6"/>
        <cfvo type="num" val="37.5"/>
        <color rgb="FF00B050"/>
        <color rgb="FFC00000"/>
      </colorScale>
    </cfRule>
  </conditionalFormatting>
  <conditionalFormatting sqref="D1:D7 D78:D1048576">
    <cfRule type="colorScale" priority="8">
      <colorScale>
        <cfvo type="num" val="60"/>
        <cfvo type="num" val="90"/>
        <color rgb="FF00B050"/>
        <color rgb="FFC00000"/>
      </colorScale>
    </cfRule>
  </conditionalFormatting>
  <conditionalFormatting sqref="F1:F7 F78:F1048576">
    <cfRule type="colorScale" priority="7">
      <colorScale>
        <cfvo type="num" val="70"/>
        <cfvo type="num" val="90"/>
        <color rgb="FF00B050"/>
        <color rgb="FFFF0000"/>
      </colorScale>
    </cfRule>
  </conditionalFormatting>
  <conditionalFormatting sqref="G1:G7 G78:G1048576">
    <cfRule type="colorScale" priority="5">
      <colorScale>
        <cfvo type="percentile" val="95"/>
        <cfvo type="percentile" val="99"/>
        <color rgb="FF00B050"/>
        <color rgb="FFFF0000"/>
      </colorScale>
    </cfRule>
    <cfRule type="colorScale" priority="6">
      <colorScale>
        <cfvo type="percentile" val="0.95"/>
        <cfvo type="percentile" val="0.99"/>
        <color rgb="FF00B050"/>
        <color rgb="FFFFEF9C"/>
      </colorScale>
    </cfRule>
  </conditionalFormatting>
  <conditionalFormatting sqref="C1:C1048576">
    <cfRule type="colorScale" priority="4">
      <colorScale>
        <cfvo type="num" val="35.6"/>
        <cfvo type="num" val="35.700000000000003"/>
        <color rgb="FF00B050"/>
        <color rgb="FFC00000"/>
      </colorScale>
    </cfRule>
  </conditionalFormatting>
  <conditionalFormatting sqref="D1:D1048576">
    <cfRule type="colorScale" priority="3">
      <colorScale>
        <cfvo type="num" val="60"/>
        <cfvo type="num" val="90"/>
        <color rgb="FF00B050"/>
        <color rgb="FFC00000"/>
      </colorScale>
    </cfRule>
  </conditionalFormatting>
  <conditionalFormatting sqref="F1:F1048576">
    <cfRule type="colorScale" priority="2">
      <colorScale>
        <cfvo type="num" val="70"/>
        <cfvo type="num" val="90"/>
        <color rgb="FF00B050"/>
        <color rgb="FFFF0000"/>
      </colorScale>
    </cfRule>
  </conditionalFormatting>
  <conditionalFormatting sqref="G1:G1048576">
    <cfRule type="colorScale" priority="1">
      <colorScale>
        <cfvo type="percentile" val="95"/>
        <cfvo type="percentile" val="99"/>
        <color rgb="FF00B050"/>
        <color rgb="FFC00000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high="1" low="1" xr2:uid="{4C5DCBFC-6D03-4EB9-AC20-B1A8F46A1E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'Step 4'!G8:G76</xm:f>
              <xm:sqref>I19</xm:sqref>
            </x14:sparkline>
            <x14:sparkline>
              <xm:f>'Step 4'!H8:H76</xm:f>
              <xm:sqref>J19</xm:sqref>
            </x14:sparkline>
          </x14:sparklines>
        </x14:sparklineGroup>
        <x14:sparklineGroup lineWeight="1.5" displayEmptyCellsAs="gap" high="1" low="1" xr2:uid="{06C581EB-5A2F-44C1-AEDF-65191E158A1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'Step 4'!F8:F76</xm:f>
              <xm:sqref>I15</xm:sqref>
            </x14:sparkline>
            <x14:sparkline>
              <xm:f>'Step 4'!H8:H76</xm:f>
              <xm:sqref>J15</xm:sqref>
            </x14:sparkline>
          </x14:sparklines>
        </x14:sparklineGroup>
        <x14:sparklineGroup lineWeight="1.5" displayEmptyCellsAs="gap" high="1" low="1" xr2:uid="{76D834EF-8B07-4FF9-BAB2-EE8FF5A99313}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'Step 4'!D8:D76</xm:f>
              <xm:sqref>I11</xm:sqref>
            </x14:sparkline>
          </x14:sparklines>
        </x14:sparklineGroup>
        <x14:sparklineGroup lineWeight="1.5" displayEmptyCellsAs="gap" high="1" low="1" xr2:uid="{67C3B160-0B7F-407C-BE4C-2C60904B278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'Step 4'!C8:C76</xm:f>
              <xm:sqref>I8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2</vt:lpstr>
      <vt:lpstr>Step 3</vt:lpstr>
      <vt:lpstr>Step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AMRUTHA</cp:lastModifiedBy>
  <dcterms:created xsi:type="dcterms:W3CDTF">2023-07-10T03:20:18Z</dcterms:created>
  <dcterms:modified xsi:type="dcterms:W3CDTF">2023-07-10T08:06:56Z</dcterms:modified>
</cp:coreProperties>
</file>