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C20" i="1"/>
  <c r="M12" i="1"/>
  <c r="L12" i="1"/>
  <c r="K12" i="1"/>
  <c r="J12" i="1"/>
  <c r="I12" i="1"/>
  <c r="H12" i="1"/>
  <c r="G12" i="1"/>
  <c r="F12" i="1"/>
  <c r="E12" i="1"/>
  <c r="D12" i="1"/>
  <c r="C12" i="1"/>
  <c r="B12" i="1"/>
  <c r="M3" i="1"/>
  <c r="M17" i="1" s="1"/>
  <c r="M19" i="1" s="1"/>
  <c r="L3" i="1"/>
  <c r="L17" i="1" s="1"/>
  <c r="L19" i="1" s="1"/>
  <c r="K3" i="1"/>
  <c r="K17" i="1" s="1"/>
  <c r="K19" i="1" s="1"/>
  <c r="J3" i="1"/>
  <c r="J17" i="1" s="1"/>
  <c r="I3" i="1"/>
  <c r="I17" i="1" s="1"/>
  <c r="I19" i="1" s="1"/>
  <c r="H3" i="1"/>
  <c r="H17" i="1" s="1"/>
  <c r="H19" i="1" s="1"/>
  <c r="G3" i="1"/>
  <c r="G17" i="1" s="1"/>
  <c r="G19" i="1" s="1"/>
  <c r="F3" i="1"/>
  <c r="F17" i="1" s="1"/>
  <c r="F19" i="1" s="1"/>
  <c r="E3" i="1"/>
  <c r="E17" i="1" s="1"/>
  <c r="E19" i="1" s="1"/>
  <c r="D3" i="1"/>
  <c r="D17" i="1" s="1"/>
  <c r="D19" i="1" s="1"/>
  <c r="C3" i="1"/>
  <c r="C17" i="1" s="1"/>
  <c r="C19" i="1" s="1"/>
  <c r="B3" i="1"/>
  <c r="B17" i="1" s="1"/>
  <c r="B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J19" i="1"/>
  <c r="B22" i="1" l="1"/>
  <c r="B23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<sst xmlns="http://schemas.openxmlformats.org/spreadsheetml/2006/main" count="39" uniqueCount="39">
  <si>
    <t>Месяцы</t>
  </si>
  <si>
    <t>Этап</t>
  </si>
  <si>
    <t>Разработка продукта, создание маркетинговой компании</t>
  </si>
  <si>
    <t>Разработка закончена, начало продаж</t>
  </si>
  <si>
    <t>добавляем в штат +1 продажника</t>
  </si>
  <si>
    <t>Затраты(тыс. руб)</t>
  </si>
  <si>
    <t>Заработная плата</t>
  </si>
  <si>
    <t>программистам x2 (300к)</t>
  </si>
  <si>
    <t>тестировщик (100к)</t>
  </si>
  <si>
    <t>админ (70к)</t>
  </si>
  <si>
    <t>Менеджер по продажам (70к)</t>
  </si>
  <si>
    <t>Маркетолог (70к)</t>
  </si>
  <si>
    <t>Доходы(тыс. руб)</t>
  </si>
  <si>
    <t>Кол-во Продаж софта</t>
  </si>
  <si>
    <t>Кол-во Продаж софта с поддержкой и встриванием</t>
  </si>
  <si>
    <t>Чистый доход (тыс. руб)</t>
  </si>
  <si>
    <t>Коммулятинвый доход(тыс. руб)</t>
  </si>
  <si>
    <t>Чистый дисконтир. доход (20% -ставка дисконт.)</t>
  </si>
  <si>
    <t>Множитель дисконтирования</t>
  </si>
  <si>
    <t>Коммулятивный дисконтированный доход(тыс. руб)</t>
  </si>
  <si>
    <t>NPV(тыс. руб)</t>
  </si>
  <si>
    <t>ROI</t>
  </si>
  <si>
    <t>Точка безубыточности</t>
  </si>
  <si>
    <t>6 мес. с начала разработки</t>
  </si>
  <si>
    <t>Инвестиции (тыс. руб)</t>
  </si>
  <si>
    <t>Тарифы 1 продажи</t>
  </si>
  <si>
    <t>Продажа софта</t>
  </si>
  <si>
    <t>100к</t>
  </si>
  <si>
    <t>200-250к</t>
  </si>
  <si>
    <t>Общая информация:</t>
  </si>
  <si>
    <t>Тип монетизации: Pay per Install</t>
  </si>
  <si>
    <t>Сегмент: B2B, средние оффлайн компании, которые используют мобильные приложения: сети общепита, ритейл, сфера услуг (парикмахерские, салоны красоты и.т.д.)</t>
  </si>
  <si>
    <t>Способ: Те компании, которые покупают наше решение, лицензию на софт, получают доступ к библиотеке и разрешению ее встраивать в свои приложения, а также поддержку от наших специалистов для встраивания и настройки.</t>
  </si>
  <si>
    <t>Позиционирование на рынке:</t>
  </si>
  <si>
    <t>Мы займем средний и низкий ценовой сегмент. И удержим среднее качество продукта, простоту встраивания. Предложим бесплатную поддержку и гарантии на несколько месяцев</t>
  </si>
  <si>
    <t>УТП</t>
  </si>
  <si>
    <r>
      <rPr>
        <sz val="11"/>
        <color theme="1"/>
        <rFont val="Calibri"/>
        <charset val="134"/>
        <scheme val="minor"/>
      </rPr>
      <t xml:space="preserve">Цена, </t>
    </r>
    <r>
      <rPr>
        <strike/>
        <sz val="11"/>
        <color theme="1"/>
        <rFont val="Calibri"/>
        <charset val="134"/>
        <scheme val="minor"/>
      </rPr>
      <t>поддержка, гарантии</t>
    </r>
  </si>
  <si>
    <t>аналитик (100к)</t>
  </si>
  <si>
    <t>Продажа софта с поддержкой и встраиванием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</si>
</sst>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_ "/>
    <numFmt numFmtId="169" formatCode="0.00_ "/>
  </numFmts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>
      <alignment vertical="center"/>
    </xf>
    <xf numFmtId="169" fontId="0" fillId="0" borderId="0" xfId="0" applyNumberFormat="1" applyAlignment="1">
      <alignment vertical="center" wrapText="1"/>
    </xf>
    <xf numFmtId="169" fontId="0" fillId="0" borderId="0" xfId="0" applyNumberFormat="1">
      <alignment vertical="center"/>
    </xf>
    <xf numFmtId="168" fontId="0" fillId="3" borderId="0" xfId="0" applyNumberFormat="1" applyFill="1">
      <alignment vertical="center"/>
    </xf>
    <xf numFmtId="168" fontId="0" fillId="4" borderId="0" xfId="0" applyNumberFormat="1" applyFill="1">
      <alignment vertical="center"/>
    </xf>
    <xf numFmtId="168" fontId="0" fillId="2" borderId="0" xfId="0" applyNumberFormat="1" applyFill="1" applyAlignment="1">
      <alignment vertical="center" wrapText="1"/>
    </xf>
    <xf numFmtId="9" fontId="0" fillId="2" borderId="0" xfId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</cellXfs>
  <cellStyles count="2">
    <cellStyle name="Обычный" xfId="0" builtinId="0"/>
    <cellStyle name="Процентный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29" workbookViewId="0">
      <selection activeCell="B38" sqref="A38:B38"/>
    </sheetView>
  </sheetViews>
  <sheetFormatPr defaultColWidth="9.140625" defaultRowHeight="15"/>
  <cols>
    <col min="1" max="1" width="54.5703125" customWidth="1"/>
    <col min="2" max="2" width="54" customWidth="1"/>
    <col min="3" max="3" width="13.85546875" customWidth="1"/>
    <col min="4" max="4" width="39.85546875" customWidth="1"/>
    <col min="5" max="5" width="12.7109375" customWidth="1"/>
    <col min="6" max="9" width="23"/>
    <col min="10" max="10" width="34.7109375" customWidth="1"/>
    <col min="11" max="13" width="23"/>
  </cols>
  <sheetData>
    <row r="1" spans="1:13">
      <c r="A1" s="1" t="s">
        <v>0</v>
      </c>
      <c r="B1" s="1">
        <v>1</v>
      </c>
      <c r="C1" s="1">
        <v>2</v>
      </c>
      <c r="D1" s="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0">
      <c r="A2" s="1" t="s">
        <v>1</v>
      </c>
      <c r="B2" s="1" t="s">
        <v>2</v>
      </c>
      <c r="C2" s="2"/>
      <c r="D2" s="1" t="s">
        <v>3</v>
      </c>
      <c r="J2" t="s">
        <v>4</v>
      </c>
    </row>
    <row r="3" spans="1:13" ht="15.75">
      <c r="A3" s="3" t="s">
        <v>5</v>
      </c>
      <c r="B3" s="4">
        <f>SUM(B4:B10)</f>
        <v>-570</v>
      </c>
      <c r="C3" s="4">
        <f>SUM(C4:C10)</f>
        <v>-710</v>
      </c>
      <c r="D3" s="4">
        <f>SUM(D4:D10)</f>
        <v>-210</v>
      </c>
      <c r="E3" s="5">
        <f t="shared" ref="E3:M3" si="0">SUM(E4:E10)</f>
        <v>-210</v>
      </c>
      <c r="F3" s="5">
        <f t="shared" si="0"/>
        <v>-210</v>
      </c>
      <c r="G3" s="5">
        <f t="shared" si="0"/>
        <v>-210</v>
      </c>
      <c r="H3" s="5">
        <f t="shared" si="0"/>
        <v>-250</v>
      </c>
      <c r="I3" s="5">
        <f t="shared" si="0"/>
        <v>-250</v>
      </c>
      <c r="J3" s="5">
        <f t="shared" si="0"/>
        <v>-340</v>
      </c>
      <c r="K3" s="5">
        <f t="shared" si="0"/>
        <v>-340</v>
      </c>
      <c r="L3" s="5">
        <f t="shared" si="0"/>
        <v>-340</v>
      </c>
      <c r="M3" s="5">
        <f t="shared" si="0"/>
        <v>-310</v>
      </c>
    </row>
    <row r="4" spans="1:13">
      <c r="A4" s="6" t="s">
        <v>6</v>
      </c>
      <c r="B4" s="1"/>
      <c r="C4" s="1"/>
      <c r="D4" s="1"/>
    </row>
    <row r="5" spans="1:13">
      <c r="A5" s="7" t="s">
        <v>7</v>
      </c>
      <c r="B5" s="1">
        <v>-300</v>
      </c>
      <c r="C5" s="1">
        <v>-300</v>
      </c>
      <c r="D5" s="1"/>
    </row>
    <row r="6" spans="1:13">
      <c r="A6" s="7" t="s">
        <v>8</v>
      </c>
      <c r="B6" s="1">
        <v>-100</v>
      </c>
      <c r="C6" s="1">
        <v>-100</v>
      </c>
      <c r="D6" s="1"/>
    </row>
    <row r="7" spans="1:13">
      <c r="A7" s="7" t="s">
        <v>37</v>
      </c>
      <c r="B7" s="1">
        <v>-100</v>
      </c>
      <c r="C7" s="1">
        <v>-100</v>
      </c>
      <c r="D7" s="1"/>
    </row>
    <row r="8" spans="1:13">
      <c r="A8" s="7" t="s">
        <v>9</v>
      </c>
      <c r="B8" s="1">
        <v>-70</v>
      </c>
      <c r="C8" s="1">
        <v>-70</v>
      </c>
      <c r="D8" s="1">
        <v>-70</v>
      </c>
      <c r="E8">
        <v>-70</v>
      </c>
      <c r="F8">
        <v>-70</v>
      </c>
      <c r="G8">
        <v>-70</v>
      </c>
      <c r="H8">
        <v>-70</v>
      </c>
      <c r="I8">
        <v>-70</v>
      </c>
      <c r="J8">
        <v>-70</v>
      </c>
      <c r="K8">
        <v>-70</v>
      </c>
      <c r="L8">
        <v>-70</v>
      </c>
      <c r="M8">
        <v>-70</v>
      </c>
    </row>
    <row r="9" spans="1:13">
      <c r="A9" s="7" t="s">
        <v>10</v>
      </c>
      <c r="B9" s="1"/>
      <c r="C9" s="1">
        <v>-70</v>
      </c>
      <c r="D9" s="1">
        <v>-70</v>
      </c>
      <c r="E9">
        <v>-70</v>
      </c>
      <c r="F9">
        <v>-70</v>
      </c>
      <c r="G9">
        <v>-70</v>
      </c>
      <c r="H9">
        <v>-90</v>
      </c>
      <c r="I9">
        <v>-90</v>
      </c>
      <c r="J9">
        <v>-180</v>
      </c>
      <c r="K9">
        <v>-180</v>
      </c>
      <c r="L9">
        <v>-180</v>
      </c>
      <c r="M9">
        <v>-160</v>
      </c>
    </row>
    <row r="10" spans="1:13">
      <c r="A10" s="7" t="s">
        <v>11</v>
      </c>
      <c r="B10" s="1"/>
      <c r="C10" s="1">
        <v>-70</v>
      </c>
      <c r="D10" s="1">
        <v>-70</v>
      </c>
      <c r="E10">
        <v>-70</v>
      </c>
      <c r="F10">
        <v>-70</v>
      </c>
      <c r="G10">
        <v>-70</v>
      </c>
      <c r="H10">
        <v>-90</v>
      </c>
      <c r="I10">
        <v>-90</v>
      </c>
      <c r="J10">
        <v>-90</v>
      </c>
      <c r="K10">
        <v>-90</v>
      </c>
      <c r="L10">
        <v>-90</v>
      </c>
      <c r="M10">
        <v>-80</v>
      </c>
    </row>
    <row r="11" spans="1:13">
      <c r="A11" s="1"/>
      <c r="B11" s="1"/>
      <c r="C11" s="1"/>
      <c r="D11" s="1"/>
    </row>
    <row r="12" spans="1:13">
      <c r="A12" s="8" t="s">
        <v>12</v>
      </c>
      <c r="B12" s="1">
        <f>B13*100+B14*225</f>
        <v>0</v>
      </c>
      <c r="C12" s="1">
        <f>C13*100+C14*225</f>
        <v>0</v>
      </c>
      <c r="D12" s="1">
        <f>D13*100+D14*225</f>
        <v>100</v>
      </c>
      <c r="E12">
        <f t="shared" ref="E12:M12" si="1">E13*100+E14*225</f>
        <v>425</v>
      </c>
      <c r="F12">
        <f t="shared" si="1"/>
        <v>750</v>
      </c>
      <c r="G12">
        <f t="shared" si="1"/>
        <v>950</v>
      </c>
      <c r="H12">
        <f t="shared" si="1"/>
        <v>975</v>
      </c>
      <c r="I12">
        <f t="shared" si="1"/>
        <v>875</v>
      </c>
      <c r="J12">
        <f t="shared" si="1"/>
        <v>1300</v>
      </c>
      <c r="K12">
        <f t="shared" si="1"/>
        <v>1500</v>
      </c>
      <c r="L12">
        <f t="shared" si="1"/>
        <v>1925</v>
      </c>
      <c r="M12">
        <f t="shared" si="1"/>
        <v>2200</v>
      </c>
    </row>
    <row r="13" spans="1:13">
      <c r="A13" s="1" t="s">
        <v>13</v>
      </c>
      <c r="B13" s="1">
        <v>0</v>
      </c>
      <c r="C13" s="1">
        <v>0</v>
      </c>
      <c r="D13" s="1">
        <v>1</v>
      </c>
      <c r="E13">
        <v>2</v>
      </c>
      <c r="F13">
        <v>3</v>
      </c>
      <c r="G13">
        <v>5</v>
      </c>
      <c r="H13">
        <v>3</v>
      </c>
      <c r="I13">
        <v>2</v>
      </c>
      <c r="J13">
        <v>4</v>
      </c>
      <c r="K13">
        <v>6</v>
      </c>
      <c r="L13">
        <v>8</v>
      </c>
      <c r="M13">
        <v>13</v>
      </c>
    </row>
    <row r="14" spans="1:13">
      <c r="A14" s="1" t="s">
        <v>14</v>
      </c>
      <c r="B14" s="1">
        <v>0</v>
      </c>
      <c r="C14" s="1">
        <v>0</v>
      </c>
      <c r="D14" s="1">
        <v>0</v>
      </c>
      <c r="E14">
        <v>1</v>
      </c>
      <c r="F14">
        <v>2</v>
      </c>
      <c r="G14">
        <v>2</v>
      </c>
      <c r="H14">
        <v>3</v>
      </c>
      <c r="I14">
        <v>3</v>
      </c>
      <c r="J14">
        <v>4</v>
      </c>
      <c r="K14">
        <v>4</v>
      </c>
      <c r="L14">
        <v>5</v>
      </c>
      <c r="M14">
        <v>4</v>
      </c>
    </row>
    <row r="15" spans="1:13">
      <c r="A15" s="1"/>
      <c r="B15" s="1"/>
      <c r="C15" s="1"/>
      <c r="D15" s="1"/>
    </row>
    <row r="16" spans="1:13">
      <c r="A16" s="1"/>
      <c r="B16" s="1"/>
      <c r="C16" s="1"/>
      <c r="D16" s="1"/>
    </row>
    <row r="17" spans="1:13">
      <c r="A17" s="8" t="s">
        <v>15</v>
      </c>
      <c r="B17" s="1">
        <f>B3+B12</f>
        <v>-570</v>
      </c>
      <c r="C17" s="1">
        <f>C3+C12</f>
        <v>-710</v>
      </c>
      <c r="D17" s="1">
        <f>D3+D12</f>
        <v>-110</v>
      </c>
      <c r="E17">
        <f>E3+E12</f>
        <v>215</v>
      </c>
      <c r="F17">
        <f>F3+F12</f>
        <v>540</v>
      </c>
      <c r="G17">
        <f t="shared" ref="G17:M17" si="2">G3+G12</f>
        <v>740</v>
      </c>
      <c r="H17">
        <f t="shared" si="2"/>
        <v>725</v>
      </c>
      <c r="I17">
        <f t="shared" si="2"/>
        <v>625</v>
      </c>
      <c r="J17">
        <f t="shared" si="2"/>
        <v>960</v>
      </c>
      <c r="K17">
        <f t="shared" si="2"/>
        <v>1160</v>
      </c>
      <c r="L17">
        <f t="shared" si="2"/>
        <v>1585</v>
      </c>
      <c r="M17">
        <f t="shared" si="2"/>
        <v>1890</v>
      </c>
    </row>
    <row r="18" spans="1:13">
      <c r="A18" s="8" t="s">
        <v>16</v>
      </c>
      <c r="B18" s="1">
        <f>B17</f>
        <v>-570</v>
      </c>
      <c r="C18" s="1">
        <f t="shared" ref="C18:M18" si="3">B18+C17</f>
        <v>-1280</v>
      </c>
      <c r="D18" s="1">
        <f t="shared" si="3"/>
        <v>-1390</v>
      </c>
      <c r="E18">
        <f t="shared" si="3"/>
        <v>-1175</v>
      </c>
      <c r="F18" s="9">
        <f t="shared" si="3"/>
        <v>-635</v>
      </c>
      <c r="G18" s="10">
        <f t="shared" si="3"/>
        <v>105</v>
      </c>
      <c r="H18">
        <f t="shared" si="3"/>
        <v>830</v>
      </c>
      <c r="I18">
        <f t="shared" si="3"/>
        <v>1455</v>
      </c>
      <c r="J18">
        <f t="shared" si="3"/>
        <v>2415</v>
      </c>
      <c r="K18">
        <f t="shared" si="3"/>
        <v>3575</v>
      </c>
      <c r="L18">
        <f t="shared" si="3"/>
        <v>5160</v>
      </c>
      <c r="M18">
        <f t="shared" si="3"/>
        <v>7050</v>
      </c>
    </row>
    <row r="19" spans="1:13">
      <c r="A19" s="11" t="s">
        <v>17</v>
      </c>
      <c r="B19" s="12">
        <f>B17*B20</f>
        <v>-560.30999999999995</v>
      </c>
      <c r="C19" s="12">
        <f>C17*C20</f>
        <v>-686.06518999999992</v>
      </c>
      <c r="D19" s="12">
        <f t="shared" ref="D19:M19" si="4">D17*D20</f>
        <v>-104.48482957</v>
      </c>
      <c r="E19" s="13">
        <f t="shared" si="4"/>
        <v>200.74860277701501</v>
      </c>
      <c r="F19" s="13">
        <f t="shared" si="4"/>
        <v>495.63429453997719</v>
      </c>
      <c r="G19" s="13">
        <f t="shared" si="4"/>
        <v>667.65610839679664</v>
      </c>
      <c r="H19" s="13">
        <f t="shared" si="4"/>
        <v>643.00245547525276</v>
      </c>
      <c r="I19" s="13">
        <f t="shared" si="4"/>
        <v>544.88914976911508</v>
      </c>
      <c r="J19" s="13">
        <f t="shared" si="4"/>
        <v>822.72158856658962</v>
      </c>
      <c r="K19" s="13">
        <f t="shared" si="4"/>
        <v>977.2218468861571</v>
      </c>
      <c r="L19" s="13">
        <f t="shared" si="4"/>
        <v>1312.5563660777686</v>
      </c>
      <c r="M19" s="13">
        <f t="shared" si="4"/>
        <v>1538.5230888611379</v>
      </c>
    </row>
    <row r="20" spans="1:13">
      <c r="A20" s="1" t="s">
        <v>18</v>
      </c>
      <c r="B20" s="14">
        <v>0.98299999999999998</v>
      </c>
      <c r="C20" s="14">
        <f>B20*0.983</f>
        <v>0.96628899999999995</v>
      </c>
      <c r="D20" s="14">
        <f>C20*0.983</f>
        <v>0.94986208699999997</v>
      </c>
      <c r="E20" s="15">
        <f t="shared" ref="E20:M20" si="5">D20*0.983</f>
        <v>0.93371443152099998</v>
      </c>
      <c r="F20" s="15">
        <f t="shared" si="5"/>
        <v>0.91784128618514293</v>
      </c>
      <c r="G20" s="15">
        <f t="shared" si="5"/>
        <v>0.90223798431999547</v>
      </c>
      <c r="H20" s="15">
        <f t="shared" si="5"/>
        <v>0.88689993858655558</v>
      </c>
      <c r="I20" s="15">
        <f t="shared" si="5"/>
        <v>0.87182263963058415</v>
      </c>
      <c r="J20" s="15">
        <f t="shared" si="5"/>
        <v>0.85700165475686418</v>
      </c>
      <c r="K20" s="15">
        <f t="shared" si="5"/>
        <v>0.84243262662599749</v>
      </c>
      <c r="L20" s="15">
        <f t="shared" si="5"/>
        <v>0.82811127197335554</v>
      </c>
      <c r="M20" s="15">
        <f t="shared" si="5"/>
        <v>0.81403338034980843</v>
      </c>
    </row>
    <row r="21" spans="1:13">
      <c r="A21" s="8" t="s">
        <v>19</v>
      </c>
      <c r="B21" s="12">
        <f>B19</f>
        <v>-560.30999999999995</v>
      </c>
      <c r="C21" s="12">
        <f>B21+C19</f>
        <v>-1246.3751899999997</v>
      </c>
      <c r="D21" s="12">
        <f t="shared" ref="D21:M21" si="6">C21+D19</f>
        <v>-1350.8600195699998</v>
      </c>
      <c r="E21" s="13">
        <f t="shared" si="6"/>
        <v>-1150.1114167929848</v>
      </c>
      <c r="F21" s="16">
        <f t="shared" si="6"/>
        <v>-654.47712225300756</v>
      </c>
      <c r="G21" s="17">
        <f t="shared" si="6"/>
        <v>13.178986143789075</v>
      </c>
      <c r="H21" s="13">
        <f t="shared" si="6"/>
        <v>656.18144161904183</v>
      </c>
      <c r="I21" s="13">
        <f t="shared" si="6"/>
        <v>1201.070591388157</v>
      </c>
      <c r="J21" s="13">
        <f t="shared" si="6"/>
        <v>2023.7921799547466</v>
      </c>
      <c r="K21" s="13">
        <f t="shared" si="6"/>
        <v>3001.0140268409036</v>
      </c>
      <c r="L21" s="13">
        <f t="shared" si="6"/>
        <v>4313.570392918672</v>
      </c>
      <c r="M21" s="13">
        <f t="shared" si="6"/>
        <v>5852.0934817798097</v>
      </c>
    </row>
    <row r="22" spans="1:13">
      <c r="A22" s="7" t="s">
        <v>20</v>
      </c>
      <c r="B22" s="18">
        <f>SUM(B19:M19)</f>
        <v>5852.0934817798097</v>
      </c>
      <c r="C22" s="1"/>
      <c r="D22" s="1"/>
    </row>
    <row r="23" spans="1:13">
      <c r="A23" s="7" t="s">
        <v>21</v>
      </c>
      <c r="B23" s="19">
        <f>B22/-(B17+C17)</f>
        <v>4.571948032640476</v>
      </c>
      <c r="C23" s="1"/>
      <c r="D23" s="1"/>
    </row>
    <row r="24" spans="1:13">
      <c r="A24" s="20" t="s">
        <v>22</v>
      </c>
      <c r="B24" s="7" t="s">
        <v>23</v>
      </c>
      <c r="C24" s="1"/>
      <c r="D24" s="1"/>
    </row>
    <row r="25" spans="1:13">
      <c r="A25" s="1" t="s">
        <v>24</v>
      </c>
      <c r="B25" s="12">
        <v>1600</v>
      </c>
      <c r="C25" s="1"/>
      <c r="D25" s="1"/>
    </row>
    <row r="26" spans="1:13">
      <c r="C26" s="1"/>
      <c r="D26" s="1"/>
    </row>
    <row r="27" spans="1:13">
      <c r="A27" s="21" t="s">
        <v>25</v>
      </c>
      <c r="B27" s="21"/>
      <c r="C27" s="1"/>
      <c r="D27" s="1"/>
    </row>
    <row r="28" spans="1:13">
      <c r="A28" s="21" t="s">
        <v>26</v>
      </c>
      <c r="B28" s="21" t="s">
        <v>27</v>
      </c>
      <c r="C28" s="1"/>
      <c r="D28" s="1"/>
    </row>
    <row r="29" spans="1:13">
      <c r="A29" s="21" t="s">
        <v>38</v>
      </c>
      <c r="B29" s="21" t="s">
        <v>28</v>
      </c>
      <c r="C29" s="1"/>
      <c r="D29" s="1"/>
    </row>
    <row r="30" spans="1:13">
      <c r="A30" s="1"/>
      <c r="B30" s="1"/>
      <c r="C30" s="1"/>
      <c r="D30" s="1"/>
    </row>
    <row r="31" spans="1:13">
      <c r="A31" s="1" t="s">
        <v>29</v>
      </c>
      <c r="B31" s="1"/>
      <c r="C31" s="1"/>
      <c r="D31" s="1"/>
    </row>
    <row r="32" spans="1:13">
      <c r="A32" s="7" t="s">
        <v>30</v>
      </c>
      <c r="B32" s="1"/>
      <c r="C32" s="1"/>
      <c r="D32" s="1"/>
    </row>
    <row r="33" spans="1:4" ht="60">
      <c r="A33" s="7" t="s">
        <v>31</v>
      </c>
      <c r="B33" s="1"/>
      <c r="C33" s="1"/>
      <c r="D33" s="1"/>
    </row>
    <row r="34" spans="1:4" ht="75">
      <c r="A34" s="7" t="s">
        <v>32</v>
      </c>
      <c r="B34" s="1"/>
      <c r="C34" s="1"/>
      <c r="D34" s="1"/>
    </row>
    <row r="35" spans="1:4">
      <c r="A35" s="1"/>
      <c r="B35" s="1"/>
      <c r="C35" s="1"/>
      <c r="D35" s="1"/>
    </row>
    <row r="36" spans="1:4" ht="60">
      <c r="A36" s="22" t="s">
        <v>33</v>
      </c>
      <c r="B36" s="7" t="s">
        <v>34</v>
      </c>
      <c r="C36" s="9" t="s">
        <v>35</v>
      </c>
      <c r="D36" s="23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Вислоушка</cp:lastModifiedBy>
  <dcterms:created xsi:type="dcterms:W3CDTF">2024-11-15T20:17:00Z</dcterms:created>
  <dcterms:modified xsi:type="dcterms:W3CDTF">2024-11-16T19:22:40Z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E9AB7BF6969E421A9472F064D0025EBB_11</vt:lpwstr>
  </property>
  <property fmtid="{D5CDD505-2E9C-101B-9397-08002B2CF9AE}" pid="3" name="KSOProductBuildVer">
    <vt:lpwstr>2057-12.2.0.18911</vt:lpwstr>
  </property>
</Properties>
</file>