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msya Siregar\Documents\Project_amsya_siregar\"/>
    </mc:Choice>
  </mc:AlternateContent>
  <xr:revisionPtr revIDLastSave="0" documentId="13_ncr:1_{32107F5B-0EB1-4505-8694-CD48E0030F53}" xr6:coauthVersionLast="47" xr6:coauthVersionMax="47" xr10:uidLastSave="{00000000-0000-0000-0000-000000000000}"/>
  <bookViews>
    <workbookView xWindow="-120" yWindow="-120" windowWidth="20730" windowHeight="11760" tabRatio="612" activeTab="2" xr2:uid="{6C9E17BE-B78D-431C-90F2-1A68B6BB209B}"/>
  </bookViews>
  <sheets>
    <sheet name="Tabel Data" sheetId="1" r:id="rId1"/>
    <sheet name="Pivot" sheetId="5" r:id="rId2"/>
    <sheet name="Dashboard" sheetId="6" r:id="rId3"/>
  </sheets>
  <definedNames>
    <definedName name="Slicer_Tahu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7" i="5" l="1"/>
  <c r="AI16" i="5"/>
  <c r="AC15" i="5"/>
  <c r="T15" i="5"/>
  <c r="U15" i="5" s="1"/>
  <c r="O15" i="5"/>
  <c r="O16" i="5"/>
  <c r="O17" i="5"/>
  <c r="O18" i="5"/>
  <c r="O19" i="5"/>
  <c r="O20" i="5"/>
  <c r="O21" i="5"/>
  <c r="O14" i="5"/>
  <c r="N15" i="5"/>
  <c r="N16" i="5"/>
  <c r="N17" i="5"/>
  <c r="N18" i="5"/>
  <c r="N19" i="5"/>
  <c r="N20" i="5"/>
  <c r="N21" i="5"/>
  <c r="N14" i="5"/>
  <c r="K15" i="5"/>
  <c r="K16" i="5"/>
  <c r="K17" i="5"/>
  <c r="K18" i="5"/>
  <c r="K19" i="5"/>
  <c r="K20" i="5"/>
  <c r="K21" i="5"/>
  <c r="K14" i="5"/>
  <c r="K20" i="1"/>
  <c r="K8" i="1"/>
  <c r="K9" i="1"/>
  <c r="K10" i="1"/>
  <c r="K11" i="1"/>
  <c r="K12" i="1"/>
  <c r="K13" i="1"/>
  <c r="K14" i="1"/>
  <c r="K15" i="1"/>
  <c r="K16" i="1"/>
  <c r="K17" i="1"/>
  <c r="K18" i="1"/>
  <c r="K19" i="1"/>
  <c r="K21" i="1"/>
  <c r="K22" i="1"/>
  <c r="K23" i="1"/>
  <c r="K24" i="1"/>
  <c r="K25" i="1"/>
  <c r="K26" i="1"/>
  <c r="K27" i="1"/>
  <c r="K28" i="1"/>
  <c r="K29" i="1"/>
  <c r="K30" i="1"/>
  <c r="K31" i="1"/>
  <c r="K32" i="1"/>
  <c r="K33" i="1"/>
  <c r="K34" i="1"/>
  <c r="K35" i="1"/>
  <c r="K36" i="1"/>
  <c r="K37" i="1"/>
  <c r="K38" i="1"/>
  <c r="K39" i="1"/>
  <c r="E32" i="1"/>
  <c r="E33" i="1"/>
  <c r="E34" i="1"/>
  <c r="E35" i="1"/>
  <c r="E36" i="1"/>
  <c r="E37" i="1"/>
  <c r="E38" i="1"/>
  <c r="E39" i="1"/>
  <c r="D38" i="1"/>
  <c r="M14" i="5" l="1"/>
  <c r="L14" i="5"/>
  <c r="M21" i="5"/>
  <c r="M20" i="5"/>
  <c r="M19" i="5"/>
  <c r="M18" i="5"/>
  <c r="M17" i="5"/>
  <c r="M16" i="5"/>
  <c r="M15" i="5"/>
  <c r="L15" i="5"/>
  <c r="L18" i="5"/>
  <c r="L19" i="5"/>
  <c r="L17" i="5"/>
  <c r="L16" i="5"/>
  <c r="L21" i="5"/>
  <c r="L20" i="5"/>
</calcChain>
</file>

<file path=xl/sharedStrings.xml><?xml version="1.0" encoding="utf-8"?>
<sst xmlns="http://schemas.openxmlformats.org/spreadsheetml/2006/main" count="169" uniqueCount="57">
  <si>
    <t>No</t>
  </si>
  <si>
    <t>Nama Barang</t>
  </si>
  <si>
    <t>Tanggal Transaksi</t>
  </si>
  <si>
    <t>Bulan</t>
  </si>
  <si>
    <t>Tahun</t>
  </si>
  <si>
    <t>Merk</t>
  </si>
  <si>
    <t>Komputer</t>
  </si>
  <si>
    <t>Laptop</t>
  </si>
  <si>
    <t>Data Penjualan Alat Elektronik</t>
  </si>
  <si>
    <t>Handphone</t>
  </si>
  <si>
    <t>AC</t>
  </si>
  <si>
    <t>Mouse</t>
  </si>
  <si>
    <t>Televisi</t>
  </si>
  <si>
    <t>Speaker</t>
  </si>
  <si>
    <t>Type</t>
  </si>
  <si>
    <t>Core i3</t>
  </si>
  <si>
    <t>Harga Barang/Produk</t>
  </si>
  <si>
    <t xml:space="preserve">Jumlah Barang Terjual </t>
  </si>
  <si>
    <t>Total</t>
  </si>
  <si>
    <t>Dekstop PC</t>
  </si>
  <si>
    <t>Android</t>
  </si>
  <si>
    <t>AC WINDOW</t>
  </si>
  <si>
    <t>Mouse Wireless</t>
  </si>
  <si>
    <t>LED TV</t>
  </si>
  <si>
    <t>Floorstanding Speakers</t>
  </si>
  <si>
    <t>Acer</t>
  </si>
  <si>
    <t>Dell</t>
  </si>
  <si>
    <t>Xiaomi</t>
  </si>
  <si>
    <t>Panasonic</t>
  </si>
  <si>
    <t>Sony</t>
  </si>
  <si>
    <t>Logitech</t>
  </si>
  <si>
    <t>Row Labels</t>
  </si>
  <si>
    <t>Grand Total</t>
  </si>
  <si>
    <t>Sum of Total</t>
  </si>
  <si>
    <t>Sum of Total2</t>
  </si>
  <si>
    <t>X</t>
  </si>
  <si>
    <t>Y</t>
  </si>
  <si>
    <t>Size</t>
  </si>
  <si>
    <t>Max</t>
  </si>
  <si>
    <t>Kulkas 2 Pintu</t>
  </si>
  <si>
    <t>Top Freezer</t>
  </si>
  <si>
    <t>Aqua</t>
  </si>
  <si>
    <t>Core i4</t>
  </si>
  <si>
    <t>Core i5</t>
  </si>
  <si>
    <t>Core i6</t>
  </si>
  <si>
    <t>Min</t>
  </si>
  <si>
    <t>Target Pasar</t>
  </si>
  <si>
    <t>Sum of Target Pasar</t>
  </si>
  <si>
    <t>Target</t>
  </si>
  <si>
    <t>Sum of Harga Barang/Produk</t>
  </si>
  <si>
    <t xml:space="preserve">Sum of Jumlah Barang Terjual </t>
  </si>
  <si>
    <t>Harga Jual</t>
  </si>
  <si>
    <t>Total Jual %</t>
  </si>
  <si>
    <t>Sum of Harga Barang/Produk2</t>
  </si>
  <si>
    <t>Pendapatan Perbulan</t>
  </si>
  <si>
    <t>Grant Total</t>
  </si>
  <si>
    <t>Total Barang Pertahun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</si>
</sst>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409]d\-mmm\-yyyy;@"/>
    <numFmt numFmtId="165" formatCode="_-[$Rp-421]* #,##0.00_-;\-[$Rp-421]* #,##0.00_-;_-[$Rp-421]* &quot;-&quot;??_-;_-@_-"/>
    <numFmt numFmtId="166" formatCode="_(* #,##0_);_(* \(#,##0\);_(* &quot;-&quot;??_);_(@_)"/>
  </numFmts>
  <fonts count="9" x14ac:knownFonts="1">
    <font>
      <sz val="11"/>
      <color theme="1"/>
      <name val="Calibri"/>
      <family val="2"/>
      <scheme val="minor"/>
    </font>
    <font>
      <sz val="11"/>
      <color theme="1"/>
      <name val="Calibri"/>
      <family val="2"/>
      <scheme val="minor"/>
    </font>
    <font>
      <sz val="22"/>
      <color theme="1"/>
      <name val="Calibri"/>
      <family val="2"/>
      <scheme val="minor"/>
    </font>
    <font>
      <sz val="11"/>
      <name val="Calibri"/>
      <family val="2"/>
      <scheme val="minor"/>
    </font>
    <font>
      <sz val="11"/>
      <color theme="0"/>
      <name val="Calibri"/>
      <family val="2"/>
      <scheme val="minor"/>
    </font>
    <font>
      <u/>
      <sz val="22"/>
      <color theme="1"/>
      <name val="Calibri"/>
      <family val="2"/>
      <scheme val="minor"/>
    </font>
    <font>
      <b/>
      <sz val="11"/>
      <color theme="0"/>
      <name val="Calibri"/>
      <family val="2"/>
      <scheme val="minor"/>
    </font>
    <font>
      <sz val="8"/>
      <name val="Calibri"/>
      <family val="2"/>
      <scheme val="minor"/>
    </font>
    <font>
      <sz val="11"/>
      <name val="Agency FB"/>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style="thin">
        <color theme="9"/>
      </right>
      <top style="thin">
        <color theme="9" tint="0.79998168889431442"/>
      </top>
      <bottom style="thin">
        <color theme="9" tint="0.79998168889431442"/>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64" fontId="0" fillId="0" borderId="0" xfId="0" applyNumberFormat="1" applyAlignment="1">
      <alignment horizontal="center"/>
    </xf>
    <xf numFmtId="165" fontId="0" fillId="0" borderId="0" xfId="0" applyNumberFormat="1"/>
    <xf numFmtId="165" fontId="0" fillId="0" borderId="0" xfId="1" applyNumberFormat="1" applyFont="1"/>
    <xf numFmtId="0" fontId="0" fillId="0" borderId="0" xfId="0" applyAlignment="1">
      <alignment horizontal="center"/>
    </xf>
    <xf numFmtId="0" fontId="3" fillId="2" borderId="0" xfId="0" applyFont="1" applyFill="1"/>
    <xf numFmtId="0" fontId="2" fillId="0" borderId="0" xfId="0" applyFont="1"/>
    <xf numFmtId="0" fontId="5" fillId="0" borderId="0" xfId="0" applyFont="1"/>
    <xf numFmtId="0" fontId="3" fillId="0" borderId="0" xfId="0" applyFont="1"/>
    <xf numFmtId="0" fontId="4" fillId="2" borderId="0" xfId="0" applyFont="1" applyFill="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left"/>
    </xf>
    <xf numFmtId="9" fontId="3" fillId="0" borderId="0" xfId="3" applyFont="1" applyFill="1"/>
    <xf numFmtId="43" fontId="0" fillId="0" borderId="0" xfId="2" applyFont="1"/>
    <xf numFmtId="166" fontId="3" fillId="0" borderId="0" xfId="0" applyNumberFormat="1" applyFont="1"/>
    <xf numFmtId="166" fontId="3" fillId="0" borderId="0" xfId="2" applyNumberFormat="1" applyFont="1" applyFill="1"/>
    <xf numFmtId="0" fontId="8" fillId="2" borderId="0" xfId="0" applyFont="1" applyFill="1"/>
    <xf numFmtId="166" fontId="0" fillId="0" borderId="0" xfId="0" applyNumberFormat="1"/>
    <xf numFmtId="9" fontId="3" fillId="0" borderId="0" xfId="3" applyFont="1"/>
    <xf numFmtId="166" fontId="3" fillId="0" borderId="0" xfId="2" applyNumberFormat="1" applyFont="1"/>
    <xf numFmtId="0" fontId="3" fillId="0" borderId="0" xfId="0" applyFont="1" applyFill="1"/>
    <xf numFmtId="0" fontId="3" fillId="0" borderId="0" xfId="0" applyFont="1" applyFill="1" applyAlignment="1">
      <alignment horizontal="left"/>
    </xf>
    <xf numFmtId="166" fontId="3" fillId="0" borderId="0" xfId="0" applyNumberFormat="1" applyFont="1" applyFill="1"/>
    <xf numFmtId="0" fontId="3" fillId="0" borderId="0" xfId="0" applyNumberFormat="1" applyFont="1" applyFill="1"/>
    <xf numFmtId="10" fontId="3" fillId="0" borderId="0" xfId="0" applyNumberFormat="1" applyFont="1" applyFill="1"/>
  </cellXfs>
  <cellStyles count="4">
    <cellStyle name="Comma" xfId="2" builtinId="3"/>
    <cellStyle name="Currency" xfId="1" builtinId="4"/>
    <cellStyle name="Normal" xfId="0" builtinId="0"/>
    <cellStyle name="Percent" xfId="3" builtinId="5"/>
  </cellStyles>
  <dxfs count="5709">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66" formatCode="_(* #,##0_);_(* \(#,##0\);_(* &quot;-&quot;??_);_(@_)"/>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numFmt numFmtId="166" formatCode="_(* #,##0_);_(* \(#,##0\);_(* &quot;-&quot;??_);_(@_)"/>
    </dxf>
    <dxf>
      <numFmt numFmtId="14" formatCode="0.00%"/>
    </dxf>
    <dxf>
      <numFmt numFmtId="166" formatCode="_(* #,##0_);_(* \(#,##0\);_(* &quot;-&quot;??_);_(@_)"/>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4" formatCode="0.00%"/>
    </dxf>
    <dxf>
      <numFmt numFmtId="166" formatCode="_(* #,##0_);_(* \(#,##0\);_(* &quot;-&quot;??_);_(@_)"/>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66" formatCode="_(* #,##0_);_(* \(#,##0\);_(* &quot;-&quot;??_);_(@_)"/>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66" formatCode="_(* #,##0_);_(* \(#,##0\);_(* &quot;-&quot;??_);_(@_)"/>
    </dxf>
    <dxf>
      <numFmt numFmtId="166" formatCode="_(* #,##0_);_(* \(#,##0\);_(* &quot;-&quot;??_);_(@_)"/>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65" formatCode="_-[$Rp-421]* #,##0.00_-;\-[$Rp-421]* #,##0.00_-;_-[$Rp-421]* &quot;-&quot;??_-;_-@_-"/>
    </dxf>
    <dxf>
      <numFmt numFmtId="165" formatCode="_-[$Rp-421]* #,##0.00_-;\-[$Rp-421]* #,##0.00_-;_-[$Rp-421]* &quot;-&quot;??_-;_-@_-"/>
    </dxf>
    <dxf>
      <alignment horizontal="center" vertical="bottom" textRotation="0" wrapText="0" indent="0" justifyLastLine="0" shrinkToFit="0" readingOrder="0"/>
    </dxf>
    <dxf>
      <numFmt numFmtId="165" formatCode="_-[$Rp-421]* #,##0.00_-;\-[$Rp-421]* #,##0.00_-;_-[$Rp-421]* &quot;-&quot;??_-;_-@_-"/>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d\-mmm\-yyyy;@"/>
      <alignment horizontal="center" vertical="bottom" textRotation="0" wrapText="0" indent="0" justifyLastLine="0" shrinkToFit="0" readingOrder="0"/>
    </dxf>
    <dxf>
      <alignment horizontal="center" vertical="bottom" textRotation="0" wrapText="0" indent="0" justifyLastLine="0" shrinkToFit="0" readingOrder="0"/>
    </dxf>
    <dxf>
      <font>
        <b val="0"/>
        <i val="0"/>
        <sz val="12"/>
        <color theme="0"/>
        <name val="Calibri"/>
        <family val="2"/>
        <scheme val="minor"/>
      </font>
      <fill>
        <patternFill>
          <bgColor theme="1"/>
        </patternFill>
      </fill>
    </dxf>
  </dxfs>
  <tableStyles count="1" defaultTableStyle="TableStyleMedium2" defaultPivotStyle="PivotStyleLight16">
    <tableStyle name="Slicer Style 1" pivot="0" table="0" count="6" xr9:uid="{CFD0F84D-EA10-4FAE-ACA1-01CD837F2293}">
      <tableStyleElement type="wholeTable" dxfId="5708"/>
    </tableStyle>
  </tableStyles>
  <colors>
    <mruColors>
      <color rgb="FFFE00A9"/>
      <color rgb="FFE701FF"/>
      <color rgb="FFF616BB"/>
      <color rgb="FFD6008F"/>
      <color rgb="FFFB05D8"/>
      <color rgb="FF0947F7"/>
      <color rgb="FFFC02EA"/>
      <color rgb="FF858A58"/>
      <color rgb="FF1202E0"/>
      <color rgb="FF00F24B"/>
    </mruColors>
  </colors>
  <extLst>
    <ext xmlns:x14="http://schemas.microsoft.com/office/spreadsheetml/2009/9/main" uri="{46F421CA-312F-682f-3DD2-61675219B42D}">
      <x14:dxfs count="5">
        <dxf>
          <font>
            <b val="0"/>
            <i val="0"/>
            <sz val="12"/>
            <name val="Calibri"/>
            <family val="2"/>
            <scheme val="minor"/>
          </font>
          <fill>
            <gradientFill degree="90">
              <stop position="0">
                <color theme="1"/>
              </stop>
              <stop position="1">
                <color rgb="FF0006FA"/>
              </stop>
            </gradientFill>
          </fill>
          <border>
            <left style="thin">
              <color rgb="FF0000CC"/>
            </left>
            <right style="thin">
              <color rgb="FF0000CC"/>
            </right>
            <top style="thin">
              <color rgb="FF0000CC"/>
            </top>
            <bottom style="thin">
              <color rgb="FF0000CC"/>
            </bottom>
          </border>
        </dxf>
        <dxf>
          <font>
            <b val="0"/>
            <i val="0"/>
            <sz val="12"/>
            <color theme="0"/>
            <name val="Calibri"/>
            <family val="2"/>
            <scheme val="minor"/>
          </font>
          <fill>
            <gradientFill degree="90">
              <stop position="0">
                <color theme="1"/>
              </stop>
              <stop position="1">
                <color rgb="FF0308C5"/>
              </stop>
            </gradientFill>
          </fill>
          <border>
            <left style="thin">
              <color auto="1"/>
            </left>
            <right style="thin">
              <color auto="1"/>
            </right>
            <top style="thin">
              <color auto="1"/>
            </top>
            <bottom style="thin">
              <color auto="1"/>
            </bottom>
          </border>
        </dxf>
        <dxf>
          <fill>
            <gradientFill degree="90">
              <stop position="0">
                <color theme="1"/>
              </stop>
              <stop position="1">
                <color rgb="FF0308C5"/>
              </stop>
            </gradientFill>
          </fill>
          <border diagonalUp="0" diagonalDown="0">
            <left/>
            <right/>
            <top/>
            <bottom/>
            <vertical/>
            <horizontal/>
          </border>
        </dxf>
        <dxf>
          <font>
            <color theme="0"/>
          </font>
          <fill>
            <patternFill>
              <fgColor rgb="FF0308C5"/>
              <bgColor theme="1"/>
            </patternFill>
          </fill>
        </dxf>
        <dxf>
          <fill>
            <gradientFill degree="90">
              <stop position="0">
                <color theme="1"/>
              </stop>
              <stop position="1">
                <color rgb="FF0308C5"/>
              </stop>
            </gradientFill>
          </fill>
          <border>
            <left style="thin">
              <color rgb="FF0000CC"/>
            </left>
            <right style="thin">
              <color rgb="FF0000CC"/>
            </right>
            <top style="thin">
              <color rgb="FF0000CC"/>
            </top>
            <bottom style="thin">
              <color rgb="FF0000CC"/>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[project_excel.xlsx]Pivot!PivotTable2</c:name>
    <c:fmtId val="3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69000">
                <a:srgbClr val="1202E0"/>
              </a:gs>
              <a:gs pos="28000">
                <a:srgbClr val="1202E0"/>
              </a:gs>
              <a:gs pos="100000">
                <a:schemeClr val="tx1"/>
              </a:gs>
            </a:gsLst>
            <a:lin ang="5400000" scaled="0"/>
            <a:tileRect/>
          </a:gradFill>
          <a:ln w="12700">
            <a:solidFill>
              <a:srgbClr val="1202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69000">
                <a:srgbClr val="1202E0"/>
              </a:gs>
              <a:gs pos="28000">
                <a:srgbClr val="1202E0"/>
              </a:gs>
              <a:gs pos="100000">
                <a:schemeClr val="tx1"/>
              </a:gs>
            </a:gsLst>
            <a:lin ang="5400000" scaled="0"/>
            <a:tileRect/>
          </a:gradFill>
          <a:ln w="12700">
            <a:solidFill>
              <a:srgbClr val="1202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69000">
                <a:srgbClr val="1202E0"/>
              </a:gs>
              <a:gs pos="28000">
                <a:srgbClr val="1202E0"/>
              </a:gs>
              <a:gs pos="100000">
                <a:schemeClr val="tx1"/>
              </a:gs>
            </a:gsLst>
            <a:lin ang="5400000" scaled="0"/>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04619225967527E-2"/>
          <c:y val="0.10256410256410256"/>
          <c:w val="0.855980024968789"/>
          <c:h val="0.72775507956610319"/>
        </c:manualLayout>
      </c:layout>
      <c:areaChart>
        <c:grouping val="standard"/>
        <c:varyColors val="0"/>
        <c:ser>
          <c:idx val="0"/>
          <c:order val="0"/>
          <c:tx>
            <c:strRef>
              <c:f>Pivot!$Z$14</c:f>
              <c:strCache>
                <c:ptCount val="1"/>
                <c:pt idx="0">
                  <c:v>Sum of Total</c:v>
                </c:pt>
              </c:strCache>
            </c:strRef>
          </c:tx>
          <c:spPr>
            <a:solidFill>
              <a:schemeClr val="accent1"/>
            </a:solidFill>
            <a:ln>
              <a:noFill/>
            </a:ln>
            <a:effectLst/>
          </c:spPr>
          <c:cat>
            <c:strRef>
              <c:f>Pivot!$Y$15:$Y$23</c:f>
              <c:strCache>
                <c:ptCount val="8"/>
                <c:pt idx="0">
                  <c:v>5</c:v>
                </c:pt>
                <c:pt idx="1">
                  <c:v>6</c:v>
                </c:pt>
                <c:pt idx="2">
                  <c:v>7</c:v>
                </c:pt>
                <c:pt idx="3">
                  <c:v>8</c:v>
                </c:pt>
                <c:pt idx="4">
                  <c:v>9</c:v>
                </c:pt>
                <c:pt idx="5">
                  <c:v>10</c:v>
                </c:pt>
                <c:pt idx="6">
                  <c:v>11</c:v>
                </c:pt>
                <c:pt idx="7">
                  <c:v>12</c:v>
                </c:pt>
              </c:strCache>
            </c:strRef>
          </c:cat>
          <c:val>
            <c:numRef>
              <c:f>Pivot!$Z$15:$Z$23</c:f>
              <c:numCache>
                <c:formatCode>_(* #,##0_);_(* \(#,##0\);_(* "-"??_);_(@_)</c:formatCode>
                <c:ptCount val="8"/>
                <c:pt idx="0">
                  <c:v>150000000</c:v>
                </c:pt>
                <c:pt idx="1">
                  <c:v>28000000</c:v>
                </c:pt>
                <c:pt idx="2">
                  <c:v>120000000</c:v>
                </c:pt>
                <c:pt idx="3">
                  <c:v>10000000</c:v>
                </c:pt>
                <c:pt idx="4">
                  <c:v>10000000</c:v>
                </c:pt>
                <c:pt idx="5">
                  <c:v>34999995</c:v>
                </c:pt>
                <c:pt idx="6">
                  <c:v>14000000</c:v>
                </c:pt>
                <c:pt idx="7">
                  <c:v>18000000</c:v>
                </c:pt>
              </c:numCache>
            </c:numRef>
          </c:val>
          <c:extLst>
            <c:ext xmlns:c16="http://schemas.microsoft.com/office/drawing/2014/chart" uri="{C3380CC4-5D6E-409C-BE32-E72D297353CC}">
              <c16:uniqueId val="{00000000-0C03-4B6E-8700-9B89C137BB33}"/>
            </c:ext>
          </c:extLst>
        </c:ser>
        <c:ser>
          <c:idx val="1"/>
          <c:order val="1"/>
          <c:tx>
            <c:strRef>
              <c:f>Pivot!$AA$14</c:f>
              <c:strCache>
                <c:ptCount val="1"/>
                <c:pt idx="0">
                  <c:v>Sum of Total2</c:v>
                </c:pt>
              </c:strCache>
            </c:strRef>
          </c:tx>
          <c:spPr>
            <a:gradFill flip="none" rotWithShape="1">
              <a:gsLst>
                <a:gs pos="69000">
                  <a:srgbClr val="1202E0"/>
                </a:gs>
                <a:gs pos="28000">
                  <a:srgbClr val="1202E0"/>
                </a:gs>
                <a:gs pos="100000">
                  <a:schemeClr val="tx1"/>
                </a:gs>
              </a:gsLst>
              <a:lin ang="5400000" scaled="0"/>
              <a:tileRect/>
            </a:gradFill>
            <a:ln w="12700">
              <a:noFill/>
            </a:ln>
            <a:effectLst/>
          </c:spPr>
          <c:cat>
            <c:strRef>
              <c:f>Pivot!$Y$15:$Y$23</c:f>
              <c:strCache>
                <c:ptCount val="8"/>
                <c:pt idx="0">
                  <c:v>5</c:v>
                </c:pt>
                <c:pt idx="1">
                  <c:v>6</c:v>
                </c:pt>
                <c:pt idx="2">
                  <c:v>7</c:v>
                </c:pt>
                <c:pt idx="3">
                  <c:v>8</c:v>
                </c:pt>
                <c:pt idx="4">
                  <c:v>9</c:v>
                </c:pt>
                <c:pt idx="5">
                  <c:v>10</c:v>
                </c:pt>
                <c:pt idx="6">
                  <c:v>11</c:v>
                </c:pt>
                <c:pt idx="7">
                  <c:v>12</c:v>
                </c:pt>
              </c:strCache>
            </c:strRef>
          </c:cat>
          <c:val>
            <c:numRef>
              <c:f>Pivot!$AA$15:$AA$23</c:f>
              <c:numCache>
                <c:formatCode>General</c:formatCode>
                <c:ptCount val="8"/>
                <c:pt idx="0">
                  <c:v>150000000</c:v>
                </c:pt>
                <c:pt idx="1">
                  <c:v>28000000</c:v>
                </c:pt>
                <c:pt idx="2">
                  <c:v>120000000</c:v>
                </c:pt>
                <c:pt idx="3">
                  <c:v>10000000</c:v>
                </c:pt>
                <c:pt idx="4">
                  <c:v>10000000</c:v>
                </c:pt>
                <c:pt idx="5">
                  <c:v>34999995</c:v>
                </c:pt>
                <c:pt idx="6">
                  <c:v>14000000</c:v>
                </c:pt>
                <c:pt idx="7">
                  <c:v>18000000</c:v>
                </c:pt>
              </c:numCache>
            </c:numRef>
          </c:val>
          <c:extLst>
            <c:ext xmlns:c16="http://schemas.microsoft.com/office/drawing/2014/chart" uri="{C3380CC4-5D6E-409C-BE32-E72D297353CC}">
              <c16:uniqueId val="{00000001-0C03-4B6E-8700-9B89C137BB33}"/>
            </c:ext>
          </c:extLst>
        </c:ser>
        <c:dLbls>
          <c:showLegendKey val="0"/>
          <c:showVal val="0"/>
          <c:showCatName val="0"/>
          <c:showSerName val="0"/>
          <c:showPercent val="0"/>
          <c:showBubbleSize val="0"/>
        </c:dLbls>
        <c:axId val="1063193472"/>
        <c:axId val="1063177152"/>
      </c:areaChart>
      <c:catAx>
        <c:axId val="10631934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1063177152"/>
        <c:crosses val="autoZero"/>
        <c:auto val="1"/>
        <c:lblAlgn val="ctr"/>
        <c:lblOffset val="100"/>
        <c:noMultiLvlLbl val="0"/>
      </c:catAx>
      <c:valAx>
        <c:axId val="1063177152"/>
        <c:scaling>
          <c:orientation val="minMax"/>
        </c:scaling>
        <c:delete val="1"/>
        <c:axPos val="l"/>
        <c:numFmt formatCode="_(* #,##0_);_(* \(#,##0\);_(* &quot;-&quot;??_);_(@_)" sourceLinked="1"/>
        <c:majorTickMark val="none"/>
        <c:minorTickMark val="none"/>
        <c:tickLblPos val="nextTo"/>
        <c:crossAx val="1063193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3.3797841936424614E-2"/>
          <c:y val="3.0851547144050941E-2"/>
          <c:w val="0.95641405957015591"/>
          <c:h val="0.9303246239113222"/>
        </c:manualLayout>
      </c:layout>
      <c:bubbleChart>
        <c:varyColors val="0"/>
        <c:ser>
          <c:idx val="0"/>
          <c:order val="0"/>
          <c:spPr>
            <a:solidFill>
              <a:schemeClr val="accent5">
                <a:tint val="65000"/>
                <a:alpha val="75000"/>
              </a:schemeClr>
            </a:solidFill>
            <a:ln>
              <a:noFill/>
            </a:ln>
            <a:effectLst/>
          </c:spPr>
          <c:invertIfNegative val="0"/>
          <c:xVal>
            <c:numRef>
              <c:f>Pivot!$H$14:$H$21</c:f>
              <c:numCache>
                <c:formatCode>General</c:formatCode>
                <c:ptCount val="8"/>
                <c:pt idx="0">
                  <c:v>0.5</c:v>
                </c:pt>
                <c:pt idx="1">
                  <c:v>1.5</c:v>
                </c:pt>
                <c:pt idx="2">
                  <c:v>2.5</c:v>
                </c:pt>
                <c:pt idx="3">
                  <c:v>4.5</c:v>
                </c:pt>
                <c:pt idx="4">
                  <c:v>3.5</c:v>
                </c:pt>
                <c:pt idx="5">
                  <c:v>2.5</c:v>
                </c:pt>
                <c:pt idx="6">
                  <c:v>3.5</c:v>
                </c:pt>
                <c:pt idx="7">
                  <c:v>1.5</c:v>
                </c:pt>
              </c:numCache>
            </c:numRef>
          </c:xVal>
          <c:yVal>
            <c:numRef>
              <c:f>Pivot!$I$14:$I$21</c:f>
              <c:numCache>
                <c:formatCode>General</c:formatCode>
                <c:ptCount val="8"/>
                <c:pt idx="0">
                  <c:v>6</c:v>
                </c:pt>
                <c:pt idx="1">
                  <c:v>4</c:v>
                </c:pt>
                <c:pt idx="2">
                  <c:v>2</c:v>
                </c:pt>
                <c:pt idx="3">
                  <c:v>6</c:v>
                </c:pt>
                <c:pt idx="4">
                  <c:v>4</c:v>
                </c:pt>
                <c:pt idx="5">
                  <c:v>10</c:v>
                </c:pt>
                <c:pt idx="6">
                  <c:v>8</c:v>
                </c:pt>
                <c:pt idx="7">
                  <c:v>8</c:v>
                </c:pt>
              </c:numCache>
            </c:numRef>
          </c:yVal>
          <c:bubbleSize>
            <c:numRef>
              <c:f>Pivot!$J$14:$J$21</c:f>
              <c:numCache>
                <c:formatCode>General</c:formatCode>
                <c:ptCount val="8"/>
                <c:pt idx="0">
                  <c:v>3</c:v>
                </c:pt>
                <c:pt idx="1">
                  <c:v>8</c:v>
                </c:pt>
                <c:pt idx="2">
                  <c:v>4</c:v>
                </c:pt>
                <c:pt idx="3">
                  <c:v>6</c:v>
                </c:pt>
                <c:pt idx="4">
                  <c:v>2</c:v>
                </c:pt>
                <c:pt idx="5">
                  <c:v>3</c:v>
                </c:pt>
                <c:pt idx="6">
                  <c:v>3</c:v>
                </c:pt>
                <c:pt idx="7">
                  <c:v>5</c:v>
                </c:pt>
              </c:numCache>
            </c:numRef>
          </c:bubbleSize>
          <c:bubble3D val="0"/>
          <c:extLst>
            <c:ext xmlns:c16="http://schemas.microsoft.com/office/drawing/2014/chart" uri="{C3380CC4-5D6E-409C-BE32-E72D297353CC}">
              <c16:uniqueId val="{00000000-24C9-44BE-A08B-CC09D0AE9340}"/>
            </c:ext>
          </c:extLst>
        </c:ser>
        <c:ser>
          <c:idx val="1"/>
          <c:order val="1"/>
          <c:spPr>
            <a:gradFill flip="none" rotWithShape="1">
              <a:gsLst>
                <a:gs pos="57000">
                  <a:srgbClr val="100083"/>
                </a:gs>
                <a:gs pos="92000">
                  <a:srgbClr val="F200CF"/>
                </a:gs>
                <a:gs pos="100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a:outerShdw blurRad="101600" sx="102000" sy="102000" algn="ctr" rotWithShape="0">
                <a:prstClr val="black">
                  <a:alpha val="80000"/>
                </a:prstClr>
              </a:outerShdw>
            </a:effectLst>
          </c:spPr>
          <c:invertIfNegative val="0"/>
          <c:dLbls>
            <c:dLbl>
              <c:idx val="0"/>
              <c:tx>
                <c:rich>
                  <a:bodyPr/>
                  <a:lstStyle/>
                  <a:p>
                    <a:fld id="{6D6421DF-E8A4-41ED-952E-43D54B2960D3}" type="CELLRANGE">
                      <a:rPr lang="en-US"/>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4C9-44BE-A08B-CC09D0AE9340}"/>
                </c:ext>
              </c:extLst>
            </c:dLbl>
            <c:dLbl>
              <c:idx val="1"/>
              <c:tx>
                <c:rich>
                  <a:bodyPr/>
                  <a:lstStyle/>
                  <a:p>
                    <a:fld id="{6F53AB2A-A721-434A-8F4C-3BF4D1A4D2B6}"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4C9-44BE-A08B-CC09D0AE9340}"/>
                </c:ext>
              </c:extLst>
            </c:dLbl>
            <c:dLbl>
              <c:idx val="2"/>
              <c:tx>
                <c:rich>
                  <a:bodyPr/>
                  <a:lstStyle/>
                  <a:p>
                    <a:fld id="{57265D80-975F-4776-BFA9-7DD55F5F41F5}"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4C9-44BE-A08B-CC09D0AE9340}"/>
                </c:ext>
              </c:extLst>
            </c:dLbl>
            <c:dLbl>
              <c:idx val="3"/>
              <c:tx>
                <c:rich>
                  <a:bodyPr/>
                  <a:lstStyle/>
                  <a:p>
                    <a:fld id="{B2CC3827-0B79-4FAC-B52F-571F3FB6D0B7}"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4C9-44BE-A08B-CC09D0AE9340}"/>
                </c:ext>
              </c:extLst>
            </c:dLbl>
            <c:dLbl>
              <c:idx val="4"/>
              <c:tx>
                <c:rich>
                  <a:bodyPr/>
                  <a:lstStyle/>
                  <a:p>
                    <a:fld id="{2816DDA2-A0AB-452F-B27D-94281869D282}"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4C9-44BE-A08B-CC09D0AE9340}"/>
                </c:ext>
              </c:extLst>
            </c:dLbl>
            <c:dLbl>
              <c:idx val="5"/>
              <c:tx>
                <c:rich>
                  <a:bodyPr/>
                  <a:lstStyle/>
                  <a:p>
                    <a:fld id="{107E61A0-F808-4690-ABC5-D085A39EE36B}"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4C9-44BE-A08B-CC09D0AE9340}"/>
                </c:ext>
              </c:extLst>
            </c:dLbl>
            <c:dLbl>
              <c:idx val="6"/>
              <c:tx>
                <c:rich>
                  <a:bodyPr/>
                  <a:lstStyle/>
                  <a:p>
                    <a:fld id="{73B27AE9-85B8-49EA-829D-AE3268BC3912}"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4C9-44BE-A08B-CC09D0AE9340}"/>
                </c:ext>
              </c:extLst>
            </c:dLbl>
            <c:dLbl>
              <c:idx val="7"/>
              <c:tx>
                <c:rich>
                  <a:bodyPr/>
                  <a:lstStyle/>
                  <a:p>
                    <a:fld id="{5B7605E1-F25C-40ED-BE48-3467866D07F4}" type="CELLRANGE">
                      <a:rPr lang="id-ID"/>
                      <a:pPr/>
                      <a:t>[CELLRANGE]</a:t>
                    </a:fld>
                    <a:endParaRPr lang="id-ID"/>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4C9-44BE-A08B-CC09D0AE934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gency FB" panose="020B0503020202020204" pitchFamily="34" charset="0"/>
                    <a:ea typeface="+mn-ea"/>
                    <a:cs typeface="+mn-cs"/>
                  </a:defRPr>
                </a:pPr>
                <a:endParaRPr lang="id-ID"/>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Pivot!$H$14:$H$21</c:f>
              <c:numCache>
                <c:formatCode>General</c:formatCode>
                <c:ptCount val="8"/>
                <c:pt idx="0">
                  <c:v>0.5</c:v>
                </c:pt>
                <c:pt idx="1">
                  <c:v>1.5</c:v>
                </c:pt>
                <c:pt idx="2">
                  <c:v>2.5</c:v>
                </c:pt>
                <c:pt idx="3">
                  <c:v>4.5</c:v>
                </c:pt>
                <c:pt idx="4">
                  <c:v>3.5</c:v>
                </c:pt>
                <c:pt idx="5">
                  <c:v>2.5</c:v>
                </c:pt>
                <c:pt idx="6">
                  <c:v>3.5</c:v>
                </c:pt>
                <c:pt idx="7">
                  <c:v>1.5</c:v>
                </c:pt>
              </c:numCache>
            </c:numRef>
          </c:xVal>
          <c:yVal>
            <c:numRef>
              <c:f>Pivot!$I$14:$I$21</c:f>
              <c:numCache>
                <c:formatCode>General</c:formatCode>
                <c:ptCount val="8"/>
                <c:pt idx="0">
                  <c:v>6</c:v>
                </c:pt>
                <c:pt idx="1">
                  <c:v>4</c:v>
                </c:pt>
                <c:pt idx="2">
                  <c:v>2</c:v>
                </c:pt>
                <c:pt idx="3">
                  <c:v>6</c:v>
                </c:pt>
                <c:pt idx="4">
                  <c:v>4</c:v>
                </c:pt>
                <c:pt idx="5">
                  <c:v>10</c:v>
                </c:pt>
                <c:pt idx="6">
                  <c:v>8</c:v>
                </c:pt>
                <c:pt idx="7">
                  <c:v>8</c:v>
                </c:pt>
              </c:numCache>
            </c:numRef>
          </c:yVal>
          <c:bubbleSize>
            <c:numRef>
              <c:f>Pivot!$K$14:$K$21</c:f>
              <c:numCache>
                <c:formatCode>_(* #,##0_);_(* \(#,##0\);_(* "-"??_);_(@_)</c:formatCode>
                <c:ptCount val="8"/>
                <c:pt idx="0">
                  <c:v>10000000</c:v>
                </c:pt>
                <c:pt idx="1">
                  <c:v>120000000</c:v>
                </c:pt>
                <c:pt idx="2">
                  <c:v>28000000</c:v>
                </c:pt>
                <c:pt idx="3">
                  <c:v>18000000</c:v>
                </c:pt>
                <c:pt idx="4">
                  <c:v>150000000</c:v>
                </c:pt>
                <c:pt idx="5">
                  <c:v>10000000</c:v>
                </c:pt>
                <c:pt idx="6">
                  <c:v>14000000</c:v>
                </c:pt>
                <c:pt idx="7">
                  <c:v>34999995</c:v>
                </c:pt>
              </c:numCache>
            </c:numRef>
          </c:bubbleSize>
          <c:bubble3D val="0"/>
          <c:extLst>
            <c:ext xmlns:c15="http://schemas.microsoft.com/office/drawing/2012/chart" uri="{02D57815-91ED-43cb-92C2-25804820EDAC}">
              <c15:datalabelsRange>
                <c15:f>Pivot!$M$14:$M$21</c15:f>
                <c15:dlblRangeCache>
                  <c:ptCount val="8"/>
                  <c:pt idx="0">
                    <c:v> 10,000,000 </c:v>
                  </c:pt>
                  <c:pt idx="1">
                    <c:v> 120,000,000 </c:v>
                  </c:pt>
                  <c:pt idx="2">
                    <c:v> 28,000,000 </c:v>
                  </c:pt>
                  <c:pt idx="3">
                    <c:v> 18,000,000 </c:v>
                  </c:pt>
                  <c:pt idx="4">
                    <c:v>  </c:v>
                  </c:pt>
                  <c:pt idx="5">
                    <c:v> 10,000,000 </c:v>
                  </c:pt>
                  <c:pt idx="6">
                    <c:v> 14,000,000 </c:v>
                  </c:pt>
                  <c:pt idx="7">
                    <c:v> 34,999,995 </c:v>
                  </c:pt>
                </c15:dlblRangeCache>
              </c15:datalabelsRange>
            </c:ext>
            <c:ext xmlns:c16="http://schemas.microsoft.com/office/drawing/2014/chart" uri="{C3380CC4-5D6E-409C-BE32-E72D297353CC}">
              <c16:uniqueId val="{00000009-24C9-44BE-A08B-CC09D0AE9340}"/>
            </c:ext>
          </c:extLst>
        </c:ser>
        <c:ser>
          <c:idx val="2"/>
          <c:order val="2"/>
          <c:tx>
            <c:v>Max</c:v>
          </c:tx>
          <c:spPr>
            <a:gradFill>
              <a:gsLst>
                <a:gs pos="37000">
                  <a:srgbClr val="100083"/>
                </a:gs>
                <a:gs pos="80000">
                  <a:srgbClr val="DC280A"/>
                </a:gs>
                <a:gs pos="100000">
                  <a:schemeClr val="accent1">
                    <a:lumMod val="30000"/>
                    <a:lumOff val="70000"/>
                  </a:schemeClr>
                </a:gs>
              </a:gsLst>
              <a:path path="circle">
                <a:fillToRect l="100000" t="100000"/>
              </a:path>
            </a:gradFill>
            <a:ln>
              <a:noFill/>
            </a:ln>
            <a:effectLst>
              <a:outerShdw blurRad="444500" algn="ctr" rotWithShape="0">
                <a:srgbClr val="FF0000">
                  <a:alpha val="88000"/>
                </a:srgbClr>
              </a:outerShdw>
            </a:effectLst>
          </c:spPr>
          <c:invertIfNegative val="0"/>
          <c:dPt>
            <c:idx val="0"/>
            <c:invertIfNegative val="0"/>
            <c:bubble3D val="0"/>
            <c:spPr>
              <a:gradFill>
                <a:gsLst>
                  <a:gs pos="37000">
                    <a:srgbClr val="100083"/>
                  </a:gs>
                  <a:gs pos="80000">
                    <a:srgbClr val="DC280A"/>
                  </a:gs>
                  <a:gs pos="100000">
                    <a:schemeClr val="accent1">
                      <a:lumMod val="30000"/>
                      <a:lumOff val="70000"/>
                    </a:schemeClr>
                  </a:gs>
                </a:gsLst>
                <a:path path="circle">
                  <a:fillToRect l="100000" t="100000"/>
                </a:path>
              </a:gradFill>
              <a:ln>
                <a:noFill/>
              </a:ln>
              <a:effectLst>
                <a:outerShdw blurRad="444500" algn="ctr" rotWithShape="0">
                  <a:srgbClr val="FF0000">
                    <a:alpha val="88000"/>
                  </a:srgbClr>
                </a:outerShdw>
              </a:effectLst>
            </c:spPr>
            <c:extLst>
              <c:ext xmlns:c16="http://schemas.microsoft.com/office/drawing/2014/chart" uri="{C3380CC4-5D6E-409C-BE32-E72D297353CC}">
                <c16:uniqueId val="{0000000B-24C9-44BE-A08B-CC09D0AE9340}"/>
              </c:ext>
            </c:extLst>
          </c:dPt>
          <c:dPt>
            <c:idx val="4"/>
            <c:invertIfNegative val="0"/>
            <c:bubble3D val="0"/>
            <c:spPr>
              <a:gradFill>
                <a:gsLst>
                  <a:gs pos="37000">
                    <a:srgbClr val="100083"/>
                  </a:gs>
                  <a:gs pos="80000">
                    <a:srgbClr val="DC280A"/>
                  </a:gs>
                  <a:gs pos="100000">
                    <a:schemeClr val="accent1">
                      <a:lumMod val="30000"/>
                      <a:lumOff val="70000"/>
                    </a:schemeClr>
                  </a:gs>
                </a:gsLst>
                <a:path path="circle">
                  <a:fillToRect l="100000" t="100000"/>
                </a:path>
              </a:gradFill>
              <a:ln>
                <a:noFill/>
              </a:ln>
              <a:effectLst>
                <a:outerShdw blurRad="444500" algn="ctr" rotWithShape="0">
                  <a:srgbClr val="FF0000">
                    <a:alpha val="88000"/>
                  </a:srgbClr>
                </a:outerShdw>
              </a:effectLst>
            </c:spPr>
            <c:extLst>
              <c:ext xmlns:c16="http://schemas.microsoft.com/office/drawing/2014/chart" uri="{C3380CC4-5D6E-409C-BE32-E72D297353CC}">
                <c16:uniqueId val="{0000000D-24C9-44BE-A08B-CC09D0AE9340}"/>
              </c:ext>
            </c:extLst>
          </c:dPt>
          <c:dLbls>
            <c:dLbl>
              <c:idx val="7"/>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Agency FB" panose="020B0503020202020204" pitchFamily="34" charset="0"/>
                      <a:ea typeface="+mn-ea"/>
                      <a:cs typeface="Arial" panose="020B0604020202020204" pitchFamily="34" charset="0"/>
                    </a:defRPr>
                  </a:pPr>
                  <a:endParaRPr lang="id-ID"/>
                </a:p>
              </c:txPr>
              <c:dLblPos val="ctr"/>
              <c:showLegendKey val="0"/>
              <c:showVal val="0"/>
              <c:showCatName val="0"/>
              <c:showSerName val="0"/>
              <c:showPercent val="0"/>
              <c:showBubbleSize val="1"/>
              <c:extLst>
                <c:ext xmlns:c15="http://schemas.microsoft.com/office/drawing/2012/chart" uri="{CE6537A1-D6FC-4f65-9D91-7224C49458BB}">
                  <c15:layout>
                    <c:manualLayout>
                      <c:w val="0.16323917480614084"/>
                      <c:h val="5.8273950910530475E-2"/>
                    </c:manualLayout>
                  </c15:layout>
                </c:ext>
                <c:ext xmlns:c16="http://schemas.microsoft.com/office/drawing/2014/chart" uri="{C3380CC4-5D6E-409C-BE32-E72D297353CC}">
                  <c16:uniqueId val="{0000000E-24C9-44BE-A08B-CC09D0AE93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gency FB" panose="020B0503020202020204" pitchFamily="34" charset="0"/>
                    <a:ea typeface="+mn-ea"/>
                    <a:cs typeface="Arial" panose="020B0604020202020204" pitchFamily="34" charset="0"/>
                  </a:defRPr>
                </a:pPr>
                <a:endParaRPr lang="id-ID"/>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Pivot!$H$14:$H$21</c:f>
              <c:numCache>
                <c:formatCode>General</c:formatCode>
                <c:ptCount val="8"/>
                <c:pt idx="0">
                  <c:v>0.5</c:v>
                </c:pt>
                <c:pt idx="1">
                  <c:v>1.5</c:v>
                </c:pt>
                <c:pt idx="2">
                  <c:v>2.5</c:v>
                </c:pt>
                <c:pt idx="3">
                  <c:v>4.5</c:v>
                </c:pt>
                <c:pt idx="4">
                  <c:v>3.5</c:v>
                </c:pt>
                <c:pt idx="5">
                  <c:v>2.5</c:v>
                </c:pt>
                <c:pt idx="6">
                  <c:v>3.5</c:v>
                </c:pt>
                <c:pt idx="7">
                  <c:v>1.5</c:v>
                </c:pt>
              </c:numCache>
            </c:numRef>
          </c:xVal>
          <c:yVal>
            <c:numRef>
              <c:f>Pivot!$I$14:$I$21</c:f>
              <c:numCache>
                <c:formatCode>General</c:formatCode>
                <c:ptCount val="8"/>
                <c:pt idx="0">
                  <c:v>6</c:v>
                </c:pt>
                <c:pt idx="1">
                  <c:v>4</c:v>
                </c:pt>
                <c:pt idx="2">
                  <c:v>2</c:v>
                </c:pt>
                <c:pt idx="3">
                  <c:v>6</c:v>
                </c:pt>
                <c:pt idx="4">
                  <c:v>4</c:v>
                </c:pt>
                <c:pt idx="5">
                  <c:v>10</c:v>
                </c:pt>
                <c:pt idx="6">
                  <c:v>8</c:v>
                </c:pt>
                <c:pt idx="7">
                  <c:v>8</c:v>
                </c:pt>
              </c:numCache>
            </c:numRef>
          </c:yVal>
          <c:bubbleSize>
            <c:numRef>
              <c:f>Pivot!$L$14:$L$21</c:f>
              <c:numCache>
                <c:formatCode>_(* #,##0_);_(* \(#,##0\);_(* "-"??_);_(@_)</c:formatCode>
                <c:ptCount val="8"/>
                <c:pt idx="0">
                  <c:v>0</c:v>
                </c:pt>
                <c:pt idx="1">
                  <c:v>0</c:v>
                </c:pt>
                <c:pt idx="2">
                  <c:v>0</c:v>
                </c:pt>
                <c:pt idx="3">
                  <c:v>0</c:v>
                </c:pt>
                <c:pt idx="4">
                  <c:v>150000000</c:v>
                </c:pt>
                <c:pt idx="5">
                  <c:v>0</c:v>
                </c:pt>
                <c:pt idx="6">
                  <c:v>0</c:v>
                </c:pt>
                <c:pt idx="7">
                  <c:v>0</c:v>
                </c:pt>
              </c:numCache>
            </c:numRef>
          </c:bubbleSize>
          <c:bubble3D val="0"/>
          <c:extLst>
            <c:ext xmlns:c16="http://schemas.microsoft.com/office/drawing/2014/chart" uri="{C3380CC4-5D6E-409C-BE32-E72D297353CC}">
              <c16:uniqueId val="{0000000F-24C9-44BE-A08B-CC09D0AE9340}"/>
            </c:ext>
          </c:extLst>
        </c:ser>
        <c:dLbls>
          <c:showLegendKey val="0"/>
          <c:showVal val="0"/>
          <c:showCatName val="0"/>
          <c:showSerName val="0"/>
          <c:showPercent val="0"/>
          <c:showBubbleSize val="0"/>
        </c:dLbls>
        <c:bubbleScale val="60"/>
        <c:showNegBubbles val="0"/>
        <c:axId val="1063181472"/>
        <c:axId val="1063183392"/>
      </c:bubbleChart>
      <c:valAx>
        <c:axId val="1063181472"/>
        <c:scaling>
          <c:orientation val="minMax"/>
          <c:max val="5.5"/>
          <c:min val="-0.5"/>
        </c:scaling>
        <c:delete val="1"/>
        <c:axPos val="b"/>
        <c:majorGridlines>
          <c:spPr>
            <a:ln w="9525" cap="flat" cmpd="sng" algn="ctr">
              <a:noFill/>
              <a:round/>
            </a:ln>
            <a:effectLst/>
          </c:spPr>
        </c:majorGridlines>
        <c:numFmt formatCode="General" sourceLinked="1"/>
        <c:majorTickMark val="none"/>
        <c:minorTickMark val="none"/>
        <c:tickLblPos val="nextTo"/>
        <c:crossAx val="1063183392"/>
        <c:crosses val="autoZero"/>
        <c:crossBetween val="midCat"/>
      </c:valAx>
      <c:valAx>
        <c:axId val="1063183392"/>
        <c:scaling>
          <c:orientation val="minMax"/>
          <c:max val="11"/>
        </c:scaling>
        <c:delete val="1"/>
        <c:axPos val="l"/>
        <c:numFmt formatCode="General" sourceLinked="1"/>
        <c:majorTickMark val="none"/>
        <c:minorTickMark val="none"/>
        <c:tickLblPos val="nextTo"/>
        <c:crossAx val="106318147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[project_excel.xlsx]Pivot!PivotTable4</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1000">
                <a:srgbClr val="C0118C"/>
              </a:gs>
              <a:gs pos="74000">
                <a:schemeClr val="accent1">
                  <a:lumMod val="45000"/>
                  <a:lumOff val="55000"/>
                </a:schemeClr>
              </a:gs>
              <a:gs pos="85000">
                <a:schemeClr val="accent1">
                  <a:lumMod val="45000"/>
                  <a:lumOff val="55000"/>
                </a:schemeClr>
              </a:gs>
              <a:gs pos="100000">
                <a:schemeClr val="accent1">
                  <a:lumMod val="30000"/>
                  <a:lumOff val="70000"/>
                </a:schemeClr>
              </a:gs>
            </a:gsLst>
            <a:lin ang="10800000" scaled="1"/>
            <a:tileRect/>
          </a:gradFill>
          <a:ln>
            <a:solidFill>
              <a:srgbClr val="C0118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41000">
                <a:srgbClr val="C0118C"/>
              </a:gs>
              <a:gs pos="74000">
                <a:schemeClr val="accent1">
                  <a:lumMod val="45000"/>
                  <a:lumOff val="55000"/>
                </a:schemeClr>
              </a:gs>
              <a:gs pos="85000">
                <a:schemeClr val="accent1">
                  <a:lumMod val="45000"/>
                  <a:lumOff val="55000"/>
                </a:schemeClr>
              </a:gs>
              <a:gs pos="100000">
                <a:schemeClr val="accent1">
                  <a:lumMod val="30000"/>
                  <a:lumOff val="70000"/>
                </a:schemeClr>
              </a:gs>
            </a:gsLst>
            <a:lin ang="10800000" scaled="1"/>
            <a:tileRect/>
          </a:gradFill>
          <a:ln>
            <a:solidFill>
              <a:srgbClr val="C0118C"/>
            </a:solidFill>
          </a:ln>
          <a:effectLst/>
        </c:spPr>
      </c:pivotFmt>
    </c:pivotFmts>
    <c:plotArea>
      <c:layout/>
      <c:barChart>
        <c:barDir val="bar"/>
        <c:grouping val="clustered"/>
        <c:varyColors val="0"/>
        <c:ser>
          <c:idx val="0"/>
          <c:order val="0"/>
          <c:tx>
            <c:strRef>
              <c:f>Pivot!$AG$15</c:f>
              <c:strCache>
                <c:ptCount val="1"/>
                <c:pt idx="0">
                  <c:v>Total</c:v>
                </c:pt>
              </c:strCache>
            </c:strRef>
          </c:tx>
          <c:spPr>
            <a:gradFill flip="none" rotWithShape="1">
              <a:gsLst>
                <a:gs pos="41000">
                  <a:srgbClr val="C0118C"/>
                </a:gs>
                <a:gs pos="74000">
                  <a:schemeClr val="accent1">
                    <a:lumMod val="45000"/>
                    <a:lumOff val="55000"/>
                  </a:schemeClr>
                </a:gs>
                <a:gs pos="85000">
                  <a:schemeClr val="accent1">
                    <a:lumMod val="45000"/>
                    <a:lumOff val="55000"/>
                  </a:schemeClr>
                </a:gs>
                <a:gs pos="100000">
                  <a:schemeClr val="accent1">
                    <a:lumMod val="30000"/>
                    <a:lumOff val="70000"/>
                  </a:schemeClr>
                </a:gs>
              </a:gsLst>
              <a:lin ang="10800000" scaled="1"/>
              <a:tileRect/>
            </a:gradFill>
            <a:ln>
              <a:solidFill>
                <a:srgbClr val="C0118C"/>
              </a:solidFill>
            </a:ln>
            <a:effectLst/>
          </c:spPr>
          <c:invertIfNegative val="0"/>
          <c:cat>
            <c:strRef>
              <c:f>Pivot!$AF$16:$AF$24</c:f>
              <c:strCache>
                <c:ptCount val="8"/>
                <c:pt idx="0">
                  <c:v>5</c:v>
                </c:pt>
                <c:pt idx="1">
                  <c:v>6</c:v>
                </c:pt>
                <c:pt idx="2">
                  <c:v>7</c:v>
                </c:pt>
                <c:pt idx="3">
                  <c:v>8</c:v>
                </c:pt>
                <c:pt idx="4">
                  <c:v>9</c:v>
                </c:pt>
                <c:pt idx="5">
                  <c:v>10</c:v>
                </c:pt>
                <c:pt idx="6">
                  <c:v>11</c:v>
                </c:pt>
                <c:pt idx="7">
                  <c:v>12</c:v>
                </c:pt>
              </c:strCache>
            </c:strRef>
          </c:cat>
          <c:val>
            <c:numRef>
              <c:f>Pivot!$AG$16:$AG$24</c:f>
              <c:numCache>
                <c:formatCode>_(* #,##0_);_(* \(#,##0\);_(* "-"??_);_(@_)</c:formatCode>
                <c:ptCount val="8"/>
                <c:pt idx="0">
                  <c:v>100000000</c:v>
                </c:pt>
                <c:pt idx="1">
                  <c:v>20000000</c:v>
                </c:pt>
                <c:pt idx="2">
                  <c:v>100000000</c:v>
                </c:pt>
                <c:pt idx="3">
                  <c:v>10000000</c:v>
                </c:pt>
                <c:pt idx="4">
                  <c:v>10000000</c:v>
                </c:pt>
                <c:pt idx="5">
                  <c:v>50000000</c:v>
                </c:pt>
                <c:pt idx="6">
                  <c:v>10000000</c:v>
                </c:pt>
                <c:pt idx="7">
                  <c:v>10000000</c:v>
                </c:pt>
              </c:numCache>
            </c:numRef>
          </c:val>
          <c:extLst>
            <c:ext xmlns:c16="http://schemas.microsoft.com/office/drawing/2014/chart" uri="{C3380CC4-5D6E-409C-BE32-E72D297353CC}">
              <c16:uniqueId val="{00000000-B595-403D-93EA-065AF876459F}"/>
            </c:ext>
          </c:extLst>
        </c:ser>
        <c:dLbls>
          <c:showLegendKey val="0"/>
          <c:showVal val="0"/>
          <c:showCatName val="0"/>
          <c:showSerName val="0"/>
          <c:showPercent val="0"/>
          <c:showBubbleSize val="0"/>
        </c:dLbls>
        <c:gapWidth val="182"/>
        <c:axId val="1547414271"/>
        <c:axId val="2076565711"/>
      </c:barChart>
      <c:catAx>
        <c:axId val="154741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d-ID"/>
          </a:p>
        </c:txPr>
        <c:crossAx val="2076565711"/>
        <c:crosses val="autoZero"/>
        <c:auto val="1"/>
        <c:lblAlgn val="ctr"/>
        <c:lblOffset val="100"/>
        <c:noMultiLvlLbl val="0"/>
      </c:catAx>
      <c:valAx>
        <c:axId val="2076565711"/>
        <c:scaling>
          <c:orientation val="minMax"/>
        </c:scaling>
        <c:delete val="1"/>
        <c:axPos val="b"/>
        <c:numFmt formatCode="_(* #,##0_);_(* \(#,##0\);_(* &quot;-&quot;??_);_(@_)" sourceLinked="1"/>
        <c:majorTickMark val="none"/>
        <c:minorTickMark val="none"/>
        <c:tickLblPos val="nextTo"/>
        <c:crossAx val="154741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[project_excel.xlsx]Pivot!PivotTable5</c:name>
    <c:fmtId val="9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tint val="46000"/>
            </a:schemeClr>
          </a:solidFill>
          <a:ln w="19050">
            <a:noFill/>
          </a:ln>
          <a:effectLst/>
        </c:spPr>
      </c:pivotFmt>
      <c:pivotFmt>
        <c:idx val="12"/>
        <c:spPr>
          <a:solidFill>
            <a:schemeClr val="accent1">
              <a:tint val="62000"/>
            </a:schemeClr>
          </a:solidFill>
          <a:ln w="19050">
            <a:noFill/>
          </a:ln>
          <a:effectLst/>
        </c:spPr>
      </c:pivotFmt>
      <c:pivotFmt>
        <c:idx val="13"/>
        <c:spPr>
          <a:solidFill>
            <a:schemeClr val="accent1">
              <a:tint val="77000"/>
            </a:schemeClr>
          </a:solidFill>
          <a:ln w="19050">
            <a:noFill/>
          </a:ln>
          <a:effectLst/>
        </c:spPr>
      </c:pivotFmt>
      <c:pivotFmt>
        <c:idx val="14"/>
        <c:spPr>
          <a:solidFill>
            <a:schemeClr val="accent1">
              <a:tint val="93000"/>
            </a:schemeClr>
          </a:solidFill>
          <a:ln w="19050">
            <a:noFill/>
          </a:ln>
          <a:effectLst/>
        </c:spPr>
      </c:pivotFmt>
      <c:pivotFmt>
        <c:idx val="15"/>
        <c:spPr>
          <a:solidFill>
            <a:schemeClr val="accent1">
              <a:shade val="92000"/>
            </a:schemeClr>
          </a:solidFill>
          <a:ln w="19050">
            <a:noFill/>
          </a:ln>
          <a:effectLst/>
        </c:spPr>
      </c:pivotFmt>
      <c:pivotFmt>
        <c:idx val="16"/>
        <c:spPr>
          <a:solidFill>
            <a:schemeClr val="accent1">
              <a:shade val="76000"/>
            </a:schemeClr>
          </a:solidFill>
          <a:ln w="19050">
            <a:noFill/>
          </a:ln>
          <a:effectLst/>
        </c:spPr>
      </c:pivotFmt>
      <c:pivotFmt>
        <c:idx val="17"/>
        <c:spPr>
          <a:solidFill>
            <a:schemeClr val="accent1">
              <a:shade val="61000"/>
            </a:schemeClr>
          </a:solidFill>
          <a:ln w="19050">
            <a:noFill/>
          </a:ln>
          <a:effectLst/>
        </c:spPr>
      </c:pivotFmt>
      <c:pivotFmt>
        <c:idx val="18"/>
        <c:spPr>
          <a:solidFill>
            <a:schemeClr val="accent1">
              <a:shade val="45000"/>
            </a:schemeClr>
          </a:solidFill>
          <a:ln w="19050">
            <a:noFill/>
          </a:ln>
          <a:effectLst/>
        </c:spPr>
      </c:pivotFmt>
    </c:pivotFmts>
    <c:plotArea>
      <c:layout/>
      <c:doughnutChart>
        <c:varyColors val="1"/>
        <c:ser>
          <c:idx val="0"/>
          <c:order val="0"/>
          <c:tx>
            <c:strRef>
              <c:f>Pivot!$AO$16</c:f>
              <c:strCache>
                <c:ptCount val="1"/>
                <c:pt idx="0">
                  <c:v>Total</c:v>
                </c:pt>
              </c:strCache>
            </c:strRef>
          </c:tx>
          <c:spPr>
            <a:ln>
              <a:noFill/>
            </a:ln>
          </c:spPr>
          <c:dPt>
            <c:idx val="0"/>
            <c:bubble3D val="0"/>
            <c:spPr>
              <a:solidFill>
                <a:schemeClr val="accent1">
                  <a:tint val="46000"/>
                </a:schemeClr>
              </a:solidFill>
              <a:ln w="19050">
                <a:noFill/>
              </a:ln>
              <a:effectLst/>
            </c:spPr>
            <c:extLst>
              <c:ext xmlns:c16="http://schemas.microsoft.com/office/drawing/2014/chart" uri="{C3380CC4-5D6E-409C-BE32-E72D297353CC}">
                <c16:uniqueId val="{00000001-228A-4FE7-B6B6-8C1C19D7E1FA}"/>
              </c:ext>
            </c:extLst>
          </c:dPt>
          <c:dPt>
            <c:idx val="1"/>
            <c:bubble3D val="0"/>
            <c:spPr>
              <a:solidFill>
                <a:schemeClr val="accent1">
                  <a:tint val="62000"/>
                </a:schemeClr>
              </a:solidFill>
              <a:ln w="19050">
                <a:noFill/>
              </a:ln>
              <a:effectLst/>
            </c:spPr>
            <c:extLst>
              <c:ext xmlns:c16="http://schemas.microsoft.com/office/drawing/2014/chart" uri="{C3380CC4-5D6E-409C-BE32-E72D297353CC}">
                <c16:uniqueId val="{00000003-228A-4FE7-B6B6-8C1C19D7E1FA}"/>
              </c:ext>
            </c:extLst>
          </c:dPt>
          <c:dPt>
            <c:idx val="2"/>
            <c:bubble3D val="0"/>
            <c:spPr>
              <a:solidFill>
                <a:schemeClr val="accent1">
                  <a:tint val="77000"/>
                </a:schemeClr>
              </a:solidFill>
              <a:ln w="19050">
                <a:noFill/>
              </a:ln>
              <a:effectLst/>
            </c:spPr>
            <c:extLst>
              <c:ext xmlns:c16="http://schemas.microsoft.com/office/drawing/2014/chart" uri="{C3380CC4-5D6E-409C-BE32-E72D297353CC}">
                <c16:uniqueId val="{00000005-228A-4FE7-B6B6-8C1C19D7E1FA}"/>
              </c:ext>
            </c:extLst>
          </c:dPt>
          <c:dPt>
            <c:idx val="3"/>
            <c:bubble3D val="0"/>
            <c:spPr>
              <a:solidFill>
                <a:schemeClr val="accent1">
                  <a:tint val="93000"/>
                </a:schemeClr>
              </a:solidFill>
              <a:ln w="19050">
                <a:noFill/>
              </a:ln>
              <a:effectLst/>
            </c:spPr>
            <c:extLst>
              <c:ext xmlns:c16="http://schemas.microsoft.com/office/drawing/2014/chart" uri="{C3380CC4-5D6E-409C-BE32-E72D297353CC}">
                <c16:uniqueId val="{00000007-228A-4FE7-B6B6-8C1C19D7E1FA}"/>
              </c:ext>
            </c:extLst>
          </c:dPt>
          <c:dPt>
            <c:idx val="4"/>
            <c:bubble3D val="0"/>
            <c:spPr>
              <a:solidFill>
                <a:schemeClr val="accent1">
                  <a:shade val="92000"/>
                </a:schemeClr>
              </a:solidFill>
              <a:ln w="19050">
                <a:noFill/>
              </a:ln>
              <a:effectLst/>
            </c:spPr>
            <c:extLst>
              <c:ext xmlns:c16="http://schemas.microsoft.com/office/drawing/2014/chart" uri="{C3380CC4-5D6E-409C-BE32-E72D297353CC}">
                <c16:uniqueId val="{00000009-228A-4FE7-B6B6-8C1C19D7E1FA}"/>
              </c:ext>
            </c:extLst>
          </c:dPt>
          <c:dPt>
            <c:idx val="5"/>
            <c:bubble3D val="0"/>
            <c:spPr>
              <a:solidFill>
                <a:schemeClr val="accent1">
                  <a:shade val="76000"/>
                </a:schemeClr>
              </a:solidFill>
              <a:ln w="19050">
                <a:noFill/>
              </a:ln>
              <a:effectLst/>
            </c:spPr>
            <c:extLst>
              <c:ext xmlns:c16="http://schemas.microsoft.com/office/drawing/2014/chart" uri="{C3380CC4-5D6E-409C-BE32-E72D297353CC}">
                <c16:uniqueId val="{0000000B-228A-4FE7-B6B6-8C1C19D7E1FA}"/>
              </c:ext>
            </c:extLst>
          </c:dPt>
          <c:dPt>
            <c:idx val="6"/>
            <c:bubble3D val="0"/>
            <c:spPr>
              <a:solidFill>
                <a:schemeClr val="accent1">
                  <a:shade val="61000"/>
                </a:schemeClr>
              </a:solidFill>
              <a:ln w="19050">
                <a:noFill/>
              </a:ln>
              <a:effectLst/>
            </c:spPr>
            <c:extLst>
              <c:ext xmlns:c16="http://schemas.microsoft.com/office/drawing/2014/chart" uri="{C3380CC4-5D6E-409C-BE32-E72D297353CC}">
                <c16:uniqueId val="{0000000D-228A-4FE7-B6B6-8C1C19D7E1FA}"/>
              </c:ext>
            </c:extLst>
          </c:dPt>
          <c:dPt>
            <c:idx val="7"/>
            <c:bubble3D val="0"/>
            <c:spPr>
              <a:solidFill>
                <a:schemeClr val="accent1">
                  <a:shade val="45000"/>
                </a:schemeClr>
              </a:solidFill>
              <a:ln w="19050">
                <a:noFill/>
              </a:ln>
              <a:effectLst/>
            </c:spPr>
            <c:extLst>
              <c:ext xmlns:c16="http://schemas.microsoft.com/office/drawing/2014/chart" uri="{C3380CC4-5D6E-409C-BE32-E72D297353CC}">
                <c16:uniqueId val="{0000000F-228A-4FE7-B6B6-8C1C19D7E1FA}"/>
              </c:ext>
            </c:extLst>
          </c:dPt>
          <c:cat>
            <c:strRef>
              <c:f>Pivot!$AN$17:$AN$25</c:f>
              <c:strCache>
                <c:ptCount val="8"/>
                <c:pt idx="0">
                  <c:v>5</c:v>
                </c:pt>
                <c:pt idx="1">
                  <c:v>6</c:v>
                </c:pt>
                <c:pt idx="2">
                  <c:v>7</c:v>
                </c:pt>
                <c:pt idx="3">
                  <c:v>8</c:v>
                </c:pt>
                <c:pt idx="4">
                  <c:v>9</c:v>
                </c:pt>
                <c:pt idx="5">
                  <c:v>10</c:v>
                </c:pt>
                <c:pt idx="6">
                  <c:v>11</c:v>
                </c:pt>
                <c:pt idx="7">
                  <c:v>12</c:v>
                </c:pt>
              </c:strCache>
            </c:strRef>
          </c:cat>
          <c:val>
            <c:numRef>
              <c:f>Pivot!$AO$17:$AO$25</c:f>
              <c:numCache>
                <c:formatCode>General</c:formatCode>
                <c:ptCount val="8"/>
                <c:pt idx="0">
                  <c:v>30</c:v>
                </c:pt>
                <c:pt idx="1">
                  <c:v>4</c:v>
                </c:pt>
                <c:pt idx="2">
                  <c:v>30</c:v>
                </c:pt>
                <c:pt idx="3">
                  <c:v>10</c:v>
                </c:pt>
                <c:pt idx="4">
                  <c:v>100</c:v>
                </c:pt>
                <c:pt idx="5">
                  <c:v>5</c:v>
                </c:pt>
                <c:pt idx="6">
                  <c:v>20</c:v>
                </c:pt>
                <c:pt idx="7">
                  <c:v>6</c:v>
                </c:pt>
              </c:numCache>
            </c:numRef>
          </c:val>
          <c:extLst>
            <c:ext xmlns:c16="http://schemas.microsoft.com/office/drawing/2014/chart" uri="{C3380CC4-5D6E-409C-BE32-E72D297353CC}">
              <c16:uniqueId val="{00000010-228A-4FE7-B6B6-8C1C19D7E1F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[project_excel.xlsx]Pivot!PivotTable6</c:name>
    <c:fmtId val="144"/>
  </c:pivotSource>
  <c:chart>
    <c:autoTitleDeleted val="1"/>
    <c:pivotFmts>
      <c:pivotFmt>
        <c:idx val="0"/>
        <c:spPr>
          <a:gradFill flip="none" rotWithShape="1">
            <a:gsLst>
              <a:gs pos="47000">
                <a:schemeClr val="accent1">
                  <a:lumMod val="50000"/>
                </a:schemeClr>
              </a:gs>
              <a:gs pos="100000">
                <a:schemeClr val="accent4">
                  <a:lumMod val="0"/>
                  <a:lumOff val="100000"/>
                </a:schemeClr>
              </a:gs>
              <a:gs pos="99000">
                <a:schemeClr val="tx1"/>
              </a:gs>
            </a:gsLst>
            <a:lin ang="5400000" scaled="1"/>
            <a:tileRect/>
          </a:gradFill>
          <a:ln>
            <a:noFill/>
          </a:ln>
          <a:effectLst>
            <a:outerShdw blurRad="50800" dist="508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47000">
                <a:schemeClr val="accent1">
                  <a:lumMod val="50000"/>
                </a:schemeClr>
              </a:gs>
              <a:gs pos="100000">
                <a:schemeClr val="accent4">
                  <a:lumMod val="0"/>
                  <a:lumOff val="100000"/>
                </a:schemeClr>
              </a:gs>
              <a:gs pos="99000">
                <a:schemeClr val="tx1"/>
              </a:gs>
            </a:gsLst>
            <a:lin ang="5400000" scaled="1"/>
            <a:tileRect/>
          </a:gradFill>
          <a:ln>
            <a:noFill/>
          </a:ln>
          <a:effectLst>
            <a:outerShdw blurRad="50800" dist="508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8000">
                <a:srgbClr val="1202E0">
                  <a:alpha val="98000"/>
                  <a:lumMod val="98000"/>
                </a:srgbClr>
              </a:gs>
              <a:gs pos="30000">
                <a:srgbClr val="1202E0">
                  <a:alpha val="87000"/>
                </a:srgbClr>
              </a:gs>
              <a:gs pos="100000">
                <a:schemeClr val="accent4">
                  <a:lumMod val="0"/>
                  <a:lumOff val="100000"/>
                </a:schemeClr>
              </a:gs>
              <a:gs pos="99000">
                <a:schemeClr val="tx1"/>
              </a:gs>
            </a:gsLst>
            <a:lin ang="5400000" scaled="0"/>
          </a:gradFill>
          <a:ln>
            <a:noFill/>
          </a:ln>
          <a:effectLst>
            <a:glow>
              <a:schemeClr val="tx1"/>
            </a:glow>
            <a:outerShdw blurRad="50800" dist="508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65239470199753E-2"/>
          <c:y val="6.9444444444444448E-2"/>
          <c:w val="0.91799697889721488"/>
          <c:h val="0.8416746864975212"/>
        </c:manualLayout>
      </c:layout>
      <c:areaChart>
        <c:grouping val="standard"/>
        <c:varyColors val="0"/>
        <c:ser>
          <c:idx val="0"/>
          <c:order val="0"/>
          <c:tx>
            <c:strRef>
              <c:f>Pivot!$AU$18</c:f>
              <c:strCache>
                <c:ptCount val="1"/>
                <c:pt idx="0">
                  <c:v>Total</c:v>
                </c:pt>
              </c:strCache>
            </c:strRef>
          </c:tx>
          <c:spPr>
            <a:gradFill>
              <a:gsLst>
                <a:gs pos="58000">
                  <a:srgbClr val="1202E0">
                    <a:alpha val="98000"/>
                    <a:lumMod val="98000"/>
                  </a:srgbClr>
                </a:gs>
                <a:gs pos="30000">
                  <a:srgbClr val="1202E0">
                    <a:alpha val="87000"/>
                  </a:srgbClr>
                </a:gs>
                <a:gs pos="100000">
                  <a:schemeClr val="accent4">
                    <a:lumMod val="0"/>
                    <a:lumOff val="100000"/>
                  </a:schemeClr>
                </a:gs>
                <a:gs pos="99000">
                  <a:schemeClr val="tx1"/>
                </a:gs>
              </a:gsLst>
              <a:lin ang="5400000" scaled="0"/>
            </a:gradFill>
            <a:ln>
              <a:noFill/>
            </a:ln>
            <a:effectLst>
              <a:glow>
                <a:schemeClr val="tx1"/>
              </a:glow>
              <a:outerShdw blurRad="50800" dist="50800" algn="ctr" rotWithShape="0">
                <a:srgbClr val="000000">
                  <a:alpha val="43137"/>
                </a:srgbClr>
              </a:outerShdw>
            </a:effectLst>
          </c:spPr>
          <c:cat>
            <c:strRef>
              <c:f>Pivot!$AT$19:$AT$26</c:f>
              <c:strCache>
                <c:ptCount val="7"/>
                <c:pt idx="0">
                  <c:v>Acer</c:v>
                </c:pt>
                <c:pt idx="1">
                  <c:v>Dell</c:v>
                </c:pt>
                <c:pt idx="2">
                  <c:v>Logitech</c:v>
                </c:pt>
                <c:pt idx="3">
                  <c:v>Panasonic</c:v>
                </c:pt>
                <c:pt idx="4">
                  <c:v>Sony</c:v>
                </c:pt>
                <c:pt idx="5">
                  <c:v>Xiaomi</c:v>
                </c:pt>
                <c:pt idx="6">
                  <c:v>Aqua</c:v>
                </c:pt>
              </c:strCache>
            </c:strRef>
          </c:cat>
          <c:val>
            <c:numRef>
              <c:f>Pivot!$AU$19:$AU$26</c:f>
              <c:numCache>
                <c:formatCode>General</c:formatCode>
                <c:ptCount val="7"/>
                <c:pt idx="0">
                  <c:v>30</c:v>
                </c:pt>
                <c:pt idx="1">
                  <c:v>4</c:v>
                </c:pt>
                <c:pt idx="2">
                  <c:v>100</c:v>
                </c:pt>
                <c:pt idx="3">
                  <c:v>10</c:v>
                </c:pt>
                <c:pt idx="4">
                  <c:v>25</c:v>
                </c:pt>
                <c:pt idx="5">
                  <c:v>30</c:v>
                </c:pt>
                <c:pt idx="6">
                  <c:v>6</c:v>
                </c:pt>
              </c:numCache>
            </c:numRef>
          </c:val>
          <c:extLst>
            <c:ext xmlns:c16="http://schemas.microsoft.com/office/drawing/2014/chart" uri="{C3380CC4-5D6E-409C-BE32-E72D297353CC}">
              <c16:uniqueId val="{00000000-0257-4397-B30E-55B2B687866B}"/>
            </c:ext>
          </c:extLst>
        </c:ser>
        <c:dLbls>
          <c:showLegendKey val="0"/>
          <c:showVal val="0"/>
          <c:showCatName val="0"/>
          <c:showSerName val="0"/>
          <c:showPercent val="0"/>
          <c:showBubbleSize val="0"/>
        </c:dLbls>
        <c:axId val="43170383"/>
        <c:axId val="43179983"/>
      </c:areaChart>
      <c:catAx>
        <c:axId val="43170383"/>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id-ID"/>
          </a:p>
        </c:txPr>
        <c:crossAx val="43179983"/>
        <c:crosses val="autoZero"/>
        <c:auto val="1"/>
        <c:lblAlgn val="ctr"/>
        <c:lblOffset val="100"/>
        <c:noMultiLvlLbl val="0"/>
      </c:catAx>
      <c:valAx>
        <c:axId val="4317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gency FB" panose="020B0503020202020204" pitchFamily="34" charset="0"/>
                <a:ea typeface="+mn-ea"/>
                <a:cs typeface="+mn-cs"/>
              </a:defRPr>
            </a:pPr>
            <a:endParaRPr lang="id-ID"/>
          </a:p>
        </c:txPr>
        <c:crossAx val="43170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Tabel Data'!A1"/><Relationship Id="rId2" Type="http://schemas.openxmlformats.org/officeDocument/2006/relationships/hyperlink" Target="#Pivot!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Pivot!A1"/><Relationship Id="rId7" Type="http://schemas.openxmlformats.org/officeDocument/2006/relationships/chart" Target="../charts/chart4.xml"/><Relationship Id="rId2" Type="http://schemas.openxmlformats.org/officeDocument/2006/relationships/hyperlink" Target="#Dashboard!A1"/><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hyperlink" Target="#'Tabel Data'!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95250</xdr:colOff>
      <xdr:row>1</xdr:row>
      <xdr:rowOff>22098</xdr:rowOff>
    </xdr:to>
    <xdr:grpSp>
      <xdr:nvGrpSpPr>
        <xdr:cNvPr id="11" name="Group 10">
          <a:extLst>
            <a:ext uri="{FF2B5EF4-FFF2-40B4-BE49-F238E27FC236}">
              <a16:creationId xmlns:a16="http://schemas.microsoft.com/office/drawing/2014/main" id="{8390043B-4CB5-4041-8638-D8F225BDF392}"/>
            </a:ext>
          </a:extLst>
        </xdr:cNvPr>
        <xdr:cNvGrpSpPr/>
      </xdr:nvGrpSpPr>
      <xdr:grpSpPr>
        <a:xfrm>
          <a:off x="0" y="0"/>
          <a:ext cx="15468600" cy="384048"/>
          <a:chOff x="0" y="28575"/>
          <a:chExt cx="14220825" cy="384048"/>
        </a:xfrm>
      </xdr:grpSpPr>
      <xdr:grpSp>
        <xdr:nvGrpSpPr>
          <xdr:cNvPr id="12" name="Group 11">
            <a:extLst>
              <a:ext uri="{FF2B5EF4-FFF2-40B4-BE49-F238E27FC236}">
                <a16:creationId xmlns:a16="http://schemas.microsoft.com/office/drawing/2014/main" id="{354CBFF5-5DF3-19D9-AE84-E9A2E83B144A}"/>
              </a:ext>
            </a:extLst>
          </xdr:cNvPr>
          <xdr:cNvGrpSpPr/>
        </xdr:nvGrpSpPr>
        <xdr:grpSpPr>
          <a:xfrm>
            <a:off x="0" y="28575"/>
            <a:ext cx="14220825" cy="384048"/>
            <a:chOff x="0" y="9525"/>
            <a:chExt cx="14144625" cy="384048"/>
          </a:xfrm>
        </xdr:grpSpPr>
        <xdr:sp macro="" textlink="">
          <xdr:nvSpPr>
            <xdr:cNvPr id="14" name="Rectangle 13">
              <a:extLst>
                <a:ext uri="{FF2B5EF4-FFF2-40B4-BE49-F238E27FC236}">
                  <a16:creationId xmlns:a16="http://schemas.microsoft.com/office/drawing/2014/main" id="{BA2C06D4-C958-78E2-6362-E9FC20DB0C30}"/>
                </a:ext>
              </a:extLst>
            </xdr:cNvPr>
            <xdr:cNvSpPr/>
          </xdr:nvSpPr>
          <xdr:spPr>
            <a:xfrm>
              <a:off x="0" y="9525"/>
              <a:ext cx="14144625" cy="384048"/>
            </a:xfrm>
            <a:prstGeom prst="rect">
              <a:avLst/>
            </a:prstGeom>
            <a:solidFill>
              <a:srgbClr val="10103C"/>
            </a:solidFill>
            <a:ln>
              <a:noFill/>
            </a:ln>
            <a:effectLst>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sp3d extrusionH="57150" prstMaterial="matte">
                <a:bevelT w="63500" h="12700" prst="angle"/>
                <a:contourClr>
                  <a:schemeClr val="bg1">
                    <a:lumMod val="65000"/>
                  </a:schemeClr>
                </a:contourClr>
              </a:sp3d>
            </a:bodyPr>
            <a:lstStyle/>
            <a:p>
              <a:pPr algn="l"/>
              <a:endParaRPr lang="id-ID" sz="1100" b="1" cap="none" spc="0">
                <a:ln/>
                <a:solidFill>
                  <a:schemeClr val="accent3"/>
                </a:solidFill>
                <a:effectLst/>
              </a:endParaRPr>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3DA5C027-FE04-9B6F-28DC-04477A615389}"/>
                </a:ext>
              </a:extLst>
            </xdr:cNvPr>
            <xdr:cNvSpPr txBox="1"/>
          </xdr:nvSpPr>
          <xdr:spPr>
            <a:xfrm>
              <a:off x="517413" y="57150"/>
              <a:ext cx="2400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n-lt"/>
                </a:rPr>
                <a:t>Dashboard</a:t>
              </a:r>
              <a:r>
                <a:rPr lang="en-US" sz="1400" b="0" baseline="0">
                  <a:solidFill>
                    <a:schemeClr val="bg1"/>
                  </a:solidFill>
                  <a:latin typeface="+mn-lt"/>
                </a:rPr>
                <a:t> Penjualan</a:t>
              </a:r>
              <a:endParaRPr lang="id-ID" sz="1400" b="0">
                <a:solidFill>
                  <a:schemeClr val="bg1"/>
                </a:solidFill>
                <a:latin typeface="+mn-lt"/>
              </a:endParaRPr>
            </a:p>
          </xdr:txBody>
        </xdr:sp>
        <xdr:sp macro="" textlink="">
          <xdr:nvSpPr>
            <xdr:cNvPr id="16" name="Star: 4 Points 15">
              <a:extLst>
                <a:ext uri="{FF2B5EF4-FFF2-40B4-BE49-F238E27FC236}">
                  <a16:creationId xmlns:a16="http://schemas.microsoft.com/office/drawing/2014/main" id="{564082EB-A6BD-F462-305B-1D8E095CBF90}"/>
                </a:ext>
              </a:extLst>
            </xdr:cNvPr>
            <xdr:cNvSpPr/>
          </xdr:nvSpPr>
          <xdr:spPr>
            <a:xfrm>
              <a:off x="231662" y="57150"/>
              <a:ext cx="371475" cy="295275"/>
            </a:xfrm>
            <a:prstGeom prst="star4">
              <a:avLst/>
            </a:prstGeom>
            <a:solidFill>
              <a:schemeClr val="accent5">
                <a:lumMod val="40000"/>
                <a:lumOff val="6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id-ID" sz="1100">
                <a:solidFill>
                  <a:schemeClr val="accent1">
                    <a:lumMod val="60000"/>
                    <a:lumOff val="40000"/>
                  </a:schemeClr>
                </a:solidFill>
              </a:endParaRPr>
            </a:p>
          </xdr:txBody>
        </xdr:sp>
        <xdr:sp macro="" textlink="">
          <xdr:nvSpPr>
            <xdr:cNvPr id="17" name="TextBox 16">
              <a:hlinkClick xmlns:r="http://schemas.openxmlformats.org/officeDocument/2006/relationships" r:id="rId1"/>
              <a:extLst>
                <a:ext uri="{FF2B5EF4-FFF2-40B4-BE49-F238E27FC236}">
                  <a16:creationId xmlns:a16="http://schemas.microsoft.com/office/drawing/2014/main" id="{CEE00B07-2422-4E7D-8137-50FD14B46D7B}"/>
                </a:ext>
              </a:extLst>
            </xdr:cNvPr>
            <xdr:cNvSpPr txBox="1"/>
          </xdr:nvSpPr>
          <xdr:spPr>
            <a:xfrm>
              <a:off x="7918642" y="85725"/>
              <a:ext cx="8947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Dasboard</a:t>
              </a:r>
              <a:endParaRPr lang="id-ID" sz="1300">
                <a:solidFill>
                  <a:schemeClr val="bg1"/>
                </a:solidFill>
                <a:latin typeface="+mn-lt"/>
              </a:endParaRPr>
            </a:p>
          </xdr:txBody>
        </xdr:sp>
        <xdr:sp macro="" textlink="">
          <xdr:nvSpPr>
            <xdr:cNvPr id="18" name="TextBox 17">
              <a:hlinkClick xmlns:r="http://schemas.openxmlformats.org/officeDocument/2006/relationships" r:id="rId2"/>
              <a:extLst>
                <a:ext uri="{FF2B5EF4-FFF2-40B4-BE49-F238E27FC236}">
                  <a16:creationId xmlns:a16="http://schemas.microsoft.com/office/drawing/2014/main" id="{8D8C7B3B-C1FC-489F-A23B-6DBB58D75BAF}"/>
                </a:ext>
              </a:extLst>
            </xdr:cNvPr>
            <xdr:cNvSpPr txBox="1"/>
          </xdr:nvSpPr>
          <xdr:spPr>
            <a:xfrm>
              <a:off x="8881141" y="85725"/>
              <a:ext cx="8947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Pivot</a:t>
              </a:r>
            </a:p>
            <a:p>
              <a:pPr algn="ctr"/>
              <a:endParaRPr lang="id-ID" sz="1300">
                <a:solidFill>
                  <a:schemeClr val="bg1"/>
                </a:solidFill>
                <a:latin typeface="+mn-lt"/>
              </a:endParaRPr>
            </a:p>
          </xdr:txBody>
        </xdr:sp>
        <xdr:sp macro="" textlink="">
          <xdr:nvSpPr>
            <xdr:cNvPr id="19" name="TextBox 18">
              <a:hlinkClick xmlns:r="http://schemas.openxmlformats.org/officeDocument/2006/relationships" r:id="rId3"/>
              <a:extLst>
                <a:ext uri="{FF2B5EF4-FFF2-40B4-BE49-F238E27FC236}">
                  <a16:creationId xmlns:a16="http://schemas.microsoft.com/office/drawing/2014/main" id="{1634672F-377F-5F0E-7EAB-24D0121F11D3}"/>
                </a:ext>
              </a:extLst>
            </xdr:cNvPr>
            <xdr:cNvSpPr txBox="1"/>
          </xdr:nvSpPr>
          <xdr:spPr>
            <a:xfrm>
              <a:off x="9843639" y="85725"/>
              <a:ext cx="101967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Tabel Data</a:t>
              </a:r>
              <a:endParaRPr lang="id-ID" sz="1300">
                <a:solidFill>
                  <a:schemeClr val="bg1"/>
                </a:solidFill>
                <a:latin typeface="+mn-lt"/>
              </a:endParaRPr>
            </a:p>
          </xdr:txBody>
        </xdr:sp>
      </xdr:grpSp>
      <xdr:sp macro="" textlink="">
        <xdr:nvSpPr>
          <xdr:cNvPr id="13" name="Rectangle: Rounded Corners 12">
            <a:extLst>
              <a:ext uri="{FF2B5EF4-FFF2-40B4-BE49-F238E27FC236}">
                <a16:creationId xmlns:a16="http://schemas.microsoft.com/office/drawing/2014/main" id="{C643D3D0-82C5-4788-D7CD-B2B7EEDD766A}"/>
              </a:ext>
            </a:extLst>
          </xdr:cNvPr>
          <xdr:cNvSpPr/>
        </xdr:nvSpPr>
        <xdr:spPr>
          <a:xfrm>
            <a:off x="10257496" y="342900"/>
            <a:ext cx="296194" cy="27432"/>
          </a:xfrm>
          <a:prstGeom prst="roundRect">
            <a:avLst>
              <a:gd name="adj" fmla="val 50000"/>
            </a:avLst>
          </a:prstGeom>
          <a:solidFill>
            <a:srgbClr val="0A01C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rgbClr val="1D107E"/>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18</xdr:row>
      <xdr:rowOff>28575</xdr:rowOff>
    </xdr:from>
    <xdr:to>
      <xdr:col>5</xdr:col>
      <xdr:colOff>47625</xdr:colOff>
      <xdr:row>25</xdr:row>
      <xdr:rowOff>57150</xdr:rowOff>
    </xdr:to>
    <xdr:graphicFrame macro="">
      <xdr:nvGraphicFramePr>
        <xdr:cNvPr id="37" name="Chart 36">
          <a:extLst>
            <a:ext uri="{FF2B5EF4-FFF2-40B4-BE49-F238E27FC236}">
              <a16:creationId xmlns:a16="http://schemas.microsoft.com/office/drawing/2014/main" id="{FAB776CC-B4D9-4C45-829A-B89AC3FCA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18</xdr:col>
      <xdr:colOff>390525</xdr:colOff>
      <xdr:row>29</xdr:row>
      <xdr:rowOff>152400</xdr:rowOff>
    </xdr:from>
    <xdr:ext cx="1047750" cy="352425"/>
    <xdr:sp macro="" textlink="">
      <xdr:nvSpPr>
        <xdr:cNvPr id="118" name="TextBox 117">
          <a:extLst>
            <a:ext uri="{FF2B5EF4-FFF2-40B4-BE49-F238E27FC236}">
              <a16:creationId xmlns:a16="http://schemas.microsoft.com/office/drawing/2014/main" id="{6413D5E1-5843-ACF2-8DE4-13F504A2B2B1}"/>
            </a:ext>
          </a:extLst>
        </xdr:cNvPr>
        <xdr:cNvSpPr txBox="1"/>
      </xdr:nvSpPr>
      <xdr:spPr>
        <a:xfrm>
          <a:off x="11363325" y="5676900"/>
          <a:ext cx="1047750"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id-ID" sz="1000">
            <a:solidFill>
              <a:schemeClr val="bg1"/>
            </a:solidFill>
            <a:latin typeface="Arial" panose="020B0604020202020204" pitchFamily="34" charset="0"/>
            <a:cs typeface="Arial" panose="020B0604020202020204" pitchFamily="34" charset="0"/>
          </a:endParaRPr>
        </a:p>
      </xdr:txBody>
    </xdr:sp>
    <xdr:clientData/>
  </xdr:oneCellAnchor>
  <xdr:twoCellAnchor>
    <xdr:from>
      <xdr:col>12</xdr:col>
      <xdr:colOff>252704</xdr:colOff>
      <xdr:row>9</xdr:row>
      <xdr:rowOff>174949</xdr:rowOff>
    </xdr:from>
    <xdr:to>
      <xdr:col>13</xdr:col>
      <xdr:colOff>379056</xdr:colOff>
      <xdr:row>12</xdr:row>
      <xdr:rowOff>48597</xdr:rowOff>
    </xdr:to>
    <xdr:cxnSp macro="">
      <xdr:nvCxnSpPr>
        <xdr:cNvPr id="59" name="Straight Connector 58">
          <a:extLst>
            <a:ext uri="{FF2B5EF4-FFF2-40B4-BE49-F238E27FC236}">
              <a16:creationId xmlns:a16="http://schemas.microsoft.com/office/drawing/2014/main" id="{F7885092-8011-0231-CE88-0BCCB3FD2A64}"/>
            </a:ext>
          </a:extLst>
        </xdr:cNvPr>
        <xdr:cNvCxnSpPr/>
      </xdr:nvCxnSpPr>
      <xdr:spPr>
        <a:xfrm flipV="1">
          <a:off x="7600561" y="1924439"/>
          <a:ext cx="738674" cy="456811"/>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417934</xdr:colOff>
      <xdr:row>14</xdr:row>
      <xdr:rowOff>29158</xdr:rowOff>
    </xdr:from>
    <xdr:to>
      <xdr:col>15</xdr:col>
      <xdr:colOff>437373</xdr:colOff>
      <xdr:row>14</xdr:row>
      <xdr:rowOff>77755</xdr:rowOff>
    </xdr:to>
    <xdr:cxnSp macro="">
      <xdr:nvCxnSpPr>
        <xdr:cNvPr id="60" name="Straight Connector 59">
          <a:extLst>
            <a:ext uri="{FF2B5EF4-FFF2-40B4-BE49-F238E27FC236}">
              <a16:creationId xmlns:a16="http://schemas.microsoft.com/office/drawing/2014/main" id="{2800772F-3CF5-498B-ADF5-363D34D1616B}"/>
            </a:ext>
          </a:extLst>
        </xdr:cNvPr>
        <xdr:cNvCxnSpPr/>
      </xdr:nvCxnSpPr>
      <xdr:spPr>
        <a:xfrm>
          <a:off x="7765791" y="2750587"/>
          <a:ext cx="1856403" cy="48597"/>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204107</xdr:colOff>
      <xdr:row>16</xdr:row>
      <xdr:rowOff>29158</xdr:rowOff>
    </xdr:from>
    <xdr:to>
      <xdr:col>13</xdr:col>
      <xdr:colOff>427653</xdr:colOff>
      <xdr:row>19</xdr:row>
      <xdr:rowOff>0</xdr:rowOff>
    </xdr:to>
    <xdr:cxnSp macro="">
      <xdr:nvCxnSpPr>
        <xdr:cNvPr id="63" name="Straight Connector 62">
          <a:extLst>
            <a:ext uri="{FF2B5EF4-FFF2-40B4-BE49-F238E27FC236}">
              <a16:creationId xmlns:a16="http://schemas.microsoft.com/office/drawing/2014/main" id="{A8CB79AD-4E4F-45A9-9D4C-BBD80206EE96}"/>
            </a:ext>
          </a:extLst>
        </xdr:cNvPr>
        <xdr:cNvCxnSpPr/>
      </xdr:nvCxnSpPr>
      <xdr:spPr>
        <a:xfrm>
          <a:off x="7551964" y="3139362"/>
          <a:ext cx="835868" cy="554005"/>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379056</xdr:colOff>
      <xdr:row>16</xdr:row>
      <xdr:rowOff>136071</xdr:rowOff>
    </xdr:from>
    <xdr:to>
      <xdr:col>11</xdr:col>
      <xdr:colOff>437372</xdr:colOff>
      <xdr:row>23</xdr:row>
      <xdr:rowOff>106914</xdr:rowOff>
    </xdr:to>
    <xdr:cxnSp macro="">
      <xdr:nvCxnSpPr>
        <xdr:cNvPr id="66" name="Straight Connector 65">
          <a:extLst>
            <a:ext uri="{FF2B5EF4-FFF2-40B4-BE49-F238E27FC236}">
              <a16:creationId xmlns:a16="http://schemas.microsoft.com/office/drawing/2014/main" id="{9C3D9ABA-BD2A-4808-A641-CDA1434318DA}"/>
            </a:ext>
          </a:extLst>
        </xdr:cNvPr>
        <xdr:cNvCxnSpPr/>
      </xdr:nvCxnSpPr>
      <xdr:spPr>
        <a:xfrm flipH="1">
          <a:off x="7114592" y="3246275"/>
          <a:ext cx="58316" cy="1331557"/>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311020</xdr:colOff>
      <xdr:row>15</xdr:row>
      <xdr:rowOff>48596</xdr:rowOff>
    </xdr:from>
    <xdr:to>
      <xdr:col>10</xdr:col>
      <xdr:colOff>602602</xdr:colOff>
      <xdr:row>18</xdr:row>
      <xdr:rowOff>184668</xdr:rowOff>
    </xdr:to>
    <xdr:cxnSp macro="">
      <xdr:nvCxnSpPr>
        <xdr:cNvPr id="69" name="Straight Connector 68">
          <a:extLst>
            <a:ext uri="{FF2B5EF4-FFF2-40B4-BE49-F238E27FC236}">
              <a16:creationId xmlns:a16="http://schemas.microsoft.com/office/drawing/2014/main" id="{45CD80D3-378C-4D65-82B9-A5C59BBD52B4}"/>
            </a:ext>
          </a:extLst>
        </xdr:cNvPr>
        <xdr:cNvCxnSpPr/>
      </xdr:nvCxnSpPr>
      <xdr:spPr>
        <a:xfrm flipH="1">
          <a:off x="5821913" y="2964412"/>
          <a:ext cx="903903" cy="719236"/>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242985</xdr:colOff>
      <xdr:row>14</xdr:row>
      <xdr:rowOff>48595</xdr:rowOff>
    </xdr:from>
    <xdr:to>
      <xdr:col>10</xdr:col>
      <xdr:colOff>505408</xdr:colOff>
      <xdr:row>14</xdr:row>
      <xdr:rowOff>87474</xdr:rowOff>
    </xdr:to>
    <xdr:cxnSp macro="">
      <xdr:nvCxnSpPr>
        <xdr:cNvPr id="72" name="Straight Connector 71">
          <a:extLst>
            <a:ext uri="{FF2B5EF4-FFF2-40B4-BE49-F238E27FC236}">
              <a16:creationId xmlns:a16="http://schemas.microsoft.com/office/drawing/2014/main" id="{079843EC-2CA4-454E-B28B-B8EEB5BDBBCA}"/>
            </a:ext>
          </a:extLst>
        </xdr:cNvPr>
        <xdr:cNvCxnSpPr/>
      </xdr:nvCxnSpPr>
      <xdr:spPr>
        <a:xfrm flipH="1">
          <a:off x="4529235" y="2770024"/>
          <a:ext cx="2099387" cy="38879"/>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252704</xdr:colOff>
      <xdr:row>9</xdr:row>
      <xdr:rowOff>184667</xdr:rowOff>
    </xdr:from>
    <xdr:to>
      <xdr:col>11</xdr:col>
      <xdr:colOff>48597</xdr:colOff>
      <xdr:row>12</xdr:row>
      <xdr:rowOff>116633</xdr:rowOff>
    </xdr:to>
    <xdr:cxnSp macro="">
      <xdr:nvCxnSpPr>
        <xdr:cNvPr id="74" name="Straight Connector 73">
          <a:extLst>
            <a:ext uri="{FF2B5EF4-FFF2-40B4-BE49-F238E27FC236}">
              <a16:creationId xmlns:a16="http://schemas.microsoft.com/office/drawing/2014/main" id="{5DB662C0-E6C4-4DA8-A50F-49648E4BC5DA}"/>
            </a:ext>
          </a:extLst>
        </xdr:cNvPr>
        <xdr:cNvCxnSpPr/>
      </xdr:nvCxnSpPr>
      <xdr:spPr>
        <a:xfrm flipH="1" flipV="1">
          <a:off x="5763597" y="1934157"/>
          <a:ext cx="1020536" cy="515129"/>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291581</xdr:colOff>
      <xdr:row>5</xdr:row>
      <xdr:rowOff>58316</xdr:rowOff>
    </xdr:from>
    <xdr:to>
      <xdr:col>11</xdr:col>
      <xdr:colOff>340178</xdr:colOff>
      <xdr:row>11</xdr:row>
      <xdr:rowOff>77754</xdr:rowOff>
    </xdr:to>
    <xdr:cxnSp macro="">
      <xdr:nvCxnSpPr>
        <xdr:cNvPr id="77" name="Straight Connector 76">
          <a:extLst>
            <a:ext uri="{FF2B5EF4-FFF2-40B4-BE49-F238E27FC236}">
              <a16:creationId xmlns:a16="http://schemas.microsoft.com/office/drawing/2014/main" id="{22797E9D-AB84-4FB7-893D-15DEC488F826}"/>
            </a:ext>
          </a:extLst>
        </xdr:cNvPr>
        <xdr:cNvCxnSpPr/>
      </xdr:nvCxnSpPr>
      <xdr:spPr>
        <a:xfrm flipV="1">
          <a:off x="7027117" y="1030255"/>
          <a:ext cx="48597" cy="1185764"/>
        </a:xfrm>
        <a:prstGeom prst="line">
          <a:avLst/>
        </a:prstGeom>
        <a:ln>
          <a:gradFill>
            <a:gsLst>
              <a:gs pos="30000">
                <a:srgbClr val="FE00A9"/>
              </a:gs>
              <a:gs pos="9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23</xdr:col>
      <xdr:colOff>200025</xdr:colOff>
      <xdr:row>41</xdr:row>
      <xdr:rowOff>104774</xdr:rowOff>
    </xdr:to>
    <xdr:grpSp>
      <xdr:nvGrpSpPr>
        <xdr:cNvPr id="133" name="Group 132">
          <a:extLst>
            <a:ext uri="{FF2B5EF4-FFF2-40B4-BE49-F238E27FC236}">
              <a16:creationId xmlns:a16="http://schemas.microsoft.com/office/drawing/2014/main" id="{713A9481-D5FD-6DF6-0D21-95A887ACF5B7}"/>
            </a:ext>
          </a:extLst>
        </xdr:cNvPr>
        <xdr:cNvGrpSpPr/>
      </xdr:nvGrpSpPr>
      <xdr:grpSpPr>
        <a:xfrm>
          <a:off x="0" y="0"/>
          <a:ext cx="14283418" cy="8074672"/>
          <a:chOff x="0" y="0"/>
          <a:chExt cx="14283418" cy="8074672"/>
        </a:xfrm>
      </xdr:grpSpPr>
      <xdr:grpSp>
        <xdr:nvGrpSpPr>
          <xdr:cNvPr id="130" name="Group 129">
            <a:extLst>
              <a:ext uri="{FF2B5EF4-FFF2-40B4-BE49-F238E27FC236}">
                <a16:creationId xmlns:a16="http://schemas.microsoft.com/office/drawing/2014/main" id="{6FF369F8-1910-F8C3-346A-BEE5158F77A8}"/>
              </a:ext>
            </a:extLst>
          </xdr:cNvPr>
          <xdr:cNvGrpSpPr/>
        </xdr:nvGrpSpPr>
        <xdr:grpSpPr>
          <a:xfrm>
            <a:off x="0" y="0"/>
            <a:ext cx="14283418" cy="8074672"/>
            <a:chOff x="0" y="0"/>
            <a:chExt cx="14220825" cy="7915274"/>
          </a:xfrm>
        </xdr:grpSpPr>
        <xdr:grpSp>
          <xdr:nvGrpSpPr>
            <xdr:cNvPr id="128" name="Group 127">
              <a:extLst>
                <a:ext uri="{FF2B5EF4-FFF2-40B4-BE49-F238E27FC236}">
                  <a16:creationId xmlns:a16="http://schemas.microsoft.com/office/drawing/2014/main" id="{E12FC795-A455-B524-E0B2-5814E636F16B}"/>
                </a:ext>
              </a:extLst>
            </xdr:cNvPr>
            <xdr:cNvGrpSpPr/>
          </xdr:nvGrpSpPr>
          <xdr:grpSpPr>
            <a:xfrm>
              <a:off x="0" y="0"/>
              <a:ext cx="14220825" cy="7915274"/>
              <a:chOff x="0" y="0"/>
              <a:chExt cx="14220825" cy="7915274"/>
            </a:xfrm>
          </xdr:grpSpPr>
          <xdr:grpSp>
            <xdr:nvGrpSpPr>
              <xdr:cNvPr id="123" name="Group 122">
                <a:extLst>
                  <a:ext uri="{FF2B5EF4-FFF2-40B4-BE49-F238E27FC236}">
                    <a16:creationId xmlns:a16="http://schemas.microsoft.com/office/drawing/2014/main" id="{84220664-F9E5-2BC9-6447-14BC6EB76ED9}"/>
                  </a:ext>
                </a:extLst>
              </xdr:cNvPr>
              <xdr:cNvGrpSpPr/>
            </xdr:nvGrpSpPr>
            <xdr:grpSpPr>
              <a:xfrm>
                <a:off x="0" y="0"/>
                <a:ext cx="14220825" cy="7915274"/>
                <a:chOff x="0" y="0"/>
                <a:chExt cx="14220825" cy="7915274"/>
              </a:xfrm>
            </xdr:grpSpPr>
            <xdr:sp macro="" textlink="">
              <xdr:nvSpPr>
                <xdr:cNvPr id="98" name="Rectangle: Rounded Corners 97">
                  <a:extLst>
                    <a:ext uri="{FF2B5EF4-FFF2-40B4-BE49-F238E27FC236}">
                      <a16:creationId xmlns:a16="http://schemas.microsoft.com/office/drawing/2014/main" id="{32D1538E-EC31-4583-8AC9-025D622944D6}"/>
                    </a:ext>
                  </a:extLst>
                </xdr:cNvPr>
                <xdr:cNvSpPr/>
              </xdr:nvSpPr>
              <xdr:spPr>
                <a:xfrm>
                  <a:off x="11477625" y="2152650"/>
                  <a:ext cx="877824" cy="2714625"/>
                </a:xfrm>
                <a:prstGeom prst="roundRect">
                  <a:avLst>
                    <a:gd name="adj" fmla="val 7929"/>
                  </a:avLst>
                </a:prstGeom>
                <a:solidFill>
                  <a:srgbClr val="070C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nvGrpSpPr>
                <xdr:cNvPr id="109" name="Group 108">
                  <a:extLst>
                    <a:ext uri="{FF2B5EF4-FFF2-40B4-BE49-F238E27FC236}">
                      <a16:creationId xmlns:a16="http://schemas.microsoft.com/office/drawing/2014/main" id="{383B06DB-576B-D075-FB20-D64C1C87F57C}"/>
                    </a:ext>
                  </a:extLst>
                </xdr:cNvPr>
                <xdr:cNvGrpSpPr/>
              </xdr:nvGrpSpPr>
              <xdr:grpSpPr>
                <a:xfrm>
                  <a:off x="0" y="0"/>
                  <a:ext cx="14220825" cy="7915274"/>
                  <a:chOff x="0" y="0"/>
                  <a:chExt cx="14220825" cy="7915274"/>
                </a:xfrm>
              </xdr:grpSpPr>
              <xdr:grpSp>
                <xdr:nvGrpSpPr>
                  <xdr:cNvPr id="13" name="Group 12">
                    <a:extLst>
                      <a:ext uri="{FF2B5EF4-FFF2-40B4-BE49-F238E27FC236}">
                        <a16:creationId xmlns:a16="http://schemas.microsoft.com/office/drawing/2014/main" id="{40A885F6-694A-4CB6-9350-14397AF2A3BC}"/>
                      </a:ext>
                    </a:extLst>
                  </xdr:cNvPr>
                  <xdr:cNvGrpSpPr/>
                </xdr:nvGrpSpPr>
                <xdr:grpSpPr>
                  <a:xfrm>
                    <a:off x="0" y="0"/>
                    <a:ext cx="14220825" cy="384048"/>
                    <a:chOff x="0" y="28575"/>
                    <a:chExt cx="14220825" cy="384048"/>
                  </a:xfrm>
                </xdr:grpSpPr>
                <xdr:grpSp>
                  <xdr:nvGrpSpPr>
                    <xdr:cNvPr id="11" name="Group 10">
                      <a:extLst>
                        <a:ext uri="{FF2B5EF4-FFF2-40B4-BE49-F238E27FC236}">
                          <a16:creationId xmlns:a16="http://schemas.microsoft.com/office/drawing/2014/main" id="{7C72FC9C-F14F-4710-1CB4-6FD3FDA8CFDE}"/>
                        </a:ext>
                      </a:extLst>
                    </xdr:cNvPr>
                    <xdr:cNvGrpSpPr/>
                  </xdr:nvGrpSpPr>
                  <xdr:grpSpPr>
                    <a:xfrm>
                      <a:off x="0" y="28575"/>
                      <a:ext cx="14220825" cy="384048"/>
                      <a:chOff x="0" y="9525"/>
                      <a:chExt cx="14144625" cy="384048"/>
                    </a:xfrm>
                  </xdr:grpSpPr>
                  <xdr:sp macro="" textlink="">
                    <xdr:nvSpPr>
                      <xdr:cNvPr id="2" name="Rectangle 1">
                        <a:extLst>
                          <a:ext uri="{FF2B5EF4-FFF2-40B4-BE49-F238E27FC236}">
                            <a16:creationId xmlns:a16="http://schemas.microsoft.com/office/drawing/2014/main" id="{5E4126D8-C997-7EAA-7FE8-C99ADC5E0DFB}"/>
                          </a:ext>
                        </a:extLst>
                      </xdr:cNvPr>
                      <xdr:cNvSpPr/>
                    </xdr:nvSpPr>
                    <xdr:spPr>
                      <a:xfrm>
                        <a:off x="0" y="9525"/>
                        <a:ext cx="14144625" cy="384048"/>
                      </a:xfrm>
                      <a:prstGeom prst="rect">
                        <a:avLst/>
                      </a:prstGeom>
                      <a:solidFill>
                        <a:srgbClr val="10103C"/>
                      </a:solidFill>
                      <a:ln>
                        <a:noFill/>
                      </a:ln>
                      <a:effectLst>
                        <a:outerShdw blurRad="57150" dist="1905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sp3d extrusionH="57150" prstMaterial="matte">
                          <a:bevelT w="63500" h="12700" prst="angle"/>
                          <a:contourClr>
                            <a:schemeClr val="bg1">
                              <a:lumMod val="65000"/>
                            </a:schemeClr>
                          </a:contourClr>
                        </a:sp3d>
                      </a:bodyPr>
                      <a:lstStyle/>
                      <a:p>
                        <a:pPr algn="l"/>
                        <a:endParaRPr lang="id-ID" sz="1100" b="1" cap="none" spc="0">
                          <a:ln/>
                          <a:solidFill>
                            <a:schemeClr val="accent3"/>
                          </a:solidFill>
                          <a:effectLst/>
                        </a:endParaRPr>
                      </a:p>
                    </xdr:txBody>
                  </xdr:sp>
                  <xdr:sp macro="" textlink="">
                    <xdr:nvSpPr>
                      <xdr:cNvPr id="3" name="TextBox 2">
                        <a:hlinkClick xmlns:r="http://schemas.openxmlformats.org/officeDocument/2006/relationships" r:id="rId2"/>
                        <a:extLst>
                          <a:ext uri="{FF2B5EF4-FFF2-40B4-BE49-F238E27FC236}">
                            <a16:creationId xmlns:a16="http://schemas.microsoft.com/office/drawing/2014/main" id="{622FA498-C5D0-69DF-0368-3271EE94A828}"/>
                          </a:ext>
                        </a:extLst>
                      </xdr:cNvPr>
                      <xdr:cNvSpPr txBox="1"/>
                    </xdr:nvSpPr>
                    <xdr:spPr>
                      <a:xfrm>
                        <a:off x="517413" y="57150"/>
                        <a:ext cx="2400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n-lt"/>
                          </a:rPr>
                          <a:t>Dashboard</a:t>
                        </a:r>
                        <a:r>
                          <a:rPr lang="en-US" sz="1400" b="0" baseline="0">
                            <a:solidFill>
                              <a:schemeClr val="bg1"/>
                            </a:solidFill>
                            <a:latin typeface="+mn-lt"/>
                          </a:rPr>
                          <a:t> Penjualan</a:t>
                        </a:r>
                        <a:endParaRPr lang="id-ID" sz="1400" b="0">
                          <a:solidFill>
                            <a:schemeClr val="bg1"/>
                          </a:solidFill>
                          <a:latin typeface="+mn-lt"/>
                        </a:endParaRPr>
                      </a:p>
                    </xdr:txBody>
                  </xdr:sp>
                  <xdr:sp macro="" textlink="">
                    <xdr:nvSpPr>
                      <xdr:cNvPr id="7" name="TextBox 6">
                        <a:hlinkClick xmlns:r="http://schemas.openxmlformats.org/officeDocument/2006/relationships" r:id="rId2"/>
                        <a:extLst>
                          <a:ext uri="{FF2B5EF4-FFF2-40B4-BE49-F238E27FC236}">
                            <a16:creationId xmlns:a16="http://schemas.microsoft.com/office/drawing/2014/main" id="{D5948D4F-D533-68CD-5AA8-38418D91657B}"/>
                          </a:ext>
                        </a:extLst>
                      </xdr:cNvPr>
                      <xdr:cNvSpPr txBox="1"/>
                    </xdr:nvSpPr>
                    <xdr:spPr>
                      <a:xfrm>
                        <a:off x="8384456" y="76200"/>
                        <a:ext cx="8947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Dasboard</a:t>
                        </a:r>
                        <a:endParaRPr lang="id-ID" sz="1300">
                          <a:solidFill>
                            <a:schemeClr val="bg1"/>
                          </a:solidFill>
                          <a:latin typeface="+mn-lt"/>
                        </a:endParaRPr>
                      </a:p>
                    </xdr:txBody>
                  </xdr:sp>
                  <xdr:sp macro="" textlink="">
                    <xdr:nvSpPr>
                      <xdr:cNvPr id="8" name="TextBox 7">
                        <a:hlinkClick xmlns:r="http://schemas.openxmlformats.org/officeDocument/2006/relationships" r:id="rId3"/>
                        <a:extLst>
                          <a:ext uri="{FF2B5EF4-FFF2-40B4-BE49-F238E27FC236}">
                            <a16:creationId xmlns:a16="http://schemas.microsoft.com/office/drawing/2014/main" id="{9BADC07B-5E68-79AC-261A-6B776FF742C5}"/>
                          </a:ext>
                        </a:extLst>
                      </xdr:cNvPr>
                      <xdr:cNvSpPr txBox="1"/>
                    </xdr:nvSpPr>
                    <xdr:spPr>
                      <a:xfrm>
                        <a:off x="9428351" y="76200"/>
                        <a:ext cx="89475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Pivot</a:t>
                        </a:r>
                      </a:p>
                      <a:p>
                        <a:pPr algn="ctr"/>
                        <a:endParaRPr lang="id-ID" sz="1300">
                          <a:solidFill>
                            <a:schemeClr val="bg1"/>
                          </a:solidFill>
                          <a:latin typeface="+mn-lt"/>
                        </a:endParaRPr>
                      </a:p>
                    </xdr:txBody>
                  </xdr:sp>
                  <xdr:sp macro="" textlink="">
                    <xdr:nvSpPr>
                      <xdr:cNvPr id="9" name="TextBox 8">
                        <a:hlinkClick xmlns:r="http://schemas.openxmlformats.org/officeDocument/2006/relationships" r:id="rId4"/>
                        <a:extLst>
                          <a:ext uri="{FF2B5EF4-FFF2-40B4-BE49-F238E27FC236}">
                            <a16:creationId xmlns:a16="http://schemas.microsoft.com/office/drawing/2014/main" id="{030ADFBB-E1BA-BB42-30A5-E5A5CCA3C59A}"/>
                          </a:ext>
                        </a:extLst>
                      </xdr:cNvPr>
                      <xdr:cNvSpPr txBox="1"/>
                    </xdr:nvSpPr>
                    <xdr:spPr>
                      <a:xfrm>
                        <a:off x="10443823" y="76200"/>
                        <a:ext cx="101967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a:solidFill>
                              <a:schemeClr val="bg1"/>
                            </a:solidFill>
                            <a:latin typeface="+mn-lt"/>
                          </a:rPr>
                          <a:t>Tabel Data</a:t>
                        </a:r>
                        <a:endParaRPr lang="id-ID" sz="1300">
                          <a:solidFill>
                            <a:schemeClr val="bg1"/>
                          </a:solidFill>
                          <a:latin typeface="+mn-lt"/>
                        </a:endParaRPr>
                      </a:p>
                    </xdr:txBody>
                  </xdr:sp>
                </xdr:grpSp>
                <xdr:sp macro="" textlink="">
                  <xdr:nvSpPr>
                    <xdr:cNvPr id="12" name="Rectangle: Rounded Corners 11">
                      <a:extLst>
                        <a:ext uri="{FF2B5EF4-FFF2-40B4-BE49-F238E27FC236}">
                          <a16:creationId xmlns:a16="http://schemas.microsoft.com/office/drawing/2014/main" id="{591EF16A-175A-9490-4CFB-1617F5E410DD}"/>
                        </a:ext>
                      </a:extLst>
                    </xdr:cNvPr>
                    <xdr:cNvSpPr/>
                  </xdr:nvSpPr>
                  <xdr:spPr>
                    <a:xfrm>
                      <a:off x="8758482" y="333375"/>
                      <a:ext cx="296194" cy="27432"/>
                    </a:xfrm>
                    <a:prstGeom prst="roundRect">
                      <a:avLst>
                        <a:gd name="adj" fmla="val 50000"/>
                      </a:avLst>
                    </a:prstGeom>
                    <a:solidFill>
                      <a:srgbClr val="0A01C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rgbClr val="1D107E"/>
                        </a:solidFill>
                      </a:endParaRPr>
                    </a:p>
                  </xdr:txBody>
                </xdr:sp>
              </xdr:grpSp>
              <xdr:grpSp>
                <xdr:nvGrpSpPr>
                  <xdr:cNvPr id="107" name="Group 106">
                    <a:extLst>
                      <a:ext uri="{FF2B5EF4-FFF2-40B4-BE49-F238E27FC236}">
                        <a16:creationId xmlns:a16="http://schemas.microsoft.com/office/drawing/2014/main" id="{79760E49-7509-73B6-C3F0-3910AF71B9EA}"/>
                      </a:ext>
                    </a:extLst>
                  </xdr:cNvPr>
                  <xdr:cNvGrpSpPr/>
                </xdr:nvGrpSpPr>
                <xdr:grpSpPr>
                  <a:xfrm>
                    <a:off x="514350" y="400059"/>
                    <a:ext cx="12020550" cy="7515215"/>
                    <a:chOff x="514350" y="400059"/>
                    <a:chExt cx="12020550" cy="7515215"/>
                  </a:xfrm>
                </xdr:grpSpPr>
                <xdr:grpSp>
                  <xdr:nvGrpSpPr>
                    <xdr:cNvPr id="106" name="Group 105">
                      <a:extLst>
                        <a:ext uri="{FF2B5EF4-FFF2-40B4-BE49-F238E27FC236}">
                          <a16:creationId xmlns:a16="http://schemas.microsoft.com/office/drawing/2014/main" id="{BBF2945D-B28D-A264-F0D8-DA7F313CCF17}"/>
                        </a:ext>
                      </a:extLst>
                    </xdr:cNvPr>
                    <xdr:cNvGrpSpPr/>
                  </xdr:nvGrpSpPr>
                  <xdr:grpSpPr>
                    <a:xfrm>
                      <a:off x="514350" y="400059"/>
                      <a:ext cx="10458602" cy="7515215"/>
                      <a:chOff x="514350" y="400059"/>
                      <a:chExt cx="10458602" cy="7515215"/>
                    </a:xfrm>
                  </xdr:grpSpPr>
                  <xdr:graphicFrame macro="">
                    <xdr:nvGraphicFramePr>
                      <xdr:cNvPr id="16" name="Chart 15">
                        <a:extLst>
                          <a:ext uri="{FF2B5EF4-FFF2-40B4-BE49-F238E27FC236}">
                            <a16:creationId xmlns:a16="http://schemas.microsoft.com/office/drawing/2014/main" id="{2B07CC74-0FFF-475E-848E-57B04D98DE58}"/>
                          </a:ext>
                        </a:extLst>
                      </xdr:cNvPr>
                      <xdr:cNvGraphicFramePr>
                        <a:graphicFrameLocks/>
                      </xdr:cNvGraphicFramePr>
                    </xdr:nvGraphicFramePr>
                    <xdr:xfrm>
                      <a:off x="2952902" y="400059"/>
                      <a:ext cx="8020050" cy="5600700"/>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05" name="Group 104">
                        <a:extLst>
                          <a:ext uri="{FF2B5EF4-FFF2-40B4-BE49-F238E27FC236}">
                            <a16:creationId xmlns:a16="http://schemas.microsoft.com/office/drawing/2014/main" id="{93DAAD53-B4A7-A3C5-52CB-8BABD156C5C8}"/>
                          </a:ext>
                        </a:extLst>
                      </xdr:cNvPr>
                      <xdr:cNvGrpSpPr/>
                    </xdr:nvGrpSpPr>
                    <xdr:grpSpPr>
                      <a:xfrm>
                        <a:off x="514350" y="681037"/>
                        <a:ext cx="3238500" cy="7234237"/>
                        <a:chOff x="514350" y="681037"/>
                        <a:chExt cx="3238500" cy="7234237"/>
                      </a:xfrm>
                    </xdr:grpSpPr>
                    <xdr:grpSp>
                      <xdr:nvGrpSpPr>
                        <xdr:cNvPr id="19" name="Group 18">
                          <a:extLst>
                            <a:ext uri="{FF2B5EF4-FFF2-40B4-BE49-F238E27FC236}">
                              <a16:creationId xmlns:a16="http://schemas.microsoft.com/office/drawing/2014/main" id="{76E37B58-1D72-88FB-C091-3200DED8AEBA}"/>
                            </a:ext>
                          </a:extLst>
                        </xdr:cNvPr>
                        <xdr:cNvGrpSpPr/>
                      </xdr:nvGrpSpPr>
                      <xdr:grpSpPr>
                        <a:xfrm>
                          <a:off x="714375" y="681037"/>
                          <a:ext cx="1238250" cy="314325"/>
                          <a:chOff x="723900" y="900112"/>
                          <a:chExt cx="1238250" cy="314325"/>
                        </a:xfrm>
                      </xdr:grpSpPr>
                      <xdr:sp macro="" textlink="">
                        <xdr:nvSpPr>
                          <xdr:cNvPr id="6" name="Rectangle: Rounded Corners 5">
                            <a:extLst>
                              <a:ext uri="{FF2B5EF4-FFF2-40B4-BE49-F238E27FC236}">
                                <a16:creationId xmlns:a16="http://schemas.microsoft.com/office/drawing/2014/main" id="{AD015A14-CB2C-4F91-B54A-FB514CE39A3B}"/>
                              </a:ext>
                            </a:extLst>
                          </xdr:cNvPr>
                          <xdr:cNvSpPr/>
                        </xdr:nvSpPr>
                        <xdr:spPr>
                          <a:xfrm>
                            <a:off x="723900" y="900112"/>
                            <a:ext cx="1238250" cy="314325"/>
                          </a:xfrm>
                          <a:prstGeom prst="roundRect">
                            <a:avLst>
                              <a:gd name="adj" fmla="val 50000"/>
                            </a:avLst>
                          </a:prstGeom>
                          <a:solidFill>
                            <a:srgbClr val="0A01C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rgbClr val="1D107E"/>
                              </a:solidFill>
                            </a:endParaRPr>
                          </a:p>
                        </xdr:txBody>
                      </xdr:sp>
                      <xdr:sp macro="" textlink="">
                        <xdr:nvSpPr>
                          <xdr:cNvPr id="15" name="TextBox 14">
                            <a:extLst>
                              <a:ext uri="{FF2B5EF4-FFF2-40B4-BE49-F238E27FC236}">
                                <a16:creationId xmlns:a16="http://schemas.microsoft.com/office/drawing/2014/main" id="{1B8FCD10-7387-4BB8-873E-BBC9E31DA8E2}"/>
                              </a:ext>
                            </a:extLst>
                          </xdr:cNvPr>
                          <xdr:cNvSpPr txBox="1"/>
                        </xdr:nvSpPr>
                        <xdr:spPr>
                          <a:xfrm>
                            <a:off x="770470" y="909637"/>
                            <a:ext cx="114511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rPr>
                              <a:t>Total</a:t>
                            </a:r>
                            <a:r>
                              <a:rPr lang="en-US" sz="1200" baseline="0">
                                <a:solidFill>
                                  <a:schemeClr val="bg1"/>
                                </a:solidFill>
                                <a:latin typeface="+mn-lt"/>
                              </a:rPr>
                              <a:t> Penjualan</a:t>
                            </a:r>
                            <a:endParaRPr lang="id-ID" sz="1200">
                              <a:solidFill>
                                <a:schemeClr val="bg1"/>
                              </a:solidFill>
                              <a:latin typeface="+mn-lt"/>
                            </a:endParaRPr>
                          </a:p>
                        </xdr:txBody>
                      </xdr:sp>
                    </xdr:grpSp>
                    <xdr:sp macro="" textlink="">
                      <xdr:nvSpPr>
                        <xdr:cNvPr id="18" name="TextBox 17">
                          <a:extLst>
                            <a:ext uri="{FF2B5EF4-FFF2-40B4-BE49-F238E27FC236}">
                              <a16:creationId xmlns:a16="http://schemas.microsoft.com/office/drawing/2014/main" id="{995315F5-AFBB-45E8-9453-BFF209A01A42}"/>
                            </a:ext>
                          </a:extLst>
                        </xdr:cNvPr>
                        <xdr:cNvSpPr txBox="1"/>
                      </xdr:nvSpPr>
                      <xdr:spPr>
                        <a:xfrm>
                          <a:off x="628650" y="1047750"/>
                          <a:ext cx="2771775"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latin typeface="Arial" panose="020B0604020202020204" pitchFamily="34" charset="0"/>
                              <a:cs typeface="Arial" panose="020B0604020202020204" pitchFamily="34" charset="0"/>
                            </a:rPr>
                            <a:t>Total penjualan produk</a:t>
                          </a:r>
                          <a:r>
                            <a:rPr lang="en-US" sz="1100" baseline="0">
                              <a:solidFill>
                                <a:schemeClr val="bg1"/>
                              </a:solidFill>
                              <a:latin typeface="Arial" panose="020B0604020202020204" pitchFamily="34" charset="0"/>
                              <a:cs typeface="Arial" panose="020B0604020202020204" pitchFamily="34" charset="0"/>
                            </a:rPr>
                            <a:t> elektronik dari beberapa tahun ke belakang dan tahun sekarang. Data yang diperoleh dikelola dalam bentuk persen (%).</a:t>
                          </a:r>
                          <a:endParaRPr lang="en-US" sz="1100">
                            <a:solidFill>
                              <a:schemeClr val="bg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24" name="Tahun 1">
                              <a:extLst>
                                <a:ext uri="{FF2B5EF4-FFF2-40B4-BE49-F238E27FC236}">
                                  <a16:creationId xmlns:a16="http://schemas.microsoft.com/office/drawing/2014/main" id="{C6133B0B-B0E0-41BA-BEC4-D9A126C90A0B}"/>
                                </a:ext>
                              </a:extLst>
                            </xdr:cNvPr>
                            <xdr:cNvGraphicFramePr>
                              <a:graphicFrameLocks noMove="1" noResize="1"/>
                            </xdr:cNvGraphicFramePr>
                          </xdr:nvGraphicFramePr>
                          <xdr:xfrm>
                            <a:off x="590550" y="1857375"/>
                            <a:ext cx="2377440" cy="447675"/>
                          </xdr:xfrm>
                          <a:graphic>
                            <a:graphicData uri="http://schemas.microsoft.com/office/drawing/2010/slicer">
                              <sle:slicer xmlns:sle="http://schemas.microsoft.com/office/drawing/2010/slicer" name="Tahun 1"/>
                            </a:graphicData>
                          </a:graphic>
                        </xdr:graphicFrame>
                      </mc:Choice>
                      <mc:Fallback>
                        <xdr:sp macro="" textlink="">
                          <xdr:nvSpPr>
                            <xdr:cNvPr id="0" name=""/>
                            <xdr:cNvSpPr>
                              <a:spLocks noTextEdit="1"/>
                            </xdr:cNvSpPr>
                          </xdr:nvSpPr>
                          <xdr:spPr>
                            <a:xfrm>
                              <a:off x="593149" y="1894778"/>
                              <a:ext cx="2387904" cy="45669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91" name="Group 90">
                          <a:extLst>
                            <a:ext uri="{FF2B5EF4-FFF2-40B4-BE49-F238E27FC236}">
                              <a16:creationId xmlns:a16="http://schemas.microsoft.com/office/drawing/2014/main" id="{CB6EE9FF-5C54-A2E8-0444-744C440285EB}"/>
                            </a:ext>
                          </a:extLst>
                        </xdr:cNvPr>
                        <xdr:cNvGrpSpPr/>
                      </xdr:nvGrpSpPr>
                      <xdr:grpSpPr>
                        <a:xfrm>
                          <a:off x="514350" y="2200275"/>
                          <a:ext cx="3238500" cy="5714999"/>
                          <a:chOff x="514350" y="2200275"/>
                          <a:chExt cx="3238500" cy="5714999"/>
                        </a:xfrm>
                      </xdr:grpSpPr>
                      <xdr:grpSp>
                        <xdr:nvGrpSpPr>
                          <xdr:cNvPr id="29" name="Group 28">
                            <a:extLst>
                              <a:ext uri="{FF2B5EF4-FFF2-40B4-BE49-F238E27FC236}">
                                <a16:creationId xmlns:a16="http://schemas.microsoft.com/office/drawing/2014/main" id="{DC76671F-4D37-9F19-1D57-D183D4C0A9E5}"/>
                              </a:ext>
                            </a:extLst>
                          </xdr:cNvPr>
                          <xdr:cNvGrpSpPr/>
                        </xdr:nvGrpSpPr>
                        <xdr:grpSpPr>
                          <a:xfrm>
                            <a:off x="514350" y="2200275"/>
                            <a:ext cx="3238500" cy="5581650"/>
                            <a:chOff x="542925" y="2543175"/>
                            <a:chExt cx="3238500" cy="5219348"/>
                          </a:xfrm>
                        </xdr:grpSpPr>
                        <xdr:sp macro="" textlink="">
                          <xdr:nvSpPr>
                            <xdr:cNvPr id="25" name="TextBox 24">
                              <a:extLst>
                                <a:ext uri="{FF2B5EF4-FFF2-40B4-BE49-F238E27FC236}">
                                  <a16:creationId xmlns:a16="http://schemas.microsoft.com/office/drawing/2014/main" id="{7F9E5D77-9281-3595-0793-307B54B52761}"/>
                                </a:ext>
                              </a:extLst>
                            </xdr:cNvPr>
                            <xdr:cNvSpPr txBox="1"/>
                          </xdr:nvSpPr>
                          <xdr:spPr>
                            <a:xfrm>
                              <a:off x="647700" y="2543175"/>
                              <a:ext cx="28194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0">
                                  <a:solidFill>
                                    <a:schemeClr val="bg1"/>
                                  </a:solidFill>
                                  <a:latin typeface="Arial" panose="020B0604020202020204" pitchFamily="34" charset="0"/>
                                  <a:cs typeface="Arial" panose="020B0604020202020204" pitchFamily="34" charset="0"/>
                                </a:rPr>
                                <a:t>Data</a:t>
                              </a:r>
                              <a:r>
                                <a:rPr lang="en-US" sz="2400" b="0" baseline="0">
                                  <a:solidFill>
                                    <a:schemeClr val="bg1"/>
                                  </a:solidFill>
                                  <a:latin typeface="Arial" panose="020B0604020202020204" pitchFamily="34" charset="0"/>
                                  <a:cs typeface="Arial" panose="020B0604020202020204" pitchFamily="34" charset="0"/>
                                </a:rPr>
                                <a:t> Pendapatan</a:t>
                              </a:r>
                              <a:endParaRPr lang="id-ID" sz="2400" b="0">
                                <a:solidFill>
                                  <a:schemeClr val="bg1"/>
                                </a:solidFill>
                                <a:latin typeface="Arial" panose="020B0604020202020204" pitchFamily="34" charset="0"/>
                                <a:cs typeface="Arial" panose="020B0604020202020204" pitchFamily="34" charset="0"/>
                              </a:endParaRPr>
                            </a:p>
                          </xdr:txBody>
                        </xdr:sp>
                        <xdr:sp macro="" textlink="Pivot!Q15">
                          <xdr:nvSpPr>
                            <xdr:cNvPr id="26" name="TextBox 25">
                              <a:extLst>
                                <a:ext uri="{FF2B5EF4-FFF2-40B4-BE49-F238E27FC236}">
                                  <a16:creationId xmlns:a16="http://schemas.microsoft.com/office/drawing/2014/main" id="{465C926E-BB86-8FC7-1D16-9DA0303034C8}"/>
                                </a:ext>
                              </a:extLst>
                            </xdr:cNvPr>
                            <xdr:cNvSpPr txBox="1"/>
                          </xdr:nvSpPr>
                          <xdr:spPr>
                            <a:xfrm>
                              <a:off x="542925" y="2962275"/>
                              <a:ext cx="3219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5CCD798-F404-4ECB-B6FF-70564729B61D}" type="TxLink">
                                <a:rPr lang="en-US" sz="4000" b="0" i="0" u="none" strike="noStrike">
                                  <a:solidFill>
                                    <a:schemeClr val="bg1"/>
                                  </a:solidFill>
                                  <a:latin typeface="Agency FB" panose="020B0503020202020204" pitchFamily="34" charset="0"/>
                                  <a:cs typeface="Calibri"/>
                                </a:rPr>
                                <a:pPr algn="l"/>
                                <a:t> 384,999,995 </a:t>
                              </a:fld>
                              <a:endParaRPr lang="en-US" sz="4000">
                                <a:solidFill>
                                  <a:schemeClr val="bg1"/>
                                </a:solidFill>
                                <a:latin typeface="Agency FB" panose="020B0503020202020204" pitchFamily="34" charset="0"/>
                                <a:cs typeface="Arial" panose="020B0604020202020204" pitchFamily="34" charset="0"/>
                              </a:endParaRPr>
                            </a:p>
                          </xdr:txBody>
                        </xdr:sp>
                        <xdr:sp macro="" textlink="">
                          <xdr:nvSpPr>
                            <xdr:cNvPr id="27" name="TextBox 26">
                              <a:extLst>
                                <a:ext uri="{FF2B5EF4-FFF2-40B4-BE49-F238E27FC236}">
                                  <a16:creationId xmlns:a16="http://schemas.microsoft.com/office/drawing/2014/main" id="{266A4D61-0CB0-C65F-895C-B0136963F986}"/>
                                </a:ext>
                              </a:extLst>
                            </xdr:cNvPr>
                            <xdr:cNvSpPr txBox="1"/>
                          </xdr:nvSpPr>
                          <xdr:spPr>
                            <a:xfrm>
                              <a:off x="638175" y="3590925"/>
                              <a:ext cx="1257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bg1"/>
                                  </a:solidFill>
                                  <a:latin typeface="Arial" panose="020B0604020202020204" pitchFamily="34" charset="0"/>
                                  <a:cs typeface="Arial" panose="020B0604020202020204" pitchFamily="34" charset="0"/>
                                </a:rPr>
                                <a:t>Target Pasar</a:t>
                              </a:r>
                              <a:endParaRPr lang="id-ID" sz="1400" b="0">
                                <a:solidFill>
                                  <a:schemeClr val="bg1"/>
                                </a:solidFill>
                                <a:latin typeface="Arial" panose="020B0604020202020204" pitchFamily="34" charset="0"/>
                                <a:cs typeface="Arial" panose="020B0604020202020204" pitchFamily="34" charset="0"/>
                              </a:endParaRPr>
                            </a:p>
                          </xdr:txBody>
                        </xdr:sp>
                        <xdr:sp macro="" textlink="Pivot!R15">
                          <xdr:nvSpPr>
                            <xdr:cNvPr id="28" name="TextBox 27">
                              <a:extLst>
                                <a:ext uri="{FF2B5EF4-FFF2-40B4-BE49-F238E27FC236}">
                                  <a16:creationId xmlns:a16="http://schemas.microsoft.com/office/drawing/2014/main" id="{A0CA8EAC-17AB-517C-D8C5-82FB93391D8D}"/>
                                </a:ext>
                              </a:extLst>
                            </xdr:cNvPr>
                            <xdr:cNvSpPr txBox="1"/>
                          </xdr:nvSpPr>
                          <xdr:spPr>
                            <a:xfrm>
                              <a:off x="1762125" y="3609975"/>
                              <a:ext cx="1257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6EB10D1-E0B6-4E6C-B470-244002B30822}" type="TxLink">
                                <a:rPr lang="en-US" sz="1400" b="0" i="0" u="none" strike="noStrike">
                                  <a:solidFill>
                                    <a:schemeClr val="bg1"/>
                                  </a:solidFill>
                                  <a:latin typeface="Agency FB" panose="020B0503020202020204" pitchFamily="34" charset="0"/>
                                  <a:cs typeface="Calibri"/>
                                </a:rPr>
                                <a:pPr algn="l"/>
                                <a:t> 310,000,000 </a:t>
                              </a:fld>
                              <a:endParaRPr lang="id-ID" sz="1400" b="0">
                                <a:solidFill>
                                  <a:schemeClr val="bg1"/>
                                </a:solidFill>
                                <a:latin typeface="Agency FB" panose="020B0503020202020204" pitchFamily="34" charset="0"/>
                                <a:cs typeface="Arial" panose="020B0604020202020204" pitchFamily="34" charset="0"/>
                              </a:endParaRPr>
                            </a:p>
                          </xdr:txBody>
                        </xdr:sp>
                        <xdr:sp macro="" textlink="">
                          <xdr:nvSpPr>
                            <xdr:cNvPr id="5" name="TextBox 4">
                              <a:extLst>
                                <a:ext uri="{FF2B5EF4-FFF2-40B4-BE49-F238E27FC236}">
                                  <a16:creationId xmlns:a16="http://schemas.microsoft.com/office/drawing/2014/main" id="{817582B4-07E8-EB09-DF20-240C7A82D4F3}"/>
                                </a:ext>
                              </a:extLst>
                            </xdr:cNvPr>
                            <xdr:cNvSpPr txBox="1"/>
                          </xdr:nvSpPr>
                          <xdr:spPr>
                            <a:xfrm>
                              <a:off x="704850" y="5391150"/>
                              <a:ext cx="28194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bg1"/>
                                  </a:solidFill>
                                  <a:latin typeface="Arial" panose="020B0604020202020204" pitchFamily="34" charset="0"/>
                                  <a:cs typeface="Arial" panose="020B0604020202020204" pitchFamily="34" charset="0"/>
                                </a:rPr>
                                <a:t>Quantity</a:t>
                              </a:r>
                              <a:r>
                                <a:rPr lang="en-US" sz="1400" b="0" baseline="0">
                                  <a:solidFill>
                                    <a:schemeClr val="bg1"/>
                                  </a:solidFill>
                                  <a:latin typeface="Arial" panose="020B0604020202020204" pitchFamily="34" charset="0"/>
                                  <a:cs typeface="Arial" panose="020B0604020202020204" pitchFamily="34" charset="0"/>
                                </a:rPr>
                                <a:t> of Item's</a:t>
                              </a:r>
                              <a:endParaRPr lang="id-ID" sz="1400" b="0">
                                <a:solidFill>
                                  <a:schemeClr val="bg1"/>
                                </a:solidFill>
                                <a:latin typeface="Arial" panose="020B0604020202020204" pitchFamily="34" charset="0"/>
                                <a:cs typeface="Arial" panose="020B0604020202020204" pitchFamily="34" charset="0"/>
                              </a:endParaRPr>
                            </a:p>
                          </xdr:txBody>
                        </xdr:sp>
                        <xdr:sp macro="" textlink="Pivot!G14">
                          <xdr:nvSpPr>
                            <xdr:cNvPr id="10" name="TextBox 9">
                              <a:extLst>
                                <a:ext uri="{FF2B5EF4-FFF2-40B4-BE49-F238E27FC236}">
                                  <a16:creationId xmlns:a16="http://schemas.microsoft.com/office/drawing/2014/main" id="{CEB2FFD1-EFB8-16DE-E807-D85BEA48214D}"/>
                                </a:ext>
                              </a:extLst>
                            </xdr:cNvPr>
                            <xdr:cNvSpPr txBox="1"/>
                          </xdr:nvSpPr>
                          <xdr:spPr>
                            <a:xfrm>
                              <a:off x="733425" y="5810250"/>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9853A18-55A6-414D-9AA7-A4DFC3BAF1CC}" type="TxLink">
                                <a:rPr lang="en-US" sz="1100" b="0" i="0" u="none" strike="noStrike">
                                  <a:solidFill>
                                    <a:schemeClr val="bg1"/>
                                  </a:solidFill>
                                  <a:latin typeface="Calibri"/>
                                  <a:cs typeface="Calibri"/>
                                </a:rPr>
                                <a:pPr algn="l"/>
                                <a:t>AC</a:t>
                              </a:fld>
                              <a:endParaRPr lang="id-ID" sz="1100" b="0">
                                <a:solidFill>
                                  <a:schemeClr val="bg1"/>
                                </a:solidFill>
                                <a:latin typeface="Bell MT" panose="02020503060305020303" pitchFamily="18" charset="0"/>
                                <a:cs typeface="Arial" panose="020B0604020202020204" pitchFamily="34" charset="0"/>
                              </a:endParaRPr>
                            </a:p>
                          </xdr:txBody>
                        </xdr:sp>
                        <xdr:sp macro="" textlink="Pivot!G15">
                          <xdr:nvSpPr>
                            <xdr:cNvPr id="14" name="TextBox 13">
                              <a:extLst>
                                <a:ext uri="{FF2B5EF4-FFF2-40B4-BE49-F238E27FC236}">
                                  <a16:creationId xmlns:a16="http://schemas.microsoft.com/office/drawing/2014/main" id="{9CDD1328-55BE-6620-4E70-78EB976955CE}"/>
                                </a:ext>
                              </a:extLst>
                            </xdr:cNvPr>
                            <xdr:cNvSpPr txBox="1"/>
                          </xdr:nvSpPr>
                          <xdr:spPr>
                            <a:xfrm>
                              <a:off x="733425" y="6068786"/>
                              <a:ext cx="1352550" cy="19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0B9F8A-5538-4DD9-84F0-2BC433A25132}" type="TxLink">
                                <a:rPr lang="en-US" sz="1100" b="0" i="0" u="none" strike="noStrike">
                                  <a:solidFill>
                                    <a:schemeClr val="bg1"/>
                                  </a:solidFill>
                                  <a:latin typeface="Calibri"/>
                                  <a:cs typeface="Calibri"/>
                                </a:rPr>
                                <a:pPr algn="l"/>
                                <a:t>Handphone</a:t>
                              </a:fld>
                              <a:endParaRPr lang="id-ID" sz="1100" b="0">
                                <a:solidFill>
                                  <a:schemeClr val="bg1"/>
                                </a:solidFill>
                                <a:latin typeface="Arial" panose="020B0604020202020204" pitchFamily="34" charset="0"/>
                                <a:cs typeface="Arial" panose="020B0604020202020204" pitchFamily="34" charset="0"/>
                              </a:endParaRPr>
                            </a:p>
                          </xdr:txBody>
                        </xdr:sp>
                        <xdr:sp macro="" textlink="Pivot!G16">
                          <xdr:nvSpPr>
                            <xdr:cNvPr id="17" name="TextBox 16">
                              <a:extLst>
                                <a:ext uri="{FF2B5EF4-FFF2-40B4-BE49-F238E27FC236}">
                                  <a16:creationId xmlns:a16="http://schemas.microsoft.com/office/drawing/2014/main" id="{7FF2F53D-2262-E9B2-E55B-2D475049C3CC}"/>
                                </a:ext>
                              </a:extLst>
                            </xdr:cNvPr>
                            <xdr:cNvSpPr txBox="1"/>
                          </xdr:nvSpPr>
                          <xdr:spPr>
                            <a:xfrm>
                              <a:off x="733425" y="6340929"/>
                              <a:ext cx="1352550"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4286CD-E935-4733-9484-DD93D83C222E}" type="TxLink">
                                <a:rPr lang="en-US" sz="1100" b="0" i="0" u="none" strike="noStrike">
                                  <a:solidFill>
                                    <a:schemeClr val="bg1"/>
                                  </a:solidFill>
                                  <a:latin typeface="Calibri"/>
                                  <a:cs typeface="Calibri"/>
                                </a:rPr>
                                <a:pPr algn="l"/>
                                <a:t>Komputer</a:t>
                              </a:fld>
                              <a:endParaRPr lang="id-ID" sz="1100" b="0">
                                <a:solidFill>
                                  <a:schemeClr val="bg1"/>
                                </a:solidFill>
                                <a:latin typeface="Arial" panose="020B0604020202020204" pitchFamily="34" charset="0"/>
                                <a:cs typeface="Arial" panose="020B0604020202020204" pitchFamily="34" charset="0"/>
                              </a:endParaRPr>
                            </a:p>
                          </xdr:txBody>
                        </xdr:sp>
                        <xdr:sp macro="" textlink="Pivot!G17">
                          <xdr:nvSpPr>
                            <xdr:cNvPr id="20" name="TextBox 19">
                              <a:extLst>
                                <a:ext uri="{FF2B5EF4-FFF2-40B4-BE49-F238E27FC236}">
                                  <a16:creationId xmlns:a16="http://schemas.microsoft.com/office/drawing/2014/main" id="{1C090113-7F9E-34AC-7697-5FF1735D9BD3}"/>
                                </a:ext>
                              </a:extLst>
                            </xdr:cNvPr>
                            <xdr:cNvSpPr txBox="1"/>
                          </xdr:nvSpPr>
                          <xdr:spPr>
                            <a:xfrm>
                              <a:off x="733425" y="6588579"/>
                              <a:ext cx="1352550" cy="1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C1A99D-808F-4A86-AA5F-FC10A0B8CD5D}" type="TxLink">
                                <a:rPr lang="en-US" sz="1100" b="0" i="0" u="none" strike="noStrike">
                                  <a:solidFill>
                                    <a:schemeClr val="bg1"/>
                                  </a:solidFill>
                                  <a:latin typeface="Calibri"/>
                                  <a:cs typeface="Calibri"/>
                                </a:rPr>
                                <a:pPr algn="l"/>
                                <a:t>Kulkas 2 Pintu</a:t>
                              </a:fld>
                              <a:endParaRPr lang="id-ID" sz="1100" b="0">
                                <a:solidFill>
                                  <a:schemeClr val="bg1"/>
                                </a:solidFill>
                                <a:latin typeface="Arial" panose="020B0604020202020204" pitchFamily="34" charset="0"/>
                                <a:cs typeface="Arial" panose="020B0604020202020204" pitchFamily="34" charset="0"/>
                              </a:endParaRPr>
                            </a:p>
                          </xdr:txBody>
                        </xdr:sp>
                        <xdr:sp macro="" textlink="Pivot!G18">
                          <xdr:nvSpPr>
                            <xdr:cNvPr id="21" name="TextBox 20">
                              <a:extLst>
                                <a:ext uri="{FF2B5EF4-FFF2-40B4-BE49-F238E27FC236}">
                                  <a16:creationId xmlns:a16="http://schemas.microsoft.com/office/drawing/2014/main" id="{5396D0A7-ECB6-2170-2AC2-88E1561D79BA}"/>
                                </a:ext>
                              </a:extLst>
                            </xdr:cNvPr>
                            <xdr:cNvSpPr txBox="1"/>
                          </xdr:nvSpPr>
                          <xdr:spPr>
                            <a:xfrm>
                              <a:off x="733425" y="6859361"/>
                              <a:ext cx="1352550" cy="14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654DC8-651A-4A82-B6FB-382903B1125B}" type="TxLink">
                                <a:rPr lang="en-US" sz="1100" b="0" i="0" u="none" strike="noStrike">
                                  <a:solidFill>
                                    <a:schemeClr val="bg1"/>
                                  </a:solidFill>
                                  <a:latin typeface="Calibri"/>
                                  <a:cs typeface="Calibri"/>
                                </a:rPr>
                                <a:pPr algn="l"/>
                                <a:t>Laptop</a:t>
                              </a:fld>
                              <a:endParaRPr lang="id-ID" sz="1100" b="0">
                                <a:solidFill>
                                  <a:schemeClr val="bg1"/>
                                </a:solidFill>
                                <a:latin typeface="Arial" panose="020B0604020202020204" pitchFamily="34" charset="0"/>
                                <a:cs typeface="Arial" panose="020B0604020202020204" pitchFamily="34" charset="0"/>
                              </a:endParaRPr>
                            </a:p>
                          </xdr:txBody>
                        </xdr:sp>
                        <xdr:sp macro="" textlink="Pivot!G19">
                          <xdr:nvSpPr>
                            <xdr:cNvPr id="22" name="TextBox 21">
                              <a:extLst>
                                <a:ext uri="{FF2B5EF4-FFF2-40B4-BE49-F238E27FC236}">
                                  <a16:creationId xmlns:a16="http://schemas.microsoft.com/office/drawing/2014/main" id="{C78B48D6-884B-B2B2-8694-35F135CE362C}"/>
                                </a:ext>
                              </a:extLst>
                            </xdr:cNvPr>
                            <xdr:cNvSpPr txBox="1"/>
                          </xdr:nvSpPr>
                          <xdr:spPr>
                            <a:xfrm>
                              <a:off x="733425" y="7086600"/>
                              <a:ext cx="1352550" cy="15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D0F751F-BD51-4687-B67F-E0F396F6F83A}" type="TxLink">
                                <a:rPr lang="en-US" sz="1100" b="0" i="0" u="none" strike="noStrike">
                                  <a:solidFill>
                                    <a:schemeClr val="bg1"/>
                                  </a:solidFill>
                                  <a:latin typeface="Calibri"/>
                                  <a:cs typeface="Calibri"/>
                                </a:rPr>
                                <a:pPr algn="l"/>
                                <a:t>Mouse</a:t>
                              </a:fld>
                              <a:endParaRPr lang="id-ID" sz="1100" b="0">
                                <a:solidFill>
                                  <a:schemeClr val="bg1"/>
                                </a:solidFill>
                                <a:latin typeface="Arial" panose="020B0604020202020204" pitchFamily="34" charset="0"/>
                                <a:cs typeface="Arial" panose="020B0604020202020204" pitchFamily="34" charset="0"/>
                              </a:endParaRPr>
                            </a:p>
                          </xdr:txBody>
                        </xdr:sp>
                        <xdr:sp macro="" textlink="Pivot!G20">
                          <xdr:nvSpPr>
                            <xdr:cNvPr id="23" name="TextBox 22">
                              <a:extLst>
                                <a:ext uri="{FF2B5EF4-FFF2-40B4-BE49-F238E27FC236}">
                                  <a16:creationId xmlns:a16="http://schemas.microsoft.com/office/drawing/2014/main" id="{55746E43-0B61-2B27-D80A-2028521D2050}"/>
                                </a:ext>
                              </a:extLst>
                            </xdr:cNvPr>
                            <xdr:cNvSpPr txBox="1"/>
                          </xdr:nvSpPr>
                          <xdr:spPr>
                            <a:xfrm>
                              <a:off x="733425" y="7317921"/>
                              <a:ext cx="1352550" cy="17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0D25F20-7FB6-45A6-AE4F-6B401B5AAD12}" type="TxLink">
                                <a:rPr lang="en-US" sz="1100" b="0" i="0" u="none" strike="noStrike">
                                  <a:solidFill>
                                    <a:schemeClr val="bg1"/>
                                  </a:solidFill>
                                  <a:latin typeface="Calibri"/>
                                  <a:cs typeface="Calibri"/>
                                </a:rPr>
                                <a:pPr algn="l"/>
                                <a:t>Speaker</a:t>
                              </a:fld>
                              <a:endParaRPr lang="id-ID" sz="1100" b="0">
                                <a:solidFill>
                                  <a:schemeClr val="bg1"/>
                                </a:solidFill>
                                <a:latin typeface="Arial" panose="020B0604020202020204" pitchFamily="34" charset="0"/>
                                <a:cs typeface="Arial" panose="020B0604020202020204" pitchFamily="34" charset="0"/>
                              </a:endParaRPr>
                            </a:p>
                          </xdr:txBody>
                        </xdr:sp>
                        <xdr:sp macro="" textlink="Pivot!G21">
                          <xdr:nvSpPr>
                            <xdr:cNvPr id="30" name="TextBox 29">
                              <a:extLst>
                                <a:ext uri="{FF2B5EF4-FFF2-40B4-BE49-F238E27FC236}">
                                  <a16:creationId xmlns:a16="http://schemas.microsoft.com/office/drawing/2014/main" id="{EB76CDF1-F89A-AF00-39D8-C8995E846DA4}"/>
                                </a:ext>
                              </a:extLst>
                            </xdr:cNvPr>
                            <xdr:cNvSpPr txBox="1"/>
                          </xdr:nvSpPr>
                          <xdr:spPr>
                            <a:xfrm>
                              <a:off x="733425" y="7572375"/>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D2859B-3BF7-4B24-93BA-59A59B053CAE}" type="TxLink">
                                <a:rPr lang="en-US" sz="1100" b="0" i="0" u="none" strike="noStrike">
                                  <a:solidFill>
                                    <a:schemeClr val="bg1"/>
                                  </a:solidFill>
                                  <a:latin typeface="Calibri"/>
                                  <a:cs typeface="Calibri"/>
                                </a:rPr>
                                <a:pPr algn="l"/>
                                <a:t>Televisi</a:t>
                              </a:fld>
                              <a:endParaRPr lang="id-ID" sz="1100" b="0">
                                <a:solidFill>
                                  <a:schemeClr val="bg1"/>
                                </a:solidFill>
                                <a:latin typeface="Arial" panose="020B0604020202020204" pitchFamily="34" charset="0"/>
                                <a:cs typeface="Arial" panose="020B0604020202020204" pitchFamily="34" charset="0"/>
                              </a:endParaRPr>
                            </a:p>
                          </xdr:txBody>
                        </xdr:sp>
                        <xdr:sp macro="" textlink="Pivot!O14">
                          <xdr:nvSpPr>
                            <xdr:cNvPr id="31" name="TextBox 30">
                              <a:extLst>
                                <a:ext uri="{FF2B5EF4-FFF2-40B4-BE49-F238E27FC236}">
                                  <a16:creationId xmlns:a16="http://schemas.microsoft.com/office/drawing/2014/main" id="{3DE006A8-4F34-587E-3943-13787791027C}"/>
                                </a:ext>
                              </a:extLst>
                            </xdr:cNvPr>
                            <xdr:cNvSpPr txBox="1"/>
                          </xdr:nvSpPr>
                          <xdr:spPr>
                            <a:xfrm>
                              <a:off x="1885950" y="5819423"/>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528C79-7EAF-4231-8594-2239D67300E7}" type="TxLink">
                                <a:rPr lang="en-US" sz="1100" b="0" i="0" u="none" strike="noStrike">
                                  <a:solidFill>
                                    <a:schemeClr val="bg1"/>
                                  </a:solidFill>
                                  <a:latin typeface="Agency FB" panose="020B0503020202020204" pitchFamily="34" charset="0"/>
                                  <a:cs typeface="Calibri"/>
                                </a:rPr>
                                <a:pPr algn="l"/>
                                <a:t>4%</a:t>
                              </a:fld>
                              <a:endParaRPr lang="id-ID" sz="1100" b="0">
                                <a:solidFill>
                                  <a:schemeClr val="bg1"/>
                                </a:solidFill>
                                <a:latin typeface="Agency FB" panose="020B0503020202020204" pitchFamily="34" charset="0"/>
                                <a:cs typeface="Arial" panose="020B0604020202020204" pitchFamily="34" charset="0"/>
                              </a:endParaRPr>
                            </a:p>
                          </xdr:txBody>
                        </xdr:sp>
                        <xdr:sp macro="" textlink="Pivot!O15">
                          <xdr:nvSpPr>
                            <xdr:cNvPr id="32" name="TextBox 31">
                              <a:extLst>
                                <a:ext uri="{FF2B5EF4-FFF2-40B4-BE49-F238E27FC236}">
                                  <a16:creationId xmlns:a16="http://schemas.microsoft.com/office/drawing/2014/main" id="{B9DD8EBA-A1A1-86FB-5092-03093F2CEECB}"/>
                                </a:ext>
                              </a:extLst>
                            </xdr:cNvPr>
                            <xdr:cNvSpPr txBox="1"/>
                          </xdr:nvSpPr>
                          <xdr:spPr>
                            <a:xfrm>
                              <a:off x="1885950" y="6077959"/>
                              <a:ext cx="1352550" cy="19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4D291E-762D-4C89-AEB4-9A1D221A4180}" type="TxLink">
                                <a:rPr lang="en-US" sz="1100" b="0" i="0" u="none" strike="noStrike">
                                  <a:solidFill>
                                    <a:schemeClr val="bg1"/>
                                  </a:solidFill>
                                  <a:latin typeface="Agency FB" panose="020B0503020202020204" pitchFamily="34" charset="0"/>
                                  <a:cs typeface="Calibri"/>
                                </a:rPr>
                                <a:pPr algn="l"/>
                                <a:t>14%</a:t>
                              </a:fld>
                              <a:endParaRPr lang="id-ID" sz="1100" b="0">
                                <a:solidFill>
                                  <a:schemeClr val="bg1"/>
                                </a:solidFill>
                                <a:latin typeface="Agency FB" panose="020B0503020202020204" pitchFamily="34" charset="0"/>
                                <a:cs typeface="Arial" panose="020B0604020202020204" pitchFamily="34" charset="0"/>
                              </a:endParaRPr>
                            </a:p>
                          </xdr:txBody>
                        </xdr:sp>
                        <xdr:sp macro="" textlink="Pivot!O16">
                          <xdr:nvSpPr>
                            <xdr:cNvPr id="34" name="TextBox 33">
                              <a:extLst>
                                <a:ext uri="{FF2B5EF4-FFF2-40B4-BE49-F238E27FC236}">
                                  <a16:creationId xmlns:a16="http://schemas.microsoft.com/office/drawing/2014/main" id="{82B7D8AC-83FB-E582-47F1-41E795EFCAF6}"/>
                                </a:ext>
                              </a:extLst>
                            </xdr:cNvPr>
                            <xdr:cNvSpPr txBox="1"/>
                          </xdr:nvSpPr>
                          <xdr:spPr>
                            <a:xfrm>
                              <a:off x="1885950" y="6350101"/>
                              <a:ext cx="1352550"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2EF1A7-8738-461C-AE7A-144B649E152B}" type="TxLink">
                                <a:rPr lang="en-US" sz="1100" b="0" i="0" u="none" strike="noStrike">
                                  <a:solidFill>
                                    <a:schemeClr val="bg1"/>
                                  </a:solidFill>
                                  <a:latin typeface="Agency FB" panose="020B0503020202020204" pitchFamily="34" charset="0"/>
                                  <a:cs typeface="Calibri"/>
                                </a:rPr>
                                <a:pPr algn="l"/>
                                <a:t>25%</a:t>
                              </a:fld>
                              <a:endParaRPr lang="id-ID" sz="1100" b="0">
                                <a:solidFill>
                                  <a:schemeClr val="bg1"/>
                                </a:solidFill>
                                <a:latin typeface="Agency FB" panose="020B0503020202020204" pitchFamily="34" charset="0"/>
                                <a:cs typeface="Arial" panose="020B0604020202020204" pitchFamily="34" charset="0"/>
                              </a:endParaRPr>
                            </a:p>
                          </xdr:txBody>
                        </xdr:sp>
                        <xdr:sp macro="" textlink="Pivot!O17">
                          <xdr:nvSpPr>
                            <xdr:cNvPr id="36" name="TextBox 35">
                              <a:extLst>
                                <a:ext uri="{FF2B5EF4-FFF2-40B4-BE49-F238E27FC236}">
                                  <a16:creationId xmlns:a16="http://schemas.microsoft.com/office/drawing/2014/main" id="{5E51C2E5-FD98-342D-EDBE-B70D662DA8E1}"/>
                                </a:ext>
                              </a:extLst>
                            </xdr:cNvPr>
                            <xdr:cNvSpPr txBox="1"/>
                          </xdr:nvSpPr>
                          <xdr:spPr>
                            <a:xfrm>
                              <a:off x="1885950" y="6597752"/>
                              <a:ext cx="1352550" cy="1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43712C-09AB-4F89-BADA-7CC33AC0A907}" type="TxLink">
                                <a:rPr lang="en-US" sz="1100" b="0" i="0" u="none" strike="noStrike">
                                  <a:solidFill>
                                    <a:schemeClr val="bg1"/>
                                  </a:solidFill>
                                  <a:latin typeface="Agency FB" panose="020B0503020202020204" pitchFamily="34" charset="0"/>
                                  <a:cs typeface="Calibri"/>
                                </a:rPr>
                                <a:pPr algn="l"/>
                                <a:t>11%</a:t>
                              </a:fld>
                              <a:endParaRPr lang="id-ID" sz="1100" b="0">
                                <a:solidFill>
                                  <a:schemeClr val="bg1"/>
                                </a:solidFill>
                                <a:latin typeface="Agency FB" panose="020B0503020202020204" pitchFamily="34" charset="0"/>
                                <a:cs typeface="Arial" panose="020B0604020202020204" pitchFamily="34" charset="0"/>
                              </a:endParaRPr>
                            </a:p>
                          </xdr:txBody>
                        </xdr:sp>
                        <xdr:sp macro="" textlink="Pivot!O18">
                          <xdr:nvSpPr>
                            <xdr:cNvPr id="38" name="TextBox 37">
                              <a:extLst>
                                <a:ext uri="{FF2B5EF4-FFF2-40B4-BE49-F238E27FC236}">
                                  <a16:creationId xmlns:a16="http://schemas.microsoft.com/office/drawing/2014/main" id="{FA31FA89-EA5B-3B77-FB83-CC4B9F200557}"/>
                                </a:ext>
                              </a:extLst>
                            </xdr:cNvPr>
                            <xdr:cNvSpPr txBox="1"/>
                          </xdr:nvSpPr>
                          <xdr:spPr>
                            <a:xfrm>
                              <a:off x="1885950" y="6868534"/>
                              <a:ext cx="1352550" cy="14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7155A8C-68A4-460C-AB55-D85B9A3CD062}" type="TxLink">
                                <a:rPr lang="en-US" sz="1100" b="0" i="0" u="none" strike="noStrike">
                                  <a:solidFill>
                                    <a:schemeClr val="bg1"/>
                                  </a:solidFill>
                                  <a:latin typeface="Agency FB" panose="020B0503020202020204" pitchFamily="34" charset="0"/>
                                  <a:cs typeface="Calibri"/>
                                </a:rPr>
                                <a:pPr algn="l"/>
                                <a:t>18%</a:t>
                              </a:fld>
                              <a:endParaRPr lang="id-ID" sz="1100" b="0">
                                <a:solidFill>
                                  <a:schemeClr val="bg1"/>
                                </a:solidFill>
                                <a:latin typeface="Agency FB" panose="020B0503020202020204" pitchFamily="34" charset="0"/>
                                <a:cs typeface="Arial" panose="020B0604020202020204" pitchFamily="34" charset="0"/>
                              </a:endParaRPr>
                            </a:p>
                          </xdr:txBody>
                        </xdr:sp>
                        <xdr:sp macro="" textlink="Pivot!O19">
                          <xdr:nvSpPr>
                            <xdr:cNvPr id="39" name="TextBox 38">
                              <a:extLst>
                                <a:ext uri="{FF2B5EF4-FFF2-40B4-BE49-F238E27FC236}">
                                  <a16:creationId xmlns:a16="http://schemas.microsoft.com/office/drawing/2014/main" id="{14337EA5-8EDB-4BA0-21AB-CEA54B29CA66}"/>
                                </a:ext>
                              </a:extLst>
                            </xdr:cNvPr>
                            <xdr:cNvSpPr txBox="1"/>
                          </xdr:nvSpPr>
                          <xdr:spPr>
                            <a:xfrm>
                              <a:off x="1885950" y="7095773"/>
                              <a:ext cx="1352550" cy="15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B08AA2-CA32-4E55-B697-617581F7DA1B}" type="TxLink">
                                <a:rPr lang="en-US" sz="1100" b="0" i="0" u="none" strike="noStrike">
                                  <a:solidFill>
                                    <a:schemeClr val="bg1"/>
                                  </a:solidFill>
                                  <a:latin typeface="Agency FB" panose="020B0503020202020204" pitchFamily="34" charset="0"/>
                                  <a:cs typeface="Calibri"/>
                                </a:rPr>
                                <a:pPr algn="l"/>
                                <a:t>0%</a:t>
                              </a:fld>
                              <a:endParaRPr lang="id-ID" sz="1100" b="0">
                                <a:solidFill>
                                  <a:schemeClr val="bg1"/>
                                </a:solidFill>
                                <a:latin typeface="Agency FB" panose="020B0503020202020204" pitchFamily="34" charset="0"/>
                                <a:cs typeface="Arial" panose="020B0604020202020204" pitchFamily="34" charset="0"/>
                              </a:endParaRPr>
                            </a:p>
                          </xdr:txBody>
                        </xdr:sp>
                        <xdr:sp macro="" textlink="Pivot!O20">
                          <xdr:nvSpPr>
                            <xdr:cNvPr id="40" name="TextBox 39">
                              <a:extLst>
                                <a:ext uri="{FF2B5EF4-FFF2-40B4-BE49-F238E27FC236}">
                                  <a16:creationId xmlns:a16="http://schemas.microsoft.com/office/drawing/2014/main" id="{AB749F87-EAAA-A5D8-DA65-68300D3F49B7}"/>
                                </a:ext>
                              </a:extLst>
                            </xdr:cNvPr>
                            <xdr:cNvSpPr txBox="1"/>
                          </xdr:nvSpPr>
                          <xdr:spPr>
                            <a:xfrm>
                              <a:off x="1885950" y="7327094"/>
                              <a:ext cx="1352550" cy="17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6138C3-A5DA-4172-A050-D7802EA092AD}" type="TxLink">
                                <a:rPr lang="en-US" sz="1100" b="0" i="0" u="none" strike="noStrike">
                                  <a:solidFill>
                                    <a:schemeClr val="bg1"/>
                                  </a:solidFill>
                                  <a:latin typeface="Agency FB" panose="020B0503020202020204" pitchFamily="34" charset="0"/>
                                  <a:cs typeface="Calibri"/>
                                </a:rPr>
                                <a:pPr algn="l"/>
                                <a:t>3%</a:t>
                              </a:fld>
                              <a:endParaRPr lang="id-ID" sz="1100" b="0">
                                <a:solidFill>
                                  <a:schemeClr val="bg1"/>
                                </a:solidFill>
                                <a:latin typeface="Agency FB" panose="020B0503020202020204" pitchFamily="34" charset="0"/>
                                <a:cs typeface="Arial" panose="020B0604020202020204" pitchFamily="34" charset="0"/>
                              </a:endParaRPr>
                            </a:p>
                          </xdr:txBody>
                        </xdr:sp>
                        <xdr:sp macro="" textlink="Pivot!O21">
                          <xdr:nvSpPr>
                            <xdr:cNvPr id="41" name="TextBox 40">
                              <a:extLst>
                                <a:ext uri="{FF2B5EF4-FFF2-40B4-BE49-F238E27FC236}">
                                  <a16:creationId xmlns:a16="http://schemas.microsoft.com/office/drawing/2014/main" id="{2DFE3C04-65D1-C172-8DEA-62B8A42753A5}"/>
                                </a:ext>
                              </a:extLst>
                            </xdr:cNvPr>
                            <xdr:cNvSpPr txBox="1"/>
                          </xdr:nvSpPr>
                          <xdr:spPr>
                            <a:xfrm>
                              <a:off x="1885950" y="7581548"/>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3D61AE-1EDB-45C4-ACC7-6DE80C2423DE}" type="TxLink">
                                <a:rPr lang="en-US" sz="1100" b="0" i="0" u="none" strike="noStrike">
                                  <a:solidFill>
                                    <a:schemeClr val="bg1"/>
                                  </a:solidFill>
                                  <a:latin typeface="Agency FB" panose="020B0503020202020204" pitchFamily="34" charset="0"/>
                                  <a:cs typeface="Calibri"/>
                                </a:rPr>
                                <a:pPr algn="l"/>
                                <a:t>25%</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4">
                          <xdr:nvSpPr>
                            <xdr:cNvPr id="42" name="TextBox 41">
                              <a:extLst>
                                <a:ext uri="{FF2B5EF4-FFF2-40B4-BE49-F238E27FC236}">
                                  <a16:creationId xmlns:a16="http://schemas.microsoft.com/office/drawing/2014/main" id="{D6DD36DE-6507-4D6D-9827-3F60FF44F7D4}"/>
                                </a:ext>
                              </a:extLst>
                            </xdr:cNvPr>
                            <xdr:cNvSpPr txBox="1"/>
                          </xdr:nvSpPr>
                          <xdr:spPr>
                            <a:xfrm>
                              <a:off x="2428875" y="5819423"/>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4A2286-28DC-4317-B3FC-4FB4E336A008}" type="TxLink">
                                <a:rPr lang="en-US" sz="1100" b="0" i="0" u="none" strike="noStrike">
                                  <a:solidFill>
                                    <a:schemeClr val="bg1"/>
                                  </a:solidFill>
                                  <a:latin typeface="Agency FB" panose="020B0503020202020204" pitchFamily="34" charset="0"/>
                                  <a:cs typeface="Calibri"/>
                                </a:rPr>
                                <a:pPr algn="l"/>
                                <a:t> 1,000,000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5">
                          <xdr:nvSpPr>
                            <xdr:cNvPr id="43" name="TextBox 42">
                              <a:extLst>
                                <a:ext uri="{FF2B5EF4-FFF2-40B4-BE49-F238E27FC236}">
                                  <a16:creationId xmlns:a16="http://schemas.microsoft.com/office/drawing/2014/main" id="{4E32137B-4C9E-9095-6AD3-F2C44A3570F5}"/>
                                </a:ext>
                              </a:extLst>
                            </xdr:cNvPr>
                            <xdr:cNvSpPr txBox="1"/>
                          </xdr:nvSpPr>
                          <xdr:spPr>
                            <a:xfrm>
                              <a:off x="2428875" y="6077959"/>
                              <a:ext cx="1352550" cy="19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220603-F0B7-4175-8861-915F696563D7}" type="TxLink">
                                <a:rPr lang="en-US" sz="1100" b="0" i="0" u="none" strike="noStrike">
                                  <a:solidFill>
                                    <a:schemeClr val="bg1"/>
                                  </a:solidFill>
                                  <a:latin typeface="Agency FB" panose="020B0503020202020204" pitchFamily="34" charset="0"/>
                                  <a:cs typeface="Calibri"/>
                                </a:rPr>
                                <a:pPr algn="l"/>
                                <a:t> 4,000,000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6">
                          <xdr:nvSpPr>
                            <xdr:cNvPr id="44" name="TextBox 43">
                              <a:extLst>
                                <a:ext uri="{FF2B5EF4-FFF2-40B4-BE49-F238E27FC236}">
                                  <a16:creationId xmlns:a16="http://schemas.microsoft.com/office/drawing/2014/main" id="{4D6C8B31-6D1F-774D-EEE5-CB28C31AAD46}"/>
                                </a:ext>
                              </a:extLst>
                            </xdr:cNvPr>
                            <xdr:cNvSpPr txBox="1"/>
                          </xdr:nvSpPr>
                          <xdr:spPr>
                            <a:xfrm>
                              <a:off x="2428875" y="6350101"/>
                              <a:ext cx="1352550"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A98B0D7-BDB6-461A-8625-57543BCD19DD}" type="TxLink">
                                <a:rPr lang="en-US" sz="1100" b="0" i="0" u="none" strike="noStrike">
                                  <a:solidFill>
                                    <a:schemeClr val="bg1"/>
                                  </a:solidFill>
                                  <a:latin typeface="Agency FB" panose="020B0503020202020204" pitchFamily="34" charset="0"/>
                                  <a:cs typeface="Calibri"/>
                                </a:rPr>
                                <a:pPr algn="l"/>
                                <a:t> 7,000,000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7">
                          <xdr:nvSpPr>
                            <xdr:cNvPr id="45" name="TextBox 44">
                              <a:extLst>
                                <a:ext uri="{FF2B5EF4-FFF2-40B4-BE49-F238E27FC236}">
                                  <a16:creationId xmlns:a16="http://schemas.microsoft.com/office/drawing/2014/main" id="{A17A4703-8138-1664-011E-9A457CE8C7D0}"/>
                                </a:ext>
                              </a:extLst>
                            </xdr:cNvPr>
                            <xdr:cNvSpPr txBox="1"/>
                          </xdr:nvSpPr>
                          <xdr:spPr>
                            <a:xfrm>
                              <a:off x="2428875" y="6597752"/>
                              <a:ext cx="1352550" cy="193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66DBF7-EACD-422A-B955-2F19AF3EA4BA}" type="TxLink">
                                <a:rPr lang="en-US" sz="1100" b="0" i="0" u="none" strike="noStrike">
                                  <a:solidFill>
                                    <a:schemeClr val="bg1"/>
                                  </a:solidFill>
                                  <a:latin typeface="Agency FB" panose="020B0503020202020204" pitchFamily="34" charset="0"/>
                                  <a:cs typeface="Calibri"/>
                                </a:rPr>
                                <a:pPr algn="l"/>
                                <a:t> 3,000,000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8">
                          <xdr:nvSpPr>
                            <xdr:cNvPr id="46" name="TextBox 45">
                              <a:extLst>
                                <a:ext uri="{FF2B5EF4-FFF2-40B4-BE49-F238E27FC236}">
                                  <a16:creationId xmlns:a16="http://schemas.microsoft.com/office/drawing/2014/main" id="{3129948D-E46D-F01F-70DE-89B49B717AFB}"/>
                                </a:ext>
                              </a:extLst>
                            </xdr:cNvPr>
                            <xdr:cNvSpPr txBox="1"/>
                          </xdr:nvSpPr>
                          <xdr:spPr>
                            <a:xfrm>
                              <a:off x="2428875" y="6868534"/>
                              <a:ext cx="1352550" cy="14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4CB650-4EA7-48C4-9A6D-1B8A1C316BE4}" type="TxLink">
                                <a:rPr lang="en-US" sz="1100" b="0" i="0" u="none" strike="noStrike">
                                  <a:solidFill>
                                    <a:schemeClr val="bg1"/>
                                  </a:solidFill>
                                  <a:latin typeface="Agency FB" panose="020B0503020202020204" pitchFamily="34" charset="0"/>
                                  <a:cs typeface="Calibri"/>
                                </a:rPr>
                                <a:pPr algn="l"/>
                                <a:t> 5,000,000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19">
                          <xdr:nvSpPr>
                            <xdr:cNvPr id="47" name="TextBox 46">
                              <a:extLst>
                                <a:ext uri="{FF2B5EF4-FFF2-40B4-BE49-F238E27FC236}">
                                  <a16:creationId xmlns:a16="http://schemas.microsoft.com/office/drawing/2014/main" id="{2D11C611-C5DC-A08F-91FA-0C4456AEB725}"/>
                                </a:ext>
                              </a:extLst>
                            </xdr:cNvPr>
                            <xdr:cNvSpPr txBox="1"/>
                          </xdr:nvSpPr>
                          <xdr:spPr>
                            <a:xfrm>
                              <a:off x="2428875" y="7095773"/>
                              <a:ext cx="1352550" cy="15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588239-7EA6-4AAE-A5EA-CD6D88C8155C}" type="TxLink">
                                <a:rPr lang="en-US" sz="1100" b="0" i="0" u="none" strike="noStrike">
                                  <a:solidFill>
                                    <a:schemeClr val="bg1"/>
                                  </a:solidFill>
                                  <a:latin typeface="Agency FB" panose="020B0503020202020204" pitchFamily="34" charset="0"/>
                                  <a:cs typeface="Calibri"/>
                                </a:rPr>
                                <a:pPr algn="l"/>
                                <a:t> 100,000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20">
                          <xdr:nvSpPr>
                            <xdr:cNvPr id="48" name="TextBox 47">
                              <a:extLst>
                                <a:ext uri="{FF2B5EF4-FFF2-40B4-BE49-F238E27FC236}">
                                  <a16:creationId xmlns:a16="http://schemas.microsoft.com/office/drawing/2014/main" id="{086BE72D-25CA-6B14-5CCC-62B224B7560B}"/>
                                </a:ext>
                              </a:extLst>
                            </xdr:cNvPr>
                            <xdr:cNvSpPr txBox="1"/>
                          </xdr:nvSpPr>
                          <xdr:spPr>
                            <a:xfrm>
                              <a:off x="2428875" y="7327094"/>
                              <a:ext cx="1352550" cy="17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D35881-AEDB-4AC1-83BB-F500E0D5612B}" type="TxLink">
                                <a:rPr lang="en-US" sz="1100" b="0" i="0" u="none" strike="noStrike">
                                  <a:solidFill>
                                    <a:schemeClr val="bg1"/>
                                  </a:solidFill>
                                  <a:latin typeface="Agency FB" panose="020B0503020202020204" pitchFamily="34" charset="0"/>
                                  <a:cs typeface="Calibri"/>
                                </a:rPr>
                                <a:pPr algn="l"/>
                                <a:t> 700,000 </a:t>
                              </a:fld>
                              <a:endParaRPr lang="id-ID" sz="1100" b="0">
                                <a:solidFill>
                                  <a:schemeClr val="bg1"/>
                                </a:solidFill>
                                <a:latin typeface="Agency FB" panose="020B0503020202020204" pitchFamily="34" charset="0"/>
                                <a:cs typeface="Arial" panose="020B0604020202020204" pitchFamily="34" charset="0"/>
                              </a:endParaRPr>
                            </a:p>
                          </xdr:txBody>
                        </xdr:sp>
                        <xdr:sp macro="" textlink="Pivot!N21">
                          <xdr:nvSpPr>
                            <xdr:cNvPr id="49" name="TextBox 48">
                              <a:extLst>
                                <a:ext uri="{FF2B5EF4-FFF2-40B4-BE49-F238E27FC236}">
                                  <a16:creationId xmlns:a16="http://schemas.microsoft.com/office/drawing/2014/main" id="{DD7845AF-6617-F1E2-0CFE-F1BA82296D5A}"/>
                                </a:ext>
                              </a:extLst>
                            </xdr:cNvPr>
                            <xdr:cNvSpPr txBox="1"/>
                          </xdr:nvSpPr>
                          <xdr:spPr>
                            <a:xfrm>
                              <a:off x="2428875" y="7581548"/>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9DDC68-CD51-41C2-AC3E-9EC1116329C4}" type="TxLink">
                                <a:rPr lang="en-US" sz="1100" b="0" i="0" u="none" strike="noStrike">
                                  <a:solidFill>
                                    <a:schemeClr val="bg1"/>
                                  </a:solidFill>
                                  <a:latin typeface="Agency FB" panose="020B0503020202020204" pitchFamily="34" charset="0"/>
                                  <a:cs typeface="Calibri"/>
                                </a:rPr>
                                <a:pPr algn="l"/>
                                <a:t> 6,999,999 </a:t>
                              </a:fld>
                              <a:endParaRPr lang="id-ID" sz="1100" b="0">
                                <a:solidFill>
                                  <a:schemeClr val="bg1"/>
                                </a:solidFill>
                                <a:latin typeface="Agency FB" panose="020B0503020202020204" pitchFamily="34" charset="0"/>
                                <a:cs typeface="Arial" panose="020B0604020202020204" pitchFamily="34" charset="0"/>
                              </a:endParaRPr>
                            </a:p>
                          </xdr:txBody>
                        </xdr:sp>
                      </xdr:grpSp>
                      <xdr:grpSp>
                        <xdr:nvGrpSpPr>
                          <xdr:cNvPr id="90" name="Group 89">
                            <a:extLst>
                              <a:ext uri="{FF2B5EF4-FFF2-40B4-BE49-F238E27FC236}">
                                <a16:creationId xmlns:a16="http://schemas.microsoft.com/office/drawing/2014/main" id="{62F4EAE0-4921-2ABA-C91F-229A56972FEA}"/>
                              </a:ext>
                            </a:extLst>
                          </xdr:cNvPr>
                          <xdr:cNvGrpSpPr/>
                        </xdr:nvGrpSpPr>
                        <xdr:grpSpPr>
                          <a:xfrm>
                            <a:off x="561975" y="5629276"/>
                            <a:ext cx="457200" cy="2285998"/>
                            <a:chOff x="561975" y="5629276"/>
                            <a:chExt cx="457200" cy="2285998"/>
                          </a:xfrm>
                        </xdr:grpSpPr>
                        <xdr:sp macro="" textlink="">
                          <xdr:nvSpPr>
                            <xdr:cNvPr id="51" name="TextBox 50">
                              <a:extLst>
                                <a:ext uri="{FF2B5EF4-FFF2-40B4-BE49-F238E27FC236}">
                                  <a16:creationId xmlns:a16="http://schemas.microsoft.com/office/drawing/2014/main" id="{66F15E39-A1B1-4788-AEAD-A6A3F2A8BBF7}"/>
                                </a:ext>
                              </a:extLst>
                            </xdr:cNvPr>
                            <xdr:cNvSpPr txBox="1"/>
                          </xdr:nvSpPr>
                          <xdr:spPr>
                            <a:xfrm>
                              <a:off x="581025" y="5629276"/>
                              <a:ext cx="26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52" name="TextBox 51">
                              <a:extLst>
                                <a:ext uri="{FF2B5EF4-FFF2-40B4-BE49-F238E27FC236}">
                                  <a16:creationId xmlns:a16="http://schemas.microsoft.com/office/drawing/2014/main" id="{235C3616-F937-03D0-E865-8D8DAE0E2A15}"/>
                                </a:ext>
                              </a:extLst>
                            </xdr:cNvPr>
                            <xdr:cNvSpPr txBox="1"/>
                          </xdr:nvSpPr>
                          <xdr:spPr>
                            <a:xfrm>
                              <a:off x="581025" y="5924551"/>
                              <a:ext cx="266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53" name="TextBox 52">
                              <a:extLst>
                                <a:ext uri="{FF2B5EF4-FFF2-40B4-BE49-F238E27FC236}">
                                  <a16:creationId xmlns:a16="http://schemas.microsoft.com/office/drawing/2014/main" id="{35A47F55-E732-991C-AF91-3585DA8AF408}"/>
                                </a:ext>
                              </a:extLst>
                            </xdr:cNvPr>
                            <xdr:cNvSpPr txBox="1"/>
                          </xdr:nvSpPr>
                          <xdr:spPr>
                            <a:xfrm>
                              <a:off x="581024" y="6181726"/>
                              <a:ext cx="2952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85" name="TextBox 84">
                              <a:extLst>
                                <a:ext uri="{FF2B5EF4-FFF2-40B4-BE49-F238E27FC236}">
                                  <a16:creationId xmlns:a16="http://schemas.microsoft.com/office/drawing/2014/main" id="{3770470E-8625-3DAD-49DD-E79A504FA1E2}"/>
                                </a:ext>
                              </a:extLst>
                            </xdr:cNvPr>
                            <xdr:cNvSpPr txBox="1"/>
                          </xdr:nvSpPr>
                          <xdr:spPr>
                            <a:xfrm>
                              <a:off x="571500" y="6467475"/>
                              <a:ext cx="4381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86" name="TextBox 85">
                              <a:extLst>
                                <a:ext uri="{FF2B5EF4-FFF2-40B4-BE49-F238E27FC236}">
                                  <a16:creationId xmlns:a16="http://schemas.microsoft.com/office/drawing/2014/main" id="{F0A5C65F-E58D-DC90-8F87-1E0146B41A02}"/>
                                </a:ext>
                              </a:extLst>
                            </xdr:cNvPr>
                            <xdr:cNvSpPr txBox="1"/>
                          </xdr:nvSpPr>
                          <xdr:spPr>
                            <a:xfrm>
                              <a:off x="581025" y="6743700"/>
                              <a:ext cx="4381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87" name="TextBox 86">
                              <a:extLst>
                                <a:ext uri="{FF2B5EF4-FFF2-40B4-BE49-F238E27FC236}">
                                  <a16:creationId xmlns:a16="http://schemas.microsoft.com/office/drawing/2014/main" id="{1DAEE09F-5986-26DB-76D7-F72D2FD04A69}"/>
                                </a:ext>
                              </a:extLst>
                            </xdr:cNvPr>
                            <xdr:cNvSpPr txBox="1"/>
                          </xdr:nvSpPr>
                          <xdr:spPr>
                            <a:xfrm>
                              <a:off x="571500" y="6981825"/>
                              <a:ext cx="4381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88" name="TextBox 87">
                              <a:extLst>
                                <a:ext uri="{FF2B5EF4-FFF2-40B4-BE49-F238E27FC236}">
                                  <a16:creationId xmlns:a16="http://schemas.microsoft.com/office/drawing/2014/main" id="{9DF0B90F-ED66-DC04-A523-BF9A2D2966D1}"/>
                                </a:ext>
                              </a:extLst>
                            </xdr:cNvPr>
                            <xdr:cNvSpPr txBox="1"/>
                          </xdr:nvSpPr>
                          <xdr:spPr>
                            <a:xfrm>
                              <a:off x="571500" y="7229475"/>
                              <a:ext cx="4381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sp macro="" textlink="">
                          <xdr:nvSpPr>
                            <xdr:cNvPr id="89" name="TextBox 88">
                              <a:extLst>
                                <a:ext uri="{FF2B5EF4-FFF2-40B4-BE49-F238E27FC236}">
                                  <a16:creationId xmlns:a16="http://schemas.microsoft.com/office/drawing/2014/main" id="{ECFEC73C-692C-574E-2D43-52E308D770AE}"/>
                                </a:ext>
                              </a:extLst>
                            </xdr:cNvPr>
                            <xdr:cNvSpPr txBox="1"/>
                          </xdr:nvSpPr>
                          <xdr:spPr>
                            <a:xfrm>
                              <a:off x="561975" y="7515225"/>
                              <a:ext cx="43815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1400" b="0">
                                  <a:solidFill>
                                    <a:srgbClr val="C00000"/>
                                  </a:solidFill>
                                  <a:latin typeface="Arial" panose="020B0604020202020204" pitchFamily="34" charset="0"/>
                                  <a:cs typeface="Arial" panose="020B0604020202020204" pitchFamily="34" charset="0"/>
                                  <a:sym typeface="Symbol" panose="05050102010706020507" pitchFamily="18" charset="2"/>
                                </a:rPr>
                                <a:t></a:t>
                              </a:r>
                              <a:endParaRPr lang="id-ID" sz="1400" b="0">
                                <a:solidFill>
                                  <a:srgbClr val="C00000"/>
                                </a:solidFill>
                                <a:latin typeface="Arial" panose="020B0604020202020204" pitchFamily="34" charset="0"/>
                                <a:cs typeface="Arial" panose="020B0604020202020204" pitchFamily="34" charset="0"/>
                              </a:endParaRPr>
                            </a:p>
                          </xdr:txBody>
                        </xdr:sp>
                      </xdr:grpSp>
                    </xdr:grpSp>
                  </xdr:grpSp>
                </xdr:grpSp>
                <xdr:grpSp>
                  <xdr:nvGrpSpPr>
                    <xdr:cNvPr id="96" name="Group 95">
                      <a:extLst>
                        <a:ext uri="{FF2B5EF4-FFF2-40B4-BE49-F238E27FC236}">
                          <a16:creationId xmlns:a16="http://schemas.microsoft.com/office/drawing/2014/main" id="{9A6952A1-10B5-5062-20B6-A77B40F69158}"/>
                        </a:ext>
                      </a:extLst>
                    </xdr:cNvPr>
                    <xdr:cNvGrpSpPr/>
                  </xdr:nvGrpSpPr>
                  <xdr:grpSpPr>
                    <a:xfrm>
                      <a:off x="11325225" y="923925"/>
                      <a:ext cx="1152525" cy="1143000"/>
                      <a:chOff x="11325225" y="923925"/>
                      <a:chExt cx="1152525" cy="1143000"/>
                    </a:xfrm>
                  </xdr:grpSpPr>
                  <xdr:sp macro="" textlink="">
                    <xdr:nvSpPr>
                      <xdr:cNvPr id="92" name="Rectangle: Rounded Corners 91">
                        <a:extLst>
                          <a:ext uri="{FF2B5EF4-FFF2-40B4-BE49-F238E27FC236}">
                            <a16:creationId xmlns:a16="http://schemas.microsoft.com/office/drawing/2014/main" id="{1F6EFCEB-47E0-65A3-41C4-C8AFCFF158D5}"/>
                          </a:ext>
                        </a:extLst>
                      </xdr:cNvPr>
                      <xdr:cNvSpPr/>
                    </xdr:nvSpPr>
                    <xdr:spPr>
                      <a:xfrm>
                        <a:off x="11438919" y="923925"/>
                        <a:ext cx="877824" cy="1143000"/>
                      </a:xfrm>
                      <a:prstGeom prst="roundRect">
                        <a:avLst>
                          <a:gd name="adj" fmla="val 7929"/>
                        </a:avLst>
                      </a:prstGeom>
                      <a:solidFill>
                        <a:srgbClr val="070C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Pivot!AC15">
                    <xdr:nvSpPr>
                      <xdr:cNvPr id="94" name="TextBox 93">
                        <a:extLst>
                          <a:ext uri="{FF2B5EF4-FFF2-40B4-BE49-F238E27FC236}">
                            <a16:creationId xmlns:a16="http://schemas.microsoft.com/office/drawing/2014/main" id="{60C7E677-215B-364F-3330-F13C889AA6D7}"/>
                          </a:ext>
                        </a:extLst>
                      </xdr:cNvPr>
                      <xdr:cNvSpPr txBox="1"/>
                    </xdr:nvSpPr>
                    <xdr:spPr>
                      <a:xfrm>
                        <a:off x="11325225" y="1209674"/>
                        <a:ext cx="11525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AB87DD-9CE1-43B3-9B26-0CA4A5A30C32}" type="TxLink">
                          <a:rPr lang="en-US" sz="1300" b="0" i="0" u="none" strike="noStrike">
                            <a:solidFill>
                              <a:schemeClr val="bg1"/>
                            </a:solidFill>
                            <a:latin typeface="Agency FB" panose="020B0503020202020204" pitchFamily="34" charset="0"/>
                            <a:cs typeface="Calibri"/>
                          </a:rPr>
                          <a:pPr algn="ctr"/>
                          <a:t> 99,333,333 </a:t>
                        </a:fld>
                        <a:endParaRPr lang="id-ID" sz="1300" b="0">
                          <a:solidFill>
                            <a:schemeClr val="bg1"/>
                          </a:solidFill>
                          <a:latin typeface="Agency FB" panose="020B0503020202020204" pitchFamily="34" charset="0"/>
                          <a:cs typeface="Arial" panose="020B0604020202020204" pitchFamily="34" charset="0"/>
                        </a:endParaRPr>
                      </a:p>
                    </xdr:txBody>
                  </xdr:sp>
                  <xdr:sp macro="" textlink="Pivot!AC15">
                    <xdr:nvSpPr>
                      <xdr:cNvPr id="95" name="TextBox 94">
                        <a:extLst>
                          <a:ext uri="{FF2B5EF4-FFF2-40B4-BE49-F238E27FC236}">
                            <a16:creationId xmlns:a16="http://schemas.microsoft.com/office/drawing/2014/main" id="{49355B5E-7512-0660-2916-0C5F65F54E30}"/>
                          </a:ext>
                        </a:extLst>
                      </xdr:cNvPr>
                      <xdr:cNvSpPr txBox="1"/>
                    </xdr:nvSpPr>
                    <xdr:spPr>
                      <a:xfrm>
                        <a:off x="11430000" y="1028700"/>
                        <a:ext cx="33337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300" b="0">
                            <a:ln>
                              <a:solidFill>
                                <a:srgbClr val="FFC000"/>
                              </a:solidFill>
                            </a:ln>
                            <a:solidFill>
                              <a:srgbClr val="FFC000"/>
                            </a:solidFill>
                            <a:latin typeface="Arial" panose="020B0604020202020204" pitchFamily="34" charset="0"/>
                            <a:cs typeface="Arial" panose="020B0604020202020204" pitchFamily="34" charset="0"/>
                            <a:sym typeface="Symbol" panose="05050102010706020507" pitchFamily="18" charset="2"/>
                          </a:rPr>
                          <a:t></a:t>
                        </a:r>
                        <a:endParaRPr lang="id-ID" sz="1300" b="0">
                          <a:ln>
                            <a:solidFill>
                              <a:srgbClr val="FFC000"/>
                            </a:solidFill>
                          </a:ln>
                          <a:solidFill>
                            <a:srgbClr val="FFC000"/>
                          </a:solidFill>
                          <a:latin typeface="Arial" panose="020B0604020202020204" pitchFamily="34" charset="0"/>
                          <a:cs typeface="Arial" panose="020B0604020202020204" pitchFamily="34" charset="0"/>
                        </a:endParaRPr>
                      </a:p>
                    </xdr:txBody>
                  </xdr:sp>
                </xdr:grpSp>
                <xdr:graphicFrame macro="">
                  <xdr:nvGraphicFramePr>
                    <xdr:cNvPr id="104" name="Chart 103">
                      <a:extLst>
                        <a:ext uri="{FF2B5EF4-FFF2-40B4-BE49-F238E27FC236}">
                          <a16:creationId xmlns:a16="http://schemas.microsoft.com/office/drawing/2014/main" id="{6E392A4C-834F-4B9C-8F6E-AB5D16B83A3B}"/>
                        </a:ext>
                      </a:extLst>
                    </xdr:cNvPr>
                    <xdr:cNvGraphicFramePr>
                      <a:graphicFrameLocks/>
                    </xdr:cNvGraphicFramePr>
                  </xdr:nvGraphicFramePr>
                  <xdr:xfrm>
                    <a:off x="11410950" y="2066925"/>
                    <a:ext cx="1123950" cy="2076449"/>
                  </xdr:xfrm>
                  <a:graphic>
                    <a:graphicData uri="http://schemas.openxmlformats.org/drawingml/2006/chart">
                      <c:chart xmlns:c="http://schemas.openxmlformats.org/drawingml/2006/chart" xmlns:r="http://schemas.openxmlformats.org/officeDocument/2006/relationships" r:id="rId6"/>
                    </a:graphicData>
                  </a:graphic>
                </xdr:graphicFrame>
              </xdr:grpSp>
            </xdr:grpSp>
            <xdr:sp macro="" textlink="">
              <xdr:nvSpPr>
                <xdr:cNvPr id="112" name="Rectangle: Rounded Corners 111">
                  <a:extLst>
                    <a:ext uri="{FF2B5EF4-FFF2-40B4-BE49-F238E27FC236}">
                      <a16:creationId xmlns:a16="http://schemas.microsoft.com/office/drawing/2014/main" id="{34605154-7005-3BD8-0220-E907673C12D5}"/>
                    </a:ext>
                  </a:extLst>
                </xdr:cNvPr>
                <xdr:cNvSpPr/>
              </xdr:nvSpPr>
              <xdr:spPr>
                <a:xfrm>
                  <a:off x="11479447" y="4933912"/>
                  <a:ext cx="963549" cy="2543175"/>
                </a:xfrm>
                <a:prstGeom prst="roundRect">
                  <a:avLst>
                    <a:gd name="adj" fmla="val 7929"/>
                  </a:avLst>
                </a:prstGeom>
                <a:solidFill>
                  <a:srgbClr val="070C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17" name="TextBox 116">
                  <a:extLst>
                    <a:ext uri="{FF2B5EF4-FFF2-40B4-BE49-F238E27FC236}">
                      <a16:creationId xmlns:a16="http://schemas.microsoft.com/office/drawing/2014/main" id="{03125C14-8EFD-4004-23AF-DA9B9706629F}"/>
                    </a:ext>
                  </a:extLst>
                </xdr:cNvPr>
                <xdr:cNvSpPr txBox="1"/>
              </xdr:nvSpPr>
              <xdr:spPr>
                <a:xfrm>
                  <a:off x="11441195" y="5076794"/>
                  <a:ext cx="10477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latin typeface="Arial" panose="020B0604020202020204" pitchFamily="34" charset="0"/>
                      <a:cs typeface="Arial" panose="020B0604020202020204" pitchFamily="34" charset="0"/>
                    </a:rPr>
                    <a:t>Total</a:t>
                  </a:r>
                  <a:r>
                    <a:rPr lang="en-US" sz="1000" baseline="0">
                      <a:solidFill>
                        <a:schemeClr val="bg1"/>
                      </a:solidFill>
                      <a:latin typeface="Arial" panose="020B0604020202020204" pitchFamily="34" charset="0"/>
                      <a:cs typeface="Arial" panose="020B0604020202020204" pitchFamily="34" charset="0"/>
                    </a:rPr>
                    <a:t> Barang Terjual Pertahun</a:t>
                  </a:r>
                  <a:endParaRPr lang="id-ID" sz="1000">
                    <a:solidFill>
                      <a:schemeClr val="bg1"/>
                    </a:solidFill>
                    <a:latin typeface="Arial" panose="020B0604020202020204" pitchFamily="34" charset="0"/>
                    <a:cs typeface="Arial" panose="020B0604020202020204" pitchFamily="34" charset="0"/>
                  </a:endParaRPr>
                </a:p>
              </xdr:txBody>
            </xdr:sp>
            <xdr:sp macro="" textlink="Pivot!AI16">
              <xdr:nvSpPr>
                <xdr:cNvPr id="119" name="TextBox 118">
                  <a:extLst>
                    <a:ext uri="{FF2B5EF4-FFF2-40B4-BE49-F238E27FC236}">
                      <a16:creationId xmlns:a16="http://schemas.microsoft.com/office/drawing/2014/main" id="{DBB45CF9-DDBC-FCBB-9E67-CF100E7710A6}"/>
                    </a:ext>
                  </a:extLst>
                </xdr:cNvPr>
                <xdr:cNvSpPr txBox="1"/>
              </xdr:nvSpPr>
              <xdr:spPr>
                <a:xfrm>
                  <a:off x="11353800" y="4219575"/>
                  <a:ext cx="1085851" cy="30480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88D1C-94CA-44F0-AAD6-7385425DA74C}" type="TxLink">
                    <a:rPr lang="en-US" sz="1600" b="0" i="0" u="none" strike="noStrike">
                      <a:solidFill>
                        <a:schemeClr val="bg1"/>
                      </a:solidFill>
                      <a:latin typeface="Agency FB" panose="020B0503020202020204" pitchFamily="34" charset="0"/>
                      <a:cs typeface="Calibri"/>
                    </a:rPr>
                    <a:pPr/>
                    <a:t> 310,000,000 </a:t>
                  </a:fld>
                  <a:endParaRPr lang="id-ID" sz="1600">
                    <a:solidFill>
                      <a:schemeClr val="bg1"/>
                    </a:solidFill>
                    <a:latin typeface="Agency FB" panose="020B0503020202020204" pitchFamily="34" charset="0"/>
                    <a:cs typeface="Arial" panose="020B0604020202020204" pitchFamily="34" charset="0"/>
                  </a:endParaRPr>
                </a:p>
              </xdr:txBody>
            </xdr:sp>
            <xdr:graphicFrame macro="">
              <xdr:nvGraphicFramePr>
                <xdr:cNvPr id="121" name="Chart 120">
                  <a:extLst>
                    <a:ext uri="{FF2B5EF4-FFF2-40B4-BE49-F238E27FC236}">
                      <a16:creationId xmlns:a16="http://schemas.microsoft.com/office/drawing/2014/main" id="{A74EBC31-5614-4875-B501-58032BA82ED6}"/>
                    </a:ext>
                  </a:extLst>
                </xdr:cNvPr>
                <xdr:cNvGraphicFramePr>
                  <a:graphicFrameLocks/>
                </xdr:cNvGraphicFramePr>
              </xdr:nvGraphicFramePr>
              <xdr:xfrm>
                <a:off x="11345034" y="6181729"/>
                <a:ext cx="1171574" cy="971550"/>
              </xdr:xfrm>
              <a:graphic>
                <a:graphicData uri="http://schemas.openxmlformats.org/drawingml/2006/chart">
                  <c:chart xmlns:c="http://schemas.openxmlformats.org/drawingml/2006/chart" xmlns:r="http://schemas.openxmlformats.org/officeDocument/2006/relationships" r:id="rId7"/>
                </a:graphicData>
              </a:graphic>
            </xdr:graphicFrame>
            <xdr:sp macro="" textlink="Pivot!AQ17">
              <xdr:nvSpPr>
                <xdr:cNvPr id="122" name="TextBox 121">
                  <a:extLst>
                    <a:ext uri="{FF2B5EF4-FFF2-40B4-BE49-F238E27FC236}">
                      <a16:creationId xmlns:a16="http://schemas.microsoft.com/office/drawing/2014/main" id="{5DA63CEC-35A1-10F6-6269-BCE5A4CC6A52}"/>
                    </a:ext>
                  </a:extLst>
                </xdr:cNvPr>
                <xdr:cNvSpPr txBox="1"/>
              </xdr:nvSpPr>
              <xdr:spPr>
                <a:xfrm>
                  <a:off x="11641371" y="5734049"/>
                  <a:ext cx="704850" cy="46672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53C2CE-9AF5-4B6D-8563-261879783C3F}" type="TxLink">
                    <a:rPr lang="en-US" sz="2800" b="0" i="0" u="none" strike="noStrike">
                      <a:solidFill>
                        <a:schemeClr val="bg1"/>
                      </a:solidFill>
                      <a:latin typeface="Agency FB" panose="020B0503020202020204" pitchFamily="34" charset="0"/>
                      <a:cs typeface="Calibri"/>
                    </a:rPr>
                    <a:pPr/>
                    <a:t>205</a:t>
                  </a:fld>
                  <a:endParaRPr lang="id-ID" sz="2800">
                    <a:solidFill>
                      <a:schemeClr val="bg1"/>
                    </a:solidFill>
                    <a:latin typeface="Agency FB" panose="020B0503020202020204" pitchFamily="34" charset="0"/>
                    <a:cs typeface="Arial" panose="020B0604020202020204" pitchFamily="34" charset="0"/>
                  </a:endParaRPr>
                </a:p>
              </xdr:txBody>
            </xdr:sp>
          </xdr:grpSp>
          <xdr:sp macro="" textlink="">
            <xdr:nvSpPr>
              <xdr:cNvPr id="127" name="TextBox 126">
                <a:extLst>
                  <a:ext uri="{FF2B5EF4-FFF2-40B4-BE49-F238E27FC236}">
                    <a16:creationId xmlns:a16="http://schemas.microsoft.com/office/drawing/2014/main" id="{E0201FAD-1668-ADA7-192B-597B40054260}"/>
                  </a:ext>
                </a:extLst>
              </xdr:cNvPr>
              <xdr:cNvSpPr txBox="1"/>
            </xdr:nvSpPr>
            <xdr:spPr>
              <a:xfrm>
                <a:off x="4924425" y="57150"/>
                <a:ext cx="1990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panose="020B0604020202020204" pitchFamily="34" charset="0"/>
                    <a:cs typeface="Arial" panose="020B0604020202020204" pitchFamily="34" charset="0"/>
                  </a:rPr>
                  <a:t>Amsya Siregar</a:t>
                </a:r>
                <a:endParaRPr lang="id-ID" sz="1200">
                  <a:solidFill>
                    <a:schemeClr val="bg1"/>
                  </a:solidFill>
                  <a:latin typeface="Arial" panose="020B0604020202020204" pitchFamily="34" charset="0"/>
                  <a:cs typeface="Arial" panose="020B0604020202020204" pitchFamily="34" charset="0"/>
                </a:endParaRPr>
              </a:p>
            </xdr:txBody>
          </xdr:sp>
        </xdr:grpSp>
        <xdr:sp macro="" textlink="">
          <xdr:nvSpPr>
            <xdr:cNvPr id="129" name="TextBox 128">
              <a:extLst>
                <a:ext uri="{FF2B5EF4-FFF2-40B4-BE49-F238E27FC236}">
                  <a16:creationId xmlns:a16="http://schemas.microsoft.com/office/drawing/2014/main" id="{BE3B1B02-F859-FCA4-2675-27BA3899A56D}"/>
                </a:ext>
              </a:extLst>
            </xdr:cNvPr>
            <xdr:cNvSpPr txBox="1"/>
          </xdr:nvSpPr>
          <xdr:spPr>
            <a:xfrm>
              <a:off x="4791074" y="0"/>
              <a:ext cx="2857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200">
                  <a:solidFill>
                    <a:srgbClr val="FFC000"/>
                  </a:solidFill>
                  <a:sym typeface="Symbol" panose="05050102010706020507" pitchFamily="18" charset="2"/>
                </a:rPr>
                <a:t></a:t>
              </a:r>
              <a:endParaRPr lang="id-ID" sz="1200">
                <a:solidFill>
                  <a:srgbClr val="FFC000"/>
                </a:solidFill>
              </a:endParaRPr>
            </a:p>
          </xdr:txBody>
        </xdr:sp>
      </xdr:grpSp>
      <xdr:graphicFrame macro="">
        <xdr:nvGraphicFramePr>
          <xdr:cNvPr id="132" name="Chart 131">
            <a:extLst>
              <a:ext uri="{FF2B5EF4-FFF2-40B4-BE49-F238E27FC236}">
                <a16:creationId xmlns:a16="http://schemas.microsoft.com/office/drawing/2014/main" id="{0C7E1B0C-969E-4B94-A378-B6E4F1333BD0}"/>
              </a:ext>
            </a:extLst>
          </xdr:cNvPr>
          <xdr:cNvGraphicFramePr>
            <a:graphicFrameLocks/>
          </xdr:cNvGraphicFramePr>
        </xdr:nvGraphicFramePr>
        <xdr:xfrm>
          <a:off x="3858599" y="5024921"/>
          <a:ext cx="7143749"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oneCellAnchor>
    <xdr:from>
      <xdr:col>18</xdr:col>
      <xdr:colOff>359618</xdr:colOff>
      <xdr:row>7</xdr:row>
      <xdr:rowOff>155511</xdr:rowOff>
    </xdr:from>
    <xdr:ext cx="1047750" cy="571500"/>
    <xdr:sp macro="" textlink="">
      <xdr:nvSpPr>
        <xdr:cNvPr id="136" name="TextBox 135">
          <a:extLst>
            <a:ext uri="{FF2B5EF4-FFF2-40B4-BE49-F238E27FC236}">
              <a16:creationId xmlns:a16="http://schemas.microsoft.com/office/drawing/2014/main" id="{F7188267-BF77-4957-935F-74C6AB3D5097}"/>
            </a:ext>
          </a:extLst>
        </xdr:cNvPr>
        <xdr:cNvSpPr txBox="1"/>
      </xdr:nvSpPr>
      <xdr:spPr>
        <a:xfrm>
          <a:off x="11381404" y="1516225"/>
          <a:ext cx="10477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a:solidFill>
                <a:schemeClr val="bg1"/>
              </a:solidFill>
              <a:latin typeface="Arial" panose="020B0604020202020204" pitchFamily="34" charset="0"/>
              <a:cs typeface="Arial" panose="020B0604020202020204" pitchFamily="34" charset="0"/>
            </a:rPr>
            <a:t>Total Pendapatan perbulan</a:t>
          </a:r>
          <a:endParaRPr lang="id-ID" sz="1000">
            <a:solidFill>
              <a:schemeClr val="bg1"/>
            </a:solidFill>
            <a:latin typeface="Arial" panose="020B0604020202020204" pitchFamily="34" charset="0"/>
            <a:cs typeface="Arial" panose="020B0604020202020204" pitchFamily="34" charset="0"/>
          </a:endParaRPr>
        </a:p>
      </xdr:txBody>
    </xdr:sp>
    <xdr:clientData/>
  </xdr:oneCellAnchor>
  <xdr:twoCellAnchor>
    <xdr:from>
      <xdr:col>10</xdr:col>
      <xdr:colOff>476250</xdr:colOff>
      <xdr:row>10</xdr:row>
      <xdr:rowOff>170088</xdr:rowOff>
    </xdr:from>
    <xdr:to>
      <xdr:col>12</xdr:col>
      <xdr:colOff>534565</xdr:colOff>
      <xdr:row>17</xdr:row>
      <xdr:rowOff>34019</xdr:rowOff>
    </xdr:to>
    <xdr:grpSp>
      <xdr:nvGrpSpPr>
        <xdr:cNvPr id="57" name="Group 56">
          <a:extLst>
            <a:ext uri="{FF2B5EF4-FFF2-40B4-BE49-F238E27FC236}">
              <a16:creationId xmlns:a16="http://schemas.microsoft.com/office/drawing/2014/main" id="{9CD34914-A298-C9F6-03AA-4D402448573F}"/>
            </a:ext>
          </a:extLst>
        </xdr:cNvPr>
        <xdr:cNvGrpSpPr/>
      </xdr:nvGrpSpPr>
      <xdr:grpSpPr>
        <a:xfrm>
          <a:off x="6599464" y="2113966"/>
          <a:ext cx="1282958" cy="1224645"/>
          <a:chOff x="6346762" y="2079948"/>
          <a:chExt cx="1282958" cy="1224645"/>
        </a:xfrm>
      </xdr:grpSpPr>
      <xdr:sp macro="" textlink="">
        <xdr:nvSpPr>
          <xdr:cNvPr id="4" name="Oval 3">
            <a:extLst>
              <a:ext uri="{FF2B5EF4-FFF2-40B4-BE49-F238E27FC236}">
                <a16:creationId xmlns:a16="http://schemas.microsoft.com/office/drawing/2014/main" id="{89DF7B20-2E77-4424-E7D5-4A8A43E6EAC2}"/>
              </a:ext>
            </a:extLst>
          </xdr:cNvPr>
          <xdr:cNvSpPr/>
        </xdr:nvSpPr>
        <xdr:spPr>
          <a:xfrm>
            <a:off x="6346762" y="2079948"/>
            <a:ext cx="1282958" cy="1224645"/>
          </a:xfrm>
          <a:prstGeom prst="ellipse">
            <a:avLst/>
          </a:prstGeom>
          <a:gradFill>
            <a:gsLst>
              <a:gs pos="15000">
                <a:srgbClr val="FE00A9"/>
              </a:gs>
              <a:gs pos="100000">
                <a:srgbClr val="7030A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54" name="Oval 53">
            <a:extLst>
              <a:ext uri="{FF2B5EF4-FFF2-40B4-BE49-F238E27FC236}">
                <a16:creationId xmlns:a16="http://schemas.microsoft.com/office/drawing/2014/main" id="{616499C6-6A87-4D94-B2DD-A18119F240BD}"/>
              </a:ext>
            </a:extLst>
          </xdr:cNvPr>
          <xdr:cNvSpPr/>
        </xdr:nvSpPr>
        <xdr:spPr>
          <a:xfrm>
            <a:off x="6453674" y="2206301"/>
            <a:ext cx="1088571" cy="991378"/>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Pivot!T15">
        <xdr:nvSpPr>
          <xdr:cNvPr id="33" name="TextBox 32">
            <a:extLst>
              <a:ext uri="{FF2B5EF4-FFF2-40B4-BE49-F238E27FC236}">
                <a16:creationId xmlns:a16="http://schemas.microsoft.com/office/drawing/2014/main" id="{E788FFA2-B19F-4100-99D2-0144061755EF}"/>
              </a:ext>
            </a:extLst>
          </xdr:cNvPr>
          <xdr:cNvSpPr txBox="1"/>
        </xdr:nvSpPr>
        <xdr:spPr>
          <a:xfrm>
            <a:off x="6426653" y="2291637"/>
            <a:ext cx="1100818" cy="487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949730-BC46-4D17-B187-E5F2214572FE}" type="TxLink">
              <a:rPr lang="en-US" sz="2800" b="0" i="0" u="none" strike="noStrike">
                <a:solidFill>
                  <a:schemeClr val="bg1"/>
                </a:solidFill>
                <a:latin typeface="Arial" panose="020B0604020202020204" pitchFamily="34" charset="0"/>
                <a:cs typeface="Arial" panose="020B0604020202020204" pitchFamily="34" charset="0"/>
              </a:rPr>
              <a:pPr algn="l"/>
              <a:t>124%</a:t>
            </a:fld>
            <a:endParaRPr lang="en-US" sz="2800">
              <a:solidFill>
                <a:schemeClr val="bg1"/>
              </a:solidFill>
              <a:latin typeface="Arial" panose="020B0604020202020204" pitchFamily="34" charset="0"/>
              <a:cs typeface="Arial" panose="020B0604020202020204" pitchFamily="34" charset="0"/>
            </a:endParaRPr>
          </a:p>
        </xdr:txBody>
      </xdr:sp>
      <xdr:sp macro="" textlink="">
        <xdr:nvSpPr>
          <xdr:cNvPr id="35" name="TextBox 34">
            <a:extLst>
              <a:ext uri="{FF2B5EF4-FFF2-40B4-BE49-F238E27FC236}">
                <a16:creationId xmlns:a16="http://schemas.microsoft.com/office/drawing/2014/main" id="{DFF10B79-448E-4550-80AA-11D1692A7B22}"/>
              </a:ext>
            </a:extLst>
          </xdr:cNvPr>
          <xdr:cNvSpPr txBox="1"/>
        </xdr:nvSpPr>
        <xdr:spPr>
          <a:xfrm>
            <a:off x="6416738" y="2699463"/>
            <a:ext cx="1135226" cy="27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solidFill>
                  <a:schemeClr val="bg1"/>
                </a:solidFill>
                <a:latin typeface="Arial" panose="020B0604020202020204" pitchFamily="34" charset="0"/>
                <a:cs typeface="Arial" panose="020B0604020202020204" pitchFamily="34" charset="0"/>
              </a:rPr>
              <a:t>Total Pendapatan</a:t>
            </a:r>
            <a:endParaRPr lang="id-ID" sz="9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10</xdr:col>
      <xdr:colOff>155510</xdr:colOff>
      <xdr:row>9</xdr:row>
      <xdr:rowOff>85920</xdr:rowOff>
    </xdr:from>
    <xdr:to>
      <xdr:col>13</xdr:col>
      <xdr:colOff>242984</xdr:colOff>
      <xdr:row>18</xdr:row>
      <xdr:rowOff>118186</xdr:rowOff>
    </xdr:to>
    <xdr:sp macro="" textlink="">
      <xdr:nvSpPr>
        <xdr:cNvPr id="56" name="Oval 55">
          <a:extLst>
            <a:ext uri="{FF2B5EF4-FFF2-40B4-BE49-F238E27FC236}">
              <a16:creationId xmlns:a16="http://schemas.microsoft.com/office/drawing/2014/main" id="{81E42D42-6332-4FBD-9908-CCA01091C8EB}"/>
            </a:ext>
          </a:extLst>
        </xdr:cNvPr>
        <xdr:cNvSpPr/>
      </xdr:nvSpPr>
      <xdr:spPr>
        <a:xfrm>
          <a:off x="6278724" y="1835410"/>
          <a:ext cx="1924439" cy="1781756"/>
        </a:xfrm>
        <a:prstGeom prst="ellipse">
          <a:avLst/>
        </a:prstGeom>
        <a:gradFill>
          <a:gsLst>
            <a:gs pos="10000">
              <a:srgbClr val="FE00A9">
                <a:alpha val="20000"/>
              </a:srgbClr>
            </a:gs>
            <a:gs pos="100000">
              <a:srgbClr val="7030A0">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13</xdr:col>
      <xdr:colOff>178448</xdr:colOff>
      <xdr:row>19</xdr:row>
      <xdr:rowOff>42378</xdr:rowOff>
    </xdr:from>
    <xdr:to>
      <xdr:col>14</xdr:col>
      <xdr:colOff>450591</xdr:colOff>
      <xdr:row>20</xdr:row>
      <xdr:rowOff>110413</xdr:rowOff>
    </xdr:to>
    <xdr:sp macro="" textlink="Pivot!J21">
      <xdr:nvSpPr>
        <xdr:cNvPr id="97" name="TextBox 96">
          <a:extLst>
            <a:ext uri="{FF2B5EF4-FFF2-40B4-BE49-F238E27FC236}">
              <a16:creationId xmlns:a16="http://schemas.microsoft.com/office/drawing/2014/main" id="{75C460A0-78F6-471B-9641-069F0D90F5A7}"/>
            </a:ext>
          </a:extLst>
        </xdr:cNvPr>
        <xdr:cNvSpPr txBox="1"/>
      </xdr:nvSpPr>
      <xdr:spPr>
        <a:xfrm>
          <a:off x="8138627" y="3735745"/>
          <a:ext cx="884464"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6207F6-2A18-4211-B914-FB9EFF876364}" type="TxLink">
            <a:rPr lang="en-US" sz="800" b="0" i="0" u="none" strike="noStrike">
              <a:solidFill>
                <a:schemeClr val="bg1"/>
              </a:solidFill>
              <a:latin typeface="Arial" panose="020B0604020202020204" pitchFamily="34" charset="0"/>
              <a:cs typeface="Arial" panose="020B0604020202020204" pitchFamily="34" charset="0"/>
            </a:rPr>
            <a:t>5</a:t>
          </a:fld>
          <a:endParaRPr lang="id-ID" sz="800">
            <a:solidFill>
              <a:schemeClr val="bg1"/>
            </a:solidFill>
            <a:latin typeface="Arial" panose="020B0604020202020204" pitchFamily="34" charset="0"/>
            <a:cs typeface="Arial" panose="020B0604020202020204" pitchFamily="34" charset="0"/>
          </a:endParaRPr>
        </a:p>
      </xdr:txBody>
    </xdr:sp>
    <xdr:clientData/>
  </xdr:twoCellAnchor>
  <xdr:twoCellAnchor>
    <xdr:from>
      <xdr:col>7</xdr:col>
      <xdr:colOff>77755</xdr:colOff>
      <xdr:row>5</xdr:row>
      <xdr:rowOff>104192</xdr:rowOff>
    </xdr:from>
    <xdr:to>
      <xdr:col>16</xdr:col>
      <xdr:colOff>369726</xdr:colOff>
      <xdr:row>25</xdr:row>
      <xdr:rowOff>35767</xdr:rowOff>
    </xdr:to>
    <xdr:grpSp>
      <xdr:nvGrpSpPr>
        <xdr:cNvPr id="111" name="Group 110">
          <a:extLst>
            <a:ext uri="{FF2B5EF4-FFF2-40B4-BE49-F238E27FC236}">
              <a16:creationId xmlns:a16="http://schemas.microsoft.com/office/drawing/2014/main" id="{7E613A6C-996A-1D6C-B476-2C3C0B103AC6}"/>
            </a:ext>
          </a:extLst>
        </xdr:cNvPr>
        <xdr:cNvGrpSpPr/>
      </xdr:nvGrpSpPr>
      <xdr:grpSpPr>
        <a:xfrm>
          <a:off x="4364005" y="1076131"/>
          <a:ext cx="5802864" cy="3819330"/>
          <a:chOff x="4364005" y="1076131"/>
          <a:chExt cx="5802864" cy="3819330"/>
        </a:xfrm>
      </xdr:grpSpPr>
      <xdr:sp macro="" textlink="Pivot!G14">
        <xdr:nvSpPr>
          <xdr:cNvPr id="79" name="TextBox 78">
            <a:extLst>
              <a:ext uri="{FF2B5EF4-FFF2-40B4-BE49-F238E27FC236}">
                <a16:creationId xmlns:a16="http://schemas.microsoft.com/office/drawing/2014/main" id="{644D1BF2-B861-5056-D9FF-4E7590C75570}"/>
              </a:ext>
            </a:extLst>
          </xdr:cNvPr>
          <xdr:cNvSpPr txBox="1"/>
        </xdr:nvSpPr>
        <xdr:spPr>
          <a:xfrm>
            <a:off x="4364005" y="2857500"/>
            <a:ext cx="349898"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1B8F4B-CC34-4941-A02F-283BF916BE0B}" type="TxLink">
              <a:rPr lang="en-US" sz="800" b="0" i="0" u="none" strike="noStrike">
                <a:solidFill>
                  <a:schemeClr val="bg1"/>
                </a:solidFill>
                <a:latin typeface="Calibri"/>
                <a:cs typeface="Calibri"/>
              </a:rPr>
              <a:t>AC</a:t>
            </a:fld>
            <a:endParaRPr lang="id-ID" sz="800">
              <a:solidFill>
                <a:schemeClr val="bg1"/>
              </a:solidFill>
            </a:endParaRPr>
          </a:p>
        </xdr:txBody>
      </xdr:sp>
      <xdr:sp macro="" textlink="Pivot!G15">
        <xdr:nvSpPr>
          <xdr:cNvPr id="82" name="TextBox 81">
            <a:extLst>
              <a:ext uri="{FF2B5EF4-FFF2-40B4-BE49-F238E27FC236}">
                <a16:creationId xmlns:a16="http://schemas.microsoft.com/office/drawing/2014/main" id="{A76982D2-7E29-4346-976F-79F3064DCFE2}"/>
              </a:ext>
            </a:extLst>
          </xdr:cNvPr>
          <xdr:cNvSpPr txBox="1"/>
        </xdr:nvSpPr>
        <xdr:spPr>
          <a:xfrm>
            <a:off x="5433138" y="3722525"/>
            <a:ext cx="884464"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7B9827-EC25-4B64-907C-1D4018921CE4}" type="TxLink">
              <a:rPr lang="en-US" sz="800" b="0" i="0" u="none" strike="noStrike">
                <a:solidFill>
                  <a:schemeClr val="bg1"/>
                </a:solidFill>
                <a:latin typeface="Arial" panose="020B0604020202020204" pitchFamily="34" charset="0"/>
                <a:cs typeface="Arial" panose="020B0604020202020204" pitchFamily="34" charset="0"/>
              </a:rPr>
              <a:t>Handphone</a:t>
            </a:fld>
            <a:endParaRPr lang="id-ID" sz="800">
              <a:solidFill>
                <a:schemeClr val="bg1"/>
              </a:solidFill>
              <a:latin typeface="Arial" panose="020B0604020202020204" pitchFamily="34" charset="0"/>
              <a:cs typeface="Arial" panose="020B0604020202020204" pitchFamily="34" charset="0"/>
            </a:endParaRPr>
          </a:p>
        </xdr:txBody>
      </xdr:sp>
      <xdr:sp macro="" textlink="Pivot!G16">
        <xdr:nvSpPr>
          <xdr:cNvPr id="84" name="TextBox 83">
            <a:extLst>
              <a:ext uri="{FF2B5EF4-FFF2-40B4-BE49-F238E27FC236}">
                <a16:creationId xmlns:a16="http://schemas.microsoft.com/office/drawing/2014/main" id="{5E560134-BBC0-4CC9-B6AD-BD01210CC4E7}"/>
              </a:ext>
            </a:extLst>
          </xdr:cNvPr>
          <xdr:cNvSpPr txBox="1"/>
        </xdr:nvSpPr>
        <xdr:spPr>
          <a:xfrm>
            <a:off x="6790742" y="4633038"/>
            <a:ext cx="884464"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878096-9EDE-4C89-AAD0-614A7671ACB3}" type="TxLink">
              <a:rPr lang="en-US" sz="800" b="0" i="0" u="none" strike="noStrike">
                <a:solidFill>
                  <a:schemeClr val="bg1"/>
                </a:solidFill>
                <a:latin typeface="Calibri"/>
                <a:cs typeface="Calibri"/>
              </a:rPr>
              <a:t>Komputer</a:t>
            </a:fld>
            <a:endParaRPr lang="id-ID" sz="800">
              <a:solidFill>
                <a:schemeClr val="bg1"/>
              </a:solidFill>
              <a:latin typeface="Arial" panose="020B0604020202020204" pitchFamily="34" charset="0"/>
              <a:cs typeface="Arial" panose="020B0604020202020204" pitchFamily="34" charset="0"/>
            </a:endParaRPr>
          </a:p>
        </xdr:txBody>
      </xdr:sp>
      <xdr:sp macro="" textlink="Pivot!G17">
        <xdr:nvSpPr>
          <xdr:cNvPr id="100" name="TextBox 99">
            <a:extLst>
              <a:ext uri="{FF2B5EF4-FFF2-40B4-BE49-F238E27FC236}">
                <a16:creationId xmlns:a16="http://schemas.microsoft.com/office/drawing/2014/main" id="{95227503-F968-418E-B809-D8A375D524DF}"/>
              </a:ext>
            </a:extLst>
          </xdr:cNvPr>
          <xdr:cNvSpPr txBox="1"/>
        </xdr:nvSpPr>
        <xdr:spPr>
          <a:xfrm>
            <a:off x="9282405" y="2867608"/>
            <a:ext cx="884464"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38905D-F504-4E91-BFC4-373CCE61C6FA}" type="TxLink">
              <a:rPr lang="en-US" sz="800" b="0" i="0" u="none" strike="noStrike">
                <a:solidFill>
                  <a:schemeClr val="bg1"/>
                </a:solidFill>
                <a:latin typeface="Arial" panose="020B0604020202020204" pitchFamily="34" charset="0"/>
                <a:cs typeface="Arial" panose="020B0604020202020204" pitchFamily="34" charset="0"/>
              </a:rPr>
              <a:t>Kulkas 2 Pintu</a:t>
            </a:fld>
            <a:endParaRPr lang="id-ID" sz="800">
              <a:solidFill>
                <a:schemeClr val="bg1"/>
              </a:solidFill>
              <a:latin typeface="Arial" panose="020B0604020202020204" pitchFamily="34" charset="0"/>
              <a:cs typeface="Arial" panose="020B0604020202020204" pitchFamily="34" charset="0"/>
            </a:endParaRPr>
          </a:p>
        </xdr:txBody>
      </xdr:sp>
      <xdr:sp macro="" textlink="Pivot!G20">
        <xdr:nvSpPr>
          <xdr:cNvPr id="102" name="TextBox 101">
            <a:extLst>
              <a:ext uri="{FF2B5EF4-FFF2-40B4-BE49-F238E27FC236}">
                <a16:creationId xmlns:a16="http://schemas.microsoft.com/office/drawing/2014/main" id="{05B855F9-D395-4568-877C-BEA5A071B8CD}"/>
              </a:ext>
            </a:extLst>
          </xdr:cNvPr>
          <xdr:cNvSpPr txBox="1"/>
        </xdr:nvSpPr>
        <xdr:spPr>
          <a:xfrm>
            <a:off x="8112968" y="1980034"/>
            <a:ext cx="576165"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183F90-FDCC-4F8C-AB8C-6A616E7D2508}" type="TxLink">
              <a:rPr lang="en-US" sz="800" b="0" i="0" u="none" strike="noStrike">
                <a:solidFill>
                  <a:schemeClr val="bg1"/>
                </a:solidFill>
                <a:latin typeface="Arial" panose="020B0604020202020204" pitchFamily="34" charset="0"/>
                <a:cs typeface="Arial" panose="020B0604020202020204" pitchFamily="34" charset="0"/>
              </a:rPr>
              <a:t>Speaker</a:t>
            </a:fld>
            <a:endParaRPr lang="id-ID" sz="800">
              <a:solidFill>
                <a:schemeClr val="bg1"/>
              </a:solidFill>
              <a:latin typeface="Arial" panose="020B0604020202020204" pitchFamily="34" charset="0"/>
              <a:cs typeface="Arial" panose="020B0604020202020204" pitchFamily="34" charset="0"/>
            </a:endParaRPr>
          </a:p>
        </xdr:txBody>
      </xdr:sp>
      <xdr:sp macro="" textlink="Pivot!G19">
        <xdr:nvSpPr>
          <xdr:cNvPr id="108" name="TextBox 107">
            <a:extLst>
              <a:ext uri="{FF2B5EF4-FFF2-40B4-BE49-F238E27FC236}">
                <a16:creationId xmlns:a16="http://schemas.microsoft.com/office/drawing/2014/main" id="{CA6F563A-6A5F-476D-BF4D-3922F440DBC7}"/>
              </a:ext>
            </a:extLst>
          </xdr:cNvPr>
          <xdr:cNvSpPr txBox="1"/>
        </xdr:nvSpPr>
        <xdr:spPr>
          <a:xfrm>
            <a:off x="6859167" y="1076131"/>
            <a:ext cx="498410"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240F74-41DF-4C3E-9470-7639FB8F18AE}" type="TxLink">
              <a:rPr lang="en-US" sz="800" b="0" i="0" u="none" strike="noStrike">
                <a:solidFill>
                  <a:schemeClr val="bg1"/>
                </a:solidFill>
                <a:latin typeface="Arial" panose="020B0604020202020204" pitchFamily="34" charset="0"/>
                <a:cs typeface="Arial" panose="020B0604020202020204" pitchFamily="34" charset="0"/>
              </a:rPr>
              <a:t>Mouse</a:t>
            </a:fld>
            <a:endParaRPr lang="id-ID" sz="800">
              <a:solidFill>
                <a:schemeClr val="bg1"/>
              </a:solidFill>
              <a:latin typeface="Arial" panose="020B0604020202020204" pitchFamily="34" charset="0"/>
              <a:cs typeface="Arial" panose="020B0604020202020204" pitchFamily="34" charset="0"/>
            </a:endParaRPr>
          </a:p>
        </xdr:txBody>
      </xdr:sp>
      <xdr:sp macro="" textlink="Pivot!G21">
        <xdr:nvSpPr>
          <xdr:cNvPr id="110" name="TextBox 109">
            <a:extLst>
              <a:ext uri="{FF2B5EF4-FFF2-40B4-BE49-F238E27FC236}">
                <a16:creationId xmlns:a16="http://schemas.microsoft.com/office/drawing/2014/main" id="{ECF46CAA-25C2-4D3B-9741-53C5A9CE606D}"/>
              </a:ext>
            </a:extLst>
          </xdr:cNvPr>
          <xdr:cNvSpPr txBox="1"/>
        </xdr:nvSpPr>
        <xdr:spPr>
          <a:xfrm>
            <a:off x="5556769" y="1980034"/>
            <a:ext cx="605323" cy="26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757378-763C-4EAE-B185-D669F052DE6B}" type="TxLink">
              <a:rPr lang="en-US" sz="800" b="0" i="0" u="none" strike="noStrike">
                <a:solidFill>
                  <a:schemeClr val="bg1"/>
                </a:solidFill>
                <a:latin typeface="Arial" panose="020B0604020202020204" pitchFamily="34" charset="0"/>
                <a:cs typeface="Arial" panose="020B0604020202020204" pitchFamily="34" charset="0"/>
              </a:rPr>
              <a:t>Televisi</a:t>
            </a:fld>
            <a:endParaRPr lang="id-ID" sz="800">
              <a:solidFill>
                <a:schemeClr val="bg1"/>
              </a:solidFill>
              <a:latin typeface="Arial" panose="020B0604020202020204" pitchFamily="34" charset="0"/>
              <a:cs typeface="Arial" panose="020B06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sya Siregar" refreshedDate="45496.66058703704" createdVersion="8" refreshedVersion="8" minRefreshableVersion="3" recordCount="32" xr:uid="{C4A078E4-7E84-4F2C-879D-C1BF24BED214}">
  <cacheSource type="worksheet">
    <worksheetSource name="Table1"/>
  </cacheSource>
  <cacheFields count="11">
    <cacheField name="No" numFmtId="0">
      <sharedItems containsSemiMixedTypes="0" containsString="0" containsNumber="1" containsInteger="1" minValue="1" maxValue="32"/>
    </cacheField>
    <cacheField name="Tanggal Transaksi" numFmtId="164">
      <sharedItems containsSemiMixedTypes="0" containsNonDate="0" containsDate="1" containsString="0" minDate="2021-11-14T00:00:00" maxDate="2024-11-21T00:00:00"/>
    </cacheField>
    <cacheField name="Bulan" numFmtId="0">
      <sharedItems containsSemiMixedTypes="0" containsString="0" containsNumber="1" containsInteger="1" minValue="1" maxValue="12" count="11">
        <n v="5"/>
        <n v="6"/>
        <n v="7"/>
        <n v="8"/>
        <n v="9"/>
        <n v="10"/>
        <n v="11"/>
        <n v="12"/>
        <n v="3" u="1"/>
        <n v="1" u="1"/>
        <n v="2" u="1"/>
      </sharedItems>
    </cacheField>
    <cacheField name="Tahun" numFmtId="0">
      <sharedItems containsSemiMixedTypes="0" containsString="0" containsNumber="1" containsInteger="1" minValue="2021" maxValue="2024" count="4">
        <n v="2021"/>
        <n v="2022"/>
        <n v="2023"/>
        <n v="2024"/>
      </sharedItems>
    </cacheField>
    <cacheField name="Nama Barang" numFmtId="0">
      <sharedItems count="8">
        <s v="Laptop"/>
        <s v="Komputer"/>
        <s v="Handphone"/>
        <s v="AC"/>
        <s v="Mouse"/>
        <s v="Televisi"/>
        <s v="Speaker"/>
        <s v="Kulkas 2 Pintu"/>
      </sharedItems>
    </cacheField>
    <cacheField name="Type" numFmtId="0">
      <sharedItems/>
    </cacheField>
    <cacheField name="Merk" numFmtId="0">
      <sharedItems count="14">
        <s v="Acer"/>
        <s v="Dell"/>
        <s v="Xiaomi"/>
        <s v="Panasonic"/>
        <s v="Logitech"/>
        <s v="Sony"/>
        <s v="Aqua"/>
        <s v="Lenovo" u="1"/>
        <s v="Apple" u="1"/>
        <s v="Samsung Galaxy Fold 3" u="1"/>
        <s v="HP" u="1"/>
        <s v="MSI Gaming" u="1"/>
        <s v="LG" u="1"/>
        <s v="JBL" u="1"/>
      </sharedItems>
    </cacheField>
    <cacheField name="Harga Barang/Produk" numFmtId="165">
      <sharedItems containsSemiMixedTypes="0" containsString="0" containsNumber="1" containsInteger="1" minValue="100000" maxValue="7000000"/>
    </cacheField>
    <cacheField name="Jumlah Barang Terjual " numFmtId="0">
      <sharedItems containsSemiMixedTypes="0" containsString="0" containsNumber="1" containsInteger="1" minValue="2" maxValue="230"/>
    </cacheField>
    <cacheField name="Total" numFmtId="165">
      <sharedItems containsSemiMixedTypes="0" containsString="0" containsNumber="1" containsInteger="1" minValue="10000000" maxValue="180000000"/>
    </cacheField>
    <cacheField name="Target Pasar" numFmtId="43">
      <sharedItems containsSemiMixedTypes="0" containsString="0" containsNumber="1" containsInteger="1" minValue="10000000" maxValue="100000000"/>
    </cacheField>
  </cacheFields>
  <extLst>
    <ext xmlns:x14="http://schemas.microsoft.com/office/spreadsheetml/2009/9/main" uri="{725AE2AE-9491-48be-B2B4-4EB974FC3084}">
      <x14:pivotCacheDefinition pivotCacheId="2133453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d v="2021-11-14T00:00:00"/>
    <x v="0"/>
    <x v="0"/>
    <x v="0"/>
    <s v="Core i3"/>
    <x v="0"/>
    <n v="5000000"/>
    <n v="30"/>
    <n v="150000000"/>
    <n v="100000000"/>
  </r>
  <r>
    <n v="2"/>
    <d v="2021-11-20T00:00:00"/>
    <x v="1"/>
    <x v="0"/>
    <x v="1"/>
    <s v="Dekstop PC"/>
    <x v="1"/>
    <n v="7000000"/>
    <n v="4"/>
    <n v="28000000"/>
    <n v="20000000"/>
  </r>
  <r>
    <n v="3"/>
    <d v="2021-11-25T00:00:00"/>
    <x v="2"/>
    <x v="0"/>
    <x v="2"/>
    <s v="Android"/>
    <x v="2"/>
    <n v="4000000"/>
    <n v="30"/>
    <n v="120000000"/>
    <n v="100000000"/>
  </r>
  <r>
    <n v="4"/>
    <d v="2021-12-17T00:00:00"/>
    <x v="3"/>
    <x v="0"/>
    <x v="3"/>
    <s v="AC WINDOW"/>
    <x v="3"/>
    <n v="1000000"/>
    <n v="10"/>
    <n v="10000000"/>
    <n v="10000000"/>
  </r>
  <r>
    <n v="5"/>
    <d v="2021-12-30T00:00:00"/>
    <x v="4"/>
    <x v="0"/>
    <x v="4"/>
    <s v="Mouse Wireless"/>
    <x v="4"/>
    <n v="100000"/>
    <n v="100"/>
    <n v="10000000"/>
    <n v="10000000"/>
  </r>
  <r>
    <n v="6"/>
    <d v="2022-12-15T00:00:00"/>
    <x v="5"/>
    <x v="0"/>
    <x v="5"/>
    <s v="LED TV"/>
    <x v="5"/>
    <n v="6999999"/>
    <n v="5"/>
    <n v="34999995"/>
    <n v="50000000"/>
  </r>
  <r>
    <n v="7"/>
    <d v="2022-03-20T00:00:00"/>
    <x v="6"/>
    <x v="0"/>
    <x v="6"/>
    <s v="Floorstanding Speakers"/>
    <x v="5"/>
    <n v="700000"/>
    <n v="20"/>
    <n v="14000000"/>
    <n v="10000000"/>
  </r>
  <r>
    <n v="8"/>
    <d v="2022-03-24T00:00:00"/>
    <x v="7"/>
    <x v="0"/>
    <x v="7"/>
    <s v="Top Freezer"/>
    <x v="6"/>
    <n v="3000000"/>
    <n v="6"/>
    <n v="18000000"/>
    <n v="10000000"/>
  </r>
  <r>
    <n v="9"/>
    <d v="2022-03-28T00:00:00"/>
    <x v="0"/>
    <x v="1"/>
    <x v="0"/>
    <s v="Core i4"/>
    <x v="0"/>
    <n v="5000000"/>
    <n v="11"/>
    <n v="55000000"/>
    <n v="50000000"/>
  </r>
  <r>
    <n v="10"/>
    <d v="2023-06-23T00:00:00"/>
    <x v="1"/>
    <x v="1"/>
    <x v="1"/>
    <s v="Dekstop PC"/>
    <x v="1"/>
    <n v="7000000"/>
    <n v="10"/>
    <n v="70000000"/>
    <n v="50000000"/>
  </r>
  <r>
    <n v="11"/>
    <d v="2023-09-25T00:00:00"/>
    <x v="2"/>
    <x v="1"/>
    <x v="2"/>
    <s v="Android"/>
    <x v="2"/>
    <n v="4000000"/>
    <n v="3"/>
    <n v="12000000"/>
    <n v="10000000"/>
  </r>
  <r>
    <n v="12"/>
    <d v="2023-10-27T00:00:00"/>
    <x v="3"/>
    <x v="1"/>
    <x v="3"/>
    <s v="AC WINDOW"/>
    <x v="3"/>
    <n v="1000000"/>
    <n v="12"/>
    <n v="12000000"/>
    <n v="10000000"/>
  </r>
  <r>
    <n v="13"/>
    <d v="2023-10-28T00:00:00"/>
    <x v="4"/>
    <x v="1"/>
    <x v="4"/>
    <s v="Mouse Wireless"/>
    <x v="4"/>
    <n v="100000"/>
    <n v="120"/>
    <n v="12000000"/>
    <n v="10000000"/>
  </r>
  <r>
    <n v="14"/>
    <d v="2023-11-02T00:00:00"/>
    <x v="5"/>
    <x v="1"/>
    <x v="5"/>
    <s v="LED TV"/>
    <x v="5"/>
    <n v="6999999"/>
    <n v="20"/>
    <n v="139999980"/>
    <n v="100000000"/>
  </r>
  <r>
    <n v="15"/>
    <d v="2023-11-12T00:00:00"/>
    <x v="6"/>
    <x v="1"/>
    <x v="6"/>
    <s v="Floorstanding Speakers"/>
    <x v="5"/>
    <n v="700000"/>
    <n v="19"/>
    <n v="13300000"/>
    <n v="10000000"/>
  </r>
  <r>
    <n v="16"/>
    <d v="2023-12-24T00:00:00"/>
    <x v="7"/>
    <x v="1"/>
    <x v="7"/>
    <s v="Top Freezer"/>
    <x v="6"/>
    <n v="3000000"/>
    <n v="8"/>
    <n v="24000000"/>
    <n v="10000000"/>
  </r>
  <r>
    <n v="17"/>
    <d v="2024-01-30T00:00:00"/>
    <x v="0"/>
    <x v="2"/>
    <x v="0"/>
    <s v="Core i5"/>
    <x v="0"/>
    <n v="5000000"/>
    <n v="3"/>
    <n v="15000000"/>
    <n v="10000000"/>
  </r>
  <r>
    <n v="18"/>
    <d v="2024-02-27T00:00:00"/>
    <x v="1"/>
    <x v="2"/>
    <x v="1"/>
    <s v="Dekstop PC"/>
    <x v="1"/>
    <n v="7000000"/>
    <n v="17"/>
    <n v="119000000"/>
    <n v="100000000"/>
  </r>
  <r>
    <n v="19"/>
    <d v="2024-05-01T00:00:00"/>
    <x v="2"/>
    <x v="2"/>
    <x v="2"/>
    <s v="Android"/>
    <x v="2"/>
    <n v="4000000"/>
    <n v="15"/>
    <n v="60000000"/>
    <n v="50000000"/>
  </r>
  <r>
    <n v="20"/>
    <d v="2024-05-02T00:00:00"/>
    <x v="3"/>
    <x v="2"/>
    <x v="3"/>
    <s v="AC WINDOW"/>
    <x v="3"/>
    <n v="1000000"/>
    <n v="10"/>
    <n v="10000000"/>
    <n v="10000000"/>
  </r>
  <r>
    <n v="21"/>
    <d v="2024-05-14T00:00:00"/>
    <x v="4"/>
    <x v="2"/>
    <x v="4"/>
    <s v="Mouse Wireless"/>
    <x v="4"/>
    <n v="100000"/>
    <n v="230"/>
    <n v="23000000"/>
    <n v="10000000"/>
  </r>
  <r>
    <n v="22"/>
    <d v="2024-06-20T00:00:00"/>
    <x v="5"/>
    <x v="2"/>
    <x v="5"/>
    <s v="LED TV"/>
    <x v="5"/>
    <n v="6999999"/>
    <n v="3"/>
    <n v="20999997"/>
    <n v="10000000"/>
  </r>
  <r>
    <n v="23"/>
    <d v="2024-07-05T00:00:00"/>
    <x v="6"/>
    <x v="2"/>
    <x v="6"/>
    <s v="Floorstanding Speakers"/>
    <x v="5"/>
    <n v="700000"/>
    <n v="30"/>
    <n v="21000000"/>
    <n v="10000000"/>
  </r>
  <r>
    <n v="24"/>
    <d v="2024-07-09T00:00:00"/>
    <x v="7"/>
    <x v="2"/>
    <x v="7"/>
    <s v="Top Freezer"/>
    <x v="6"/>
    <n v="3000000"/>
    <n v="49"/>
    <n v="147000000"/>
    <n v="100000000"/>
  </r>
  <r>
    <n v="25"/>
    <d v="2024-08-07T00:00:00"/>
    <x v="0"/>
    <x v="3"/>
    <x v="0"/>
    <s v="Core i6"/>
    <x v="0"/>
    <n v="5000000"/>
    <n v="13"/>
    <n v="65000000"/>
    <n v="50000000"/>
  </r>
  <r>
    <n v="26"/>
    <d v="2024-08-08T00:00:00"/>
    <x v="1"/>
    <x v="3"/>
    <x v="1"/>
    <s v="Dekstop PC"/>
    <x v="1"/>
    <n v="7000000"/>
    <n v="18"/>
    <n v="126000000"/>
    <n v="100000000"/>
  </r>
  <r>
    <n v="27"/>
    <d v="2024-08-16T00:00:00"/>
    <x v="2"/>
    <x v="3"/>
    <x v="2"/>
    <s v="Android"/>
    <x v="2"/>
    <n v="4000000"/>
    <n v="20"/>
    <n v="80000000"/>
    <n v="100000000"/>
  </r>
  <r>
    <n v="28"/>
    <d v="2024-10-20T00:00:00"/>
    <x v="3"/>
    <x v="3"/>
    <x v="3"/>
    <s v="AC WINDOW"/>
    <x v="3"/>
    <n v="1000000"/>
    <n v="180"/>
    <n v="180000000"/>
    <n v="100000000"/>
  </r>
  <r>
    <n v="29"/>
    <d v="2024-11-12T00:00:00"/>
    <x v="4"/>
    <x v="3"/>
    <x v="4"/>
    <s v="Mouse Wireless"/>
    <x v="4"/>
    <n v="100000"/>
    <n v="130"/>
    <n v="13000000"/>
    <n v="10000000"/>
  </r>
  <r>
    <n v="30"/>
    <d v="2024-11-12T00:00:00"/>
    <x v="5"/>
    <x v="3"/>
    <x v="5"/>
    <s v="LED TV"/>
    <x v="5"/>
    <n v="6999999"/>
    <n v="2"/>
    <n v="13999998"/>
    <n v="10000000"/>
  </r>
  <r>
    <n v="31"/>
    <d v="2024-11-14T00:00:00"/>
    <x v="6"/>
    <x v="3"/>
    <x v="6"/>
    <s v="Floorstanding Speakers"/>
    <x v="5"/>
    <n v="700000"/>
    <n v="40"/>
    <n v="28000000"/>
    <n v="10000000"/>
  </r>
  <r>
    <n v="32"/>
    <d v="2024-11-20T00:00:00"/>
    <x v="7"/>
    <x v="3"/>
    <x v="7"/>
    <s v="Top Freezer"/>
    <x v="6"/>
    <n v="3000000"/>
    <n v="9"/>
    <n v="27000000"/>
    <n v="1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5506A-6580-402B-A797-7BEA2BAB0C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F15:AG24" firstHeaderRow="1" firstDataRow="1" firstDataCol="1" rowPageCount="1" colPageCount="1"/>
  <pivotFields count="11">
    <pivotField showAll="0"/>
    <pivotField numFmtId="164" showAll="0"/>
    <pivotField axis="axisRow" showAll="0" defaultSubtotal="0">
      <items count="11">
        <item m="1" x="9"/>
        <item m="1" x="10"/>
        <item m="1" x="8"/>
        <item x="0"/>
        <item x="1"/>
        <item x="2"/>
        <item x="3"/>
        <item x="4"/>
        <item x="5"/>
        <item x="6"/>
        <item x="7"/>
      </items>
    </pivotField>
    <pivotField axis="axisPage" multipleItemSelectionAllowed="1" showAll="0">
      <items count="5">
        <item x="0"/>
        <item h="1" x="1"/>
        <item h="1" x="2"/>
        <item h="1" x="3"/>
        <item t="default"/>
      </items>
    </pivotField>
    <pivotField showAll="0"/>
    <pivotField showAll="0"/>
    <pivotField showAll="0">
      <items count="15">
        <item x="0"/>
        <item m="1" x="8"/>
        <item x="1"/>
        <item m="1" x="10"/>
        <item m="1" x="13"/>
        <item m="1" x="7"/>
        <item m="1" x="12"/>
        <item x="4"/>
        <item m="1" x="11"/>
        <item x="3"/>
        <item m="1" x="9"/>
        <item x="5"/>
        <item x="2"/>
        <item x="6"/>
        <item t="default"/>
      </items>
    </pivotField>
    <pivotField numFmtId="165" showAll="0"/>
    <pivotField showAll="0"/>
    <pivotField numFmtId="165" showAll="0"/>
    <pivotField dataField="1" numFmtId="43" showAll="0"/>
  </pivotFields>
  <rowFields count="1">
    <field x="2"/>
  </rowFields>
  <rowItems count="9">
    <i>
      <x v="3"/>
    </i>
    <i>
      <x v="4"/>
    </i>
    <i>
      <x v="5"/>
    </i>
    <i>
      <x v="6"/>
    </i>
    <i>
      <x v="7"/>
    </i>
    <i>
      <x v="8"/>
    </i>
    <i>
      <x v="9"/>
    </i>
    <i>
      <x v="10"/>
    </i>
    <i t="grand">
      <x/>
    </i>
  </rowItems>
  <colItems count="1">
    <i/>
  </colItems>
  <pageFields count="1">
    <pageField fld="3" hier="-1"/>
  </pageFields>
  <dataFields count="1">
    <dataField name="Sum of Target Pasar" fld="10" baseField="0" baseItem="0" numFmtId="166"/>
  </dataFields>
  <formats count="17">
    <format dxfId="5602">
      <pivotArea type="all" dataOnly="0" outline="0" fieldPosition="0"/>
    </format>
    <format dxfId="5601">
      <pivotArea outline="0" collapsedLevelsAreSubtotals="1" fieldPosition="0"/>
    </format>
    <format dxfId="5600">
      <pivotArea field="6" type="button" dataOnly="0" labelOnly="1" outline="0"/>
    </format>
    <format dxfId="5599">
      <pivotArea dataOnly="0" labelOnly="1" grandRow="1" outline="0" fieldPosition="0"/>
    </format>
    <format dxfId="5598">
      <pivotArea type="all" dataOnly="0" outline="0" fieldPosition="0"/>
    </format>
    <format dxfId="5597">
      <pivotArea outline="0" collapsedLevelsAreSubtotals="1" fieldPosition="0"/>
    </format>
    <format dxfId="5596">
      <pivotArea field="6" type="button" dataOnly="0" labelOnly="1" outline="0"/>
    </format>
    <format dxfId="5595">
      <pivotArea dataOnly="0" labelOnly="1" grandRow="1" outline="0" fieldPosition="0"/>
    </format>
    <format dxfId="5594">
      <pivotArea type="all" dataOnly="0" outline="0" fieldPosition="0"/>
    </format>
    <format dxfId="5593">
      <pivotArea outline="0" collapsedLevelsAreSubtotals="1" fieldPosition="0"/>
    </format>
    <format dxfId="5592">
      <pivotArea field="6" type="button" dataOnly="0" labelOnly="1" outline="0"/>
    </format>
    <format dxfId="5591">
      <pivotArea dataOnly="0" labelOnly="1" grandRow="1" outline="0" fieldPosition="0"/>
    </format>
    <format dxfId="5590">
      <pivotArea type="all" dataOnly="0" outline="0" fieldPosition="0"/>
    </format>
    <format dxfId="5589">
      <pivotArea outline="0" collapsedLevelsAreSubtotals="1" fieldPosition="0"/>
    </format>
    <format dxfId="5588">
      <pivotArea field="6" type="button" dataOnly="0" labelOnly="1" outline="0"/>
    </format>
    <format dxfId="5587">
      <pivotArea dataOnly="0" labelOnly="1" grandRow="1" outline="0" fieldPosition="0"/>
    </format>
    <format dxfId="5586">
      <pivotArea outline="0" collapsedLevelsAreSubtotals="1" fieldPosition="0"/>
    </format>
  </formats>
  <chartFormats count="2">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2" count="1" selected="0">
            <x v="9"/>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B1EA2-D3DD-4519-B94E-225E3882A0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E23" firstHeaderRow="0" firstDataRow="1" firstDataCol="1" rowPageCount="1" colPageCount="1"/>
  <pivotFields count="11">
    <pivotField showAll="0"/>
    <pivotField numFmtId="164" showAll="0"/>
    <pivotField showAll="0"/>
    <pivotField axis="axisPage" multipleItemSelectionAllowed="1" showAll="0">
      <items count="5">
        <item x="0"/>
        <item h="1" x="1"/>
        <item h="1" x="2"/>
        <item h="1" x="3"/>
        <item t="default"/>
      </items>
    </pivotField>
    <pivotField axis="axisRow" showAll="0">
      <items count="9">
        <item x="3"/>
        <item x="2"/>
        <item x="1"/>
        <item x="7"/>
        <item x="0"/>
        <item x="4"/>
        <item x="6"/>
        <item x="5"/>
        <item t="default"/>
      </items>
    </pivotField>
    <pivotField showAll="0"/>
    <pivotField showAll="0">
      <items count="15">
        <item x="0"/>
        <item m="1" x="8"/>
        <item x="1"/>
        <item m="1" x="10"/>
        <item m="1" x="13"/>
        <item m="1" x="7"/>
        <item m="1" x="12"/>
        <item x="4"/>
        <item m="1" x="11"/>
        <item x="3"/>
        <item m="1" x="9"/>
        <item x="5"/>
        <item x="2"/>
        <item x="6"/>
        <item t="default"/>
      </items>
    </pivotField>
    <pivotField dataField="1" numFmtId="165" showAll="0"/>
    <pivotField showAll="0"/>
    <pivotField dataField="1" numFmtId="165" showAll="0"/>
    <pivotField numFmtId="43"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3" hier="-1"/>
  </pageFields>
  <dataFields count="3">
    <dataField name="Sum of Total" fld="9" baseField="0" baseItem="0" numFmtId="166"/>
    <dataField name="Sum of Harga Barang/Produk" fld="7" baseField="0" baseItem="0"/>
    <dataField name="Sum of Harga Barang/Produk2" fld="7" showDataAs="percentOfCol" baseField="4" baseItem="0" numFmtId="10"/>
  </dataFields>
  <formats count="22">
    <format dxfId="5624">
      <pivotArea type="all" dataOnly="0" outline="0" fieldPosition="0"/>
    </format>
    <format dxfId="5623">
      <pivotArea outline="0" collapsedLevelsAreSubtotals="1" fieldPosition="0"/>
    </format>
    <format dxfId="5622">
      <pivotArea field="6" type="button" dataOnly="0" labelOnly="1" outline="0"/>
    </format>
    <format dxfId="5621">
      <pivotArea dataOnly="0" labelOnly="1" grandRow="1" outline="0" fieldPosition="0"/>
    </format>
    <format dxfId="5620">
      <pivotArea dataOnly="0" labelOnly="1" outline="0" fieldPosition="0">
        <references count="1">
          <reference field="4294967294" count="1">
            <x v="0"/>
          </reference>
        </references>
      </pivotArea>
    </format>
    <format dxfId="5619">
      <pivotArea type="all" dataOnly="0" outline="0" fieldPosition="0"/>
    </format>
    <format dxfId="5618">
      <pivotArea outline="0" collapsedLevelsAreSubtotals="1" fieldPosition="0"/>
    </format>
    <format dxfId="5617">
      <pivotArea field="6" type="button" dataOnly="0" labelOnly="1" outline="0"/>
    </format>
    <format dxfId="5616">
      <pivotArea dataOnly="0" labelOnly="1" grandRow="1" outline="0" fieldPosition="0"/>
    </format>
    <format dxfId="5615">
      <pivotArea dataOnly="0" labelOnly="1" outline="0" fieldPosition="0">
        <references count="1">
          <reference field="4294967294" count="1">
            <x v="0"/>
          </reference>
        </references>
      </pivotArea>
    </format>
    <format dxfId="5614">
      <pivotArea type="all" dataOnly="0" outline="0" fieldPosition="0"/>
    </format>
    <format dxfId="5613">
      <pivotArea outline="0" collapsedLevelsAreSubtotals="1" fieldPosition="0"/>
    </format>
    <format dxfId="5612">
      <pivotArea field="6" type="button" dataOnly="0" labelOnly="1" outline="0"/>
    </format>
    <format dxfId="5611">
      <pivotArea dataOnly="0" labelOnly="1" grandRow="1" outline="0" fieldPosition="0"/>
    </format>
    <format dxfId="5610">
      <pivotArea dataOnly="0" labelOnly="1" outline="0" fieldPosition="0">
        <references count="1">
          <reference field="4294967294" count="1">
            <x v="0"/>
          </reference>
        </references>
      </pivotArea>
    </format>
    <format dxfId="5609">
      <pivotArea type="all" dataOnly="0" outline="0" fieldPosition="0"/>
    </format>
    <format dxfId="5608">
      <pivotArea outline="0" collapsedLevelsAreSubtotals="1" fieldPosition="0"/>
    </format>
    <format dxfId="5607">
      <pivotArea field="6" type="button" dataOnly="0" labelOnly="1" outline="0"/>
    </format>
    <format dxfId="5606">
      <pivotArea dataOnly="0" labelOnly="1" grandRow="1" outline="0" fieldPosition="0"/>
    </format>
    <format dxfId="5605">
      <pivotArea dataOnly="0" labelOnly="1" outline="0" fieldPosition="0">
        <references count="1">
          <reference field="4294967294" count="1">
            <x v="0"/>
          </reference>
        </references>
      </pivotArea>
    </format>
    <format dxfId="5604">
      <pivotArea outline="0" collapsedLevelsAreSubtotals="1" fieldPosition="0">
        <references count="1">
          <reference field="4294967294" count="1" selected="0">
            <x v="0"/>
          </reference>
        </references>
      </pivotArea>
    </format>
    <format dxfId="5603">
      <pivotArea outline="0" fieldPosition="0">
        <references count="1">
          <reference field="4294967294" count="1">
            <x v="2"/>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16776-5627-4427-B24E-DB923BBA68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Y14:AA23" firstHeaderRow="0" firstDataRow="1" firstDataCol="1"/>
  <pivotFields count="11">
    <pivotField showAll="0"/>
    <pivotField numFmtId="164" showAll="0"/>
    <pivotField axis="axisRow" showAll="0" defaultSubtotal="0">
      <items count="11">
        <item m="1" x="9"/>
        <item m="1" x="10"/>
        <item m="1" x="8"/>
        <item x="0"/>
        <item x="1"/>
        <item x="2"/>
        <item x="3"/>
        <item x="4"/>
        <item x="5"/>
        <item x="6"/>
        <item x="7"/>
      </items>
    </pivotField>
    <pivotField multipleItemSelectionAllowed="1" showAll="0">
      <items count="5">
        <item x="0"/>
        <item h="1" x="1"/>
        <item h="1" x="2"/>
        <item h="1" x="3"/>
        <item t="default"/>
      </items>
    </pivotField>
    <pivotField showAll="0"/>
    <pivotField showAll="0"/>
    <pivotField showAll="0">
      <items count="15">
        <item x="0"/>
        <item m="1" x="8"/>
        <item x="1"/>
        <item m="1" x="10"/>
        <item m="1" x="13"/>
        <item m="1" x="7"/>
        <item m="1" x="12"/>
        <item x="4"/>
        <item m="1" x="11"/>
        <item x="3"/>
        <item m="1" x="9"/>
        <item x="5"/>
        <item x="2"/>
        <item x="6"/>
        <item t="default"/>
      </items>
    </pivotField>
    <pivotField numFmtId="165" showAll="0"/>
    <pivotField showAll="0"/>
    <pivotField dataField="1" numFmtId="165" showAll="0"/>
    <pivotField numFmtId="43" showAll="0"/>
  </pivotFields>
  <rowFields count="1">
    <field x="2"/>
  </rowFields>
  <rowItems count="9">
    <i>
      <x v="3"/>
    </i>
    <i>
      <x v="4"/>
    </i>
    <i>
      <x v="5"/>
    </i>
    <i>
      <x v="6"/>
    </i>
    <i>
      <x v="7"/>
    </i>
    <i>
      <x v="8"/>
    </i>
    <i>
      <x v="9"/>
    </i>
    <i>
      <x v="10"/>
    </i>
    <i t="grand">
      <x/>
    </i>
  </rowItems>
  <colFields count="1">
    <field x="-2"/>
  </colFields>
  <colItems count="2">
    <i>
      <x/>
    </i>
    <i i="1">
      <x v="1"/>
    </i>
  </colItems>
  <dataFields count="2">
    <dataField name="Sum of Total" fld="9" baseField="0" baseItem="0" numFmtId="166"/>
    <dataField name="Sum of Total2" fld="9" baseField="0" baseItem="0"/>
  </dataFields>
  <formats count="21">
    <format dxfId="5645">
      <pivotArea type="all" dataOnly="0" outline="0" fieldPosition="0"/>
    </format>
    <format dxfId="5644">
      <pivotArea outline="0" collapsedLevelsAreSubtotals="1" fieldPosition="0"/>
    </format>
    <format dxfId="5643">
      <pivotArea field="6" type="button" dataOnly="0" labelOnly="1" outline="0"/>
    </format>
    <format dxfId="5642">
      <pivotArea dataOnly="0" labelOnly="1" grandRow="1" outline="0" fieldPosition="0"/>
    </format>
    <format dxfId="5641">
      <pivotArea dataOnly="0" labelOnly="1" outline="0" fieldPosition="0">
        <references count="1">
          <reference field="4294967294" count="1">
            <x v="0"/>
          </reference>
        </references>
      </pivotArea>
    </format>
    <format dxfId="5640">
      <pivotArea type="all" dataOnly="0" outline="0" fieldPosition="0"/>
    </format>
    <format dxfId="5639">
      <pivotArea outline="0" collapsedLevelsAreSubtotals="1" fieldPosition="0"/>
    </format>
    <format dxfId="5638">
      <pivotArea field="6" type="button" dataOnly="0" labelOnly="1" outline="0"/>
    </format>
    <format dxfId="5637">
      <pivotArea dataOnly="0" labelOnly="1" grandRow="1" outline="0" fieldPosition="0"/>
    </format>
    <format dxfId="5636">
      <pivotArea dataOnly="0" labelOnly="1" outline="0" fieldPosition="0">
        <references count="1">
          <reference field="4294967294" count="1">
            <x v="0"/>
          </reference>
        </references>
      </pivotArea>
    </format>
    <format dxfId="5635">
      <pivotArea type="all" dataOnly="0" outline="0" fieldPosition="0"/>
    </format>
    <format dxfId="5634">
      <pivotArea outline="0" collapsedLevelsAreSubtotals="1" fieldPosition="0"/>
    </format>
    <format dxfId="5633">
      <pivotArea field="6" type="button" dataOnly="0" labelOnly="1" outline="0"/>
    </format>
    <format dxfId="5632">
      <pivotArea dataOnly="0" labelOnly="1" grandRow="1" outline="0" fieldPosition="0"/>
    </format>
    <format dxfId="5631">
      <pivotArea dataOnly="0" labelOnly="1" outline="0" fieldPosition="0">
        <references count="1">
          <reference field="4294967294" count="1">
            <x v="0"/>
          </reference>
        </references>
      </pivotArea>
    </format>
    <format dxfId="5630">
      <pivotArea type="all" dataOnly="0" outline="0" fieldPosition="0"/>
    </format>
    <format dxfId="5629">
      <pivotArea outline="0" collapsedLevelsAreSubtotals="1" fieldPosition="0"/>
    </format>
    <format dxfId="5628">
      <pivotArea field="6" type="button" dataOnly="0" labelOnly="1" outline="0"/>
    </format>
    <format dxfId="5627">
      <pivotArea dataOnly="0" labelOnly="1" grandRow="1" outline="0" fieldPosition="0"/>
    </format>
    <format dxfId="5626">
      <pivotArea dataOnly="0" labelOnly="1" outline="0" fieldPosition="0">
        <references count="1">
          <reference field="4294967294" count="1">
            <x v="0"/>
          </reference>
        </references>
      </pivotArea>
    </format>
    <format dxfId="5625">
      <pivotArea outline="0" collapsedLevelsAreSubtotals="1" fieldPosition="0">
        <references count="1">
          <reference field="4294967294" count="1" selected="0">
            <x v="0"/>
          </reference>
        </references>
      </pivotArea>
    </format>
  </formats>
  <chartFormats count="8">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28C94F-43B6-4FB1-A0F3-F738F282F9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4:R15" firstHeaderRow="0" firstDataRow="1" firstDataCol="0" rowPageCount="1" colPageCount="1"/>
  <pivotFields count="11">
    <pivotField showAll="0"/>
    <pivotField numFmtId="164" showAll="0"/>
    <pivotField showAll="0"/>
    <pivotField axis="axisPage" multipleItemSelectionAllowed="1" showAll="0">
      <items count="5">
        <item x="0"/>
        <item h="1" x="1"/>
        <item h="1" x="2"/>
        <item h="1" x="3"/>
        <item t="default"/>
      </items>
    </pivotField>
    <pivotField showAll="0"/>
    <pivotField showAll="0"/>
    <pivotField showAll="0">
      <items count="15">
        <item x="0"/>
        <item m="1" x="8"/>
        <item x="1"/>
        <item m="1" x="10"/>
        <item m="1" x="13"/>
        <item m="1" x="7"/>
        <item m="1" x="12"/>
        <item x="4"/>
        <item m="1" x="11"/>
        <item x="3"/>
        <item m="1" x="9"/>
        <item x="5"/>
        <item x="2"/>
        <item x="6"/>
        <item t="default"/>
      </items>
    </pivotField>
    <pivotField numFmtId="165" showAll="0"/>
    <pivotField showAll="0"/>
    <pivotField dataField="1" numFmtId="165" showAll="0"/>
    <pivotField dataField="1" numFmtId="43" showAll="0"/>
  </pivotFields>
  <rowItems count="1">
    <i/>
  </rowItems>
  <colFields count="1">
    <field x="-2"/>
  </colFields>
  <colItems count="2">
    <i>
      <x/>
    </i>
    <i i="1">
      <x v="1"/>
    </i>
  </colItems>
  <pageFields count="1">
    <pageField fld="3" hier="-1"/>
  </pageFields>
  <dataFields count="2">
    <dataField name="Sum of Total" fld="9" baseField="0" baseItem="0" numFmtId="166"/>
    <dataField name="Sum of Target Pasar" fld="10" baseField="0" baseItem="0" numFmtId="166"/>
  </dataFields>
  <formats count="22">
    <format dxfId="5667">
      <pivotArea type="all" dataOnly="0" outline="0" fieldPosition="0"/>
    </format>
    <format dxfId="5666">
      <pivotArea outline="0" collapsedLevelsAreSubtotals="1" fieldPosition="0"/>
    </format>
    <format dxfId="5665">
      <pivotArea field="6" type="button" dataOnly="0" labelOnly="1" outline="0"/>
    </format>
    <format dxfId="5664">
      <pivotArea dataOnly="0" labelOnly="1" grandRow="1" outline="0" fieldPosition="0"/>
    </format>
    <format dxfId="5663">
      <pivotArea dataOnly="0" labelOnly="1" outline="0" fieldPosition="0">
        <references count="1">
          <reference field="4294967294" count="1">
            <x v="0"/>
          </reference>
        </references>
      </pivotArea>
    </format>
    <format dxfId="5662">
      <pivotArea type="all" dataOnly="0" outline="0" fieldPosition="0"/>
    </format>
    <format dxfId="5661">
      <pivotArea outline="0" collapsedLevelsAreSubtotals="1" fieldPosition="0"/>
    </format>
    <format dxfId="5660">
      <pivotArea field="6" type="button" dataOnly="0" labelOnly="1" outline="0"/>
    </format>
    <format dxfId="5659">
      <pivotArea dataOnly="0" labelOnly="1" grandRow="1" outline="0" fieldPosition="0"/>
    </format>
    <format dxfId="5658">
      <pivotArea dataOnly="0" labelOnly="1" outline="0" fieldPosition="0">
        <references count="1">
          <reference field="4294967294" count="1">
            <x v="0"/>
          </reference>
        </references>
      </pivotArea>
    </format>
    <format dxfId="5657">
      <pivotArea type="all" dataOnly="0" outline="0" fieldPosition="0"/>
    </format>
    <format dxfId="5656">
      <pivotArea outline="0" collapsedLevelsAreSubtotals="1" fieldPosition="0"/>
    </format>
    <format dxfId="5655">
      <pivotArea field="6" type="button" dataOnly="0" labelOnly="1" outline="0"/>
    </format>
    <format dxfId="5654">
      <pivotArea dataOnly="0" labelOnly="1" grandRow="1" outline="0" fieldPosition="0"/>
    </format>
    <format dxfId="5653">
      <pivotArea dataOnly="0" labelOnly="1" outline="0" fieldPosition="0">
        <references count="1">
          <reference field="4294967294" count="1">
            <x v="0"/>
          </reference>
        </references>
      </pivotArea>
    </format>
    <format dxfId="5652">
      <pivotArea type="all" dataOnly="0" outline="0" fieldPosition="0"/>
    </format>
    <format dxfId="5651">
      <pivotArea outline="0" collapsedLevelsAreSubtotals="1" fieldPosition="0"/>
    </format>
    <format dxfId="5650">
      <pivotArea field="6" type="button" dataOnly="0" labelOnly="1" outline="0"/>
    </format>
    <format dxfId="5649">
      <pivotArea dataOnly="0" labelOnly="1" grandRow="1" outline="0" fieldPosition="0"/>
    </format>
    <format dxfId="5648">
      <pivotArea dataOnly="0" labelOnly="1" outline="0" fieldPosition="0">
        <references count="1">
          <reference field="4294967294" count="1">
            <x v="0"/>
          </reference>
        </references>
      </pivotArea>
    </format>
    <format dxfId="5647">
      <pivotArea outline="0" collapsedLevelsAreSubtotals="1" fieldPosition="0">
        <references count="1">
          <reference field="4294967294" count="1" selected="0">
            <x v="1"/>
          </reference>
        </references>
      </pivotArea>
    </format>
    <format dxfId="5646">
      <pivotArea outline="0" collapsedLevelsAreSubtotals="1" fieldPosition="0">
        <references count="1">
          <reference field="4294967294" count="1" selected="0">
            <x v="0"/>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37D7A0-26B8-495F-9791-2F32AD6C3A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6">
  <location ref="AT18:AU26" firstHeaderRow="1" firstDataRow="1" firstDataCol="1" rowPageCount="1" colPageCount="1"/>
  <pivotFields count="11">
    <pivotField showAll="0"/>
    <pivotField numFmtId="164" showAll="0"/>
    <pivotField showAll="0" defaultSubtotal="0">
      <items count="11">
        <item m="1" x="9"/>
        <item m="1" x="10"/>
        <item m="1" x="8"/>
        <item x="0"/>
        <item x="1"/>
        <item x="2"/>
        <item x="3"/>
        <item x="4"/>
        <item x="5"/>
        <item x="6"/>
        <item x="7"/>
      </items>
    </pivotField>
    <pivotField axis="axisPage" multipleItemSelectionAllowed="1" showAll="0">
      <items count="5">
        <item x="0"/>
        <item h="1" x="1"/>
        <item h="1" x="2"/>
        <item h="1" x="3"/>
        <item t="default"/>
      </items>
    </pivotField>
    <pivotField showAll="0"/>
    <pivotField showAll="0"/>
    <pivotField axis="axisRow" showAll="0">
      <items count="15">
        <item x="0"/>
        <item m="1" x="8"/>
        <item x="1"/>
        <item m="1" x="10"/>
        <item m="1" x="13"/>
        <item m="1" x="7"/>
        <item m="1" x="12"/>
        <item x="4"/>
        <item m="1" x="11"/>
        <item x="3"/>
        <item m="1" x="9"/>
        <item x="5"/>
        <item x="2"/>
        <item x="6"/>
        <item t="default"/>
      </items>
    </pivotField>
    <pivotField numFmtId="165" showAll="0"/>
    <pivotField dataField="1" showAll="0"/>
    <pivotField numFmtId="165" showAll="0"/>
    <pivotField numFmtId="43" showAll="0"/>
  </pivotFields>
  <rowFields count="1">
    <field x="6"/>
  </rowFields>
  <rowItems count="8">
    <i>
      <x/>
    </i>
    <i>
      <x v="2"/>
    </i>
    <i>
      <x v="7"/>
    </i>
    <i>
      <x v="9"/>
    </i>
    <i>
      <x v="11"/>
    </i>
    <i>
      <x v="12"/>
    </i>
    <i>
      <x v="13"/>
    </i>
    <i t="grand">
      <x/>
    </i>
  </rowItems>
  <colItems count="1">
    <i/>
  </colItems>
  <pageFields count="1">
    <pageField fld="3" hier="-1"/>
  </pageFields>
  <dataFields count="1">
    <dataField name="Sum of Jumlah Barang Terjual " fld="8" baseField="0" baseItem="0"/>
  </dataFields>
  <formats count="16">
    <format dxfId="5683">
      <pivotArea type="all" dataOnly="0" outline="0" fieldPosition="0"/>
    </format>
    <format dxfId="5682">
      <pivotArea outline="0" collapsedLevelsAreSubtotals="1" fieldPosition="0"/>
    </format>
    <format dxfId="5681">
      <pivotArea field="6" type="button" dataOnly="0" labelOnly="1" outline="0" axis="axisRow" fieldPosition="0"/>
    </format>
    <format dxfId="5680">
      <pivotArea dataOnly="0" labelOnly="1" grandRow="1" outline="0" fieldPosition="0"/>
    </format>
    <format dxfId="5679">
      <pivotArea type="all" dataOnly="0" outline="0" fieldPosition="0"/>
    </format>
    <format dxfId="5678">
      <pivotArea outline="0" collapsedLevelsAreSubtotals="1" fieldPosition="0"/>
    </format>
    <format dxfId="5677">
      <pivotArea field="6" type="button" dataOnly="0" labelOnly="1" outline="0" axis="axisRow" fieldPosition="0"/>
    </format>
    <format dxfId="5676">
      <pivotArea dataOnly="0" labelOnly="1" grandRow="1" outline="0" fieldPosition="0"/>
    </format>
    <format dxfId="5675">
      <pivotArea type="all" dataOnly="0" outline="0" fieldPosition="0"/>
    </format>
    <format dxfId="5674">
      <pivotArea outline="0" collapsedLevelsAreSubtotals="1" fieldPosition="0"/>
    </format>
    <format dxfId="5673">
      <pivotArea field="6" type="button" dataOnly="0" labelOnly="1" outline="0" axis="axisRow" fieldPosition="0"/>
    </format>
    <format dxfId="5672">
      <pivotArea dataOnly="0" labelOnly="1" grandRow="1" outline="0" fieldPosition="0"/>
    </format>
    <format dxfId="5671">
      <pivotArea type="all" dataOnly="0" outline="0" fieldPosition="0"/>
    </format>
    <format dxfId="5670">
      <pivotArea outline="0" collapsedLevelsAreSubtotals="1" fieldPosition="0"/>
    </format>
    <format dxfId="5669">
      <pivotArea field="6" type="button" dataOnly="0" labelOnly="1" outline="0" axis="axisRow" fieldPosition="0"/>
    </format>
    <format dxfId="5668">
      <pivotArea dataOnly="0" labelOnly="1" grandRow="1" outline="0" fieldPosition="0"/>
    </format>
  </formats>
  <chartFormats count="1">
    <chartFormat chart="144"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5B373B-3554-40DB-B304-2CC950C4AA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location ref="AN16:AO25" firstHeaderRow="1" firstDataRow="1" firstDataCol="1" rowPageCount="1" colPageCount="1"/>
  <pivotFields count="11">
    <pivotField showAll="0"/>
    <pivotField numFmtId="164" showAll="0"/>
    <pivotField axis="axisRow" showAll="0" defaultSubtotal="0">
      <items count="11">
        <item m="1" x="9"/>
        <item m="1" x="10"/>
        <item m="1" x="8"/>
        <item x="0"/>
        <item x="1"/>
        <item x="2"/>
        <item x="3"/>
        <item x="4"/>
        <item x="5"/>
        <item x="6"/>
        <item x="7"/>
      </items>
    </pivotField>
    <pivotField axis="axisPage" multipleItemSelectionAllowed="1" showAll="0">
      <items count="5">
        <item x="0"/>
        <item h="1" x="1"/>
        <item h="1" x="2"/>
        <item h="1" x="3"/>
        <item t="default"/>
      </items>
    </pivotField>
    <pivotField showAll="0"/>
    <pivotField showAll="0"/>
    <pivotField showAll="0">
      <items count="15">
        <item x="0"/>
        <item m="1" x="8"/>
        <item x="1"/>
        <item m="1" x="10"/>
        <item m="1" x="13"/>
        <item m="1" x="7"/>
        <item m="1" x="12"/>
        <item x="4"/>
        <item m="1" x="11"/>
        <item x="3"/>
        <item m="1" x="9"/>
        <item x="5"/>
        <item x="2"/>
        <item x="6"/>
        <item t="default"/>
      </items>
    </pivotField>
    <pivotField numFmtId="165" showAll="0"/>
    <pivotField dataField="1" showAll="0"/>
    <pivotField numFmtId="165" showAll="0"/>
    <pivotField numFmtId="43" showAll="0"/>
  </pivotFields>
  <rowFields count="1">
    <field x="2"/>
  </rowFields>
  <rowItems count="9">
    <i>
      <x v="3"/>
    </i>
    <i>
      <x v="4"/>
    </i>
    <i>
      <x v="5"/>
    </i>
    <i>
      <x v="6"/>
    </i>
    <i>
      <x v="7"/>
    </i>
    <i>
      <x v="8"/>
    </i>
    <i>
      <x v="9"/>
    </i>
    <i>
      <x v="10"/>
    </i>
    <i t="grand">
      <x/>
    </i>
  </rowItems>
  <colItems count="1">
    <i/>
  </colItems>
  <pageFields count="1">
    <pageField fld="3" hier="-1"/>
  </pageFields>
  <dataFields count="1">
    <dataField name="Sum of Jumlah Barang Terjual " fld="8" baseField="0" baseItem="0"/>
  </dataFields>
  <formats count="16">
    <format dxfId="5699">
      <pivotArea type="all" dataOnly="0" outline="0" fieldPosition="0"/>
    </format>
    <format dxfId="5698">
      <pivotArea outline="0" collapsedLevelsAreSubtotals="1" fieldPosition="0"/>
    </format>
    <format dxfId="5697">
      <pivotArea field="6" type="button" dataOnly="0" labelOnly="1" outline="0"/>
    </format>
    <format dxfId="5696">
      <pivotArea dataOnly="0" labelOnly="1" grandRow="1" outline="0" fieldPosition="0"/>
    </format>
    <format dxfId="5695">
      <pivotArea type="all" dataOnly="0" outline="0" fieldPosition="0"/>
    </format>
    <format dxfId="5694">
      <pivotArea outline="0" collapsedLevelsAreSubtotals="1" fieldPosition="0"/>
    </format>
    <format dxfId="5693">
      <pivotArea field="6" type="button" dataOnly="0" labelOnly="1" outline="0"/>
    </format>
    <format dxfId="5692">
      <pivotArea dataOnly="0" labelOnly="1" grandRow="1" outline="0" fieldPosition="0"/>
    </format>
    <format dxfId="5691">
      <pivotArea type="all" dataOnly="0" outline="0" fieldPosition="0"/>
    </format>
    <format dxfId="5690">
      <pivotArea outline="0" collapsedLevelsAreSubtotals="1" fieldPosition="0"/>
    </format>
    <format dxfId="5689">
      <pivotArea field="6" type="button" dataOnly="0" labelOnly="1" outline="0"/>
    </format>
    <format dxfId="5688">
      <pivotArea dataOnly="0" labelOnly="1" grandRow="1" outline="0" fieldPosition="0"/>
    </format>
    <format dxfId="5687">
      <pivotArea type="all" dataOnly="0" outline="0" fieldPosition="0"/>
    </format>
    <format dxfId="5686">
      <pivotArea outline="0" collapsedLevelsAreSubtotals="1" fieldPosition="0"/>
    </format>
    <format dxfId="5685">
      <pivotArea field="6" type="button" dataOnly="0" labelOnly="1" outline="0"/>
    </format>
    <format dxfId="5684">
      <pivotArea dataOnly="0" labelOnly="1" grandRow="1" outline="0" fieldPosition="0"/>
    </format>
  </formats>
  <chartFormats count="9">
    <chartFormat chart="93" format="10" series="1">
      <pivotArea type="data" outline="0" fieldPosition="0">
        <references count="1">
          <reference field="4294967294" count="1" selected="0">
            <x v="0"/>
          </reference>
        </references>
      </pivotArea>
    </chartFormat>
    <chartFormat chart="93" format="11">
      <pivotArea type="data" outline="0" fieldPosition="0">
        <references count="2">
          <reference field="4294967294" count="1" selected="0">
            <x v="0"/>
          </reference>
          <reference field="2" count="1" selected="0">
            <x v="3"/>
          </reference>
        </references>
      </pivotArea>
    </chartFormat>
    <chartFormat chart="93" format="12">
      <pivotArea type="data" outline="0" fieldPosition="0">
        <references count="2">
          <reference field="4294967294" count="1" selected="0">
            <x v="0"/>
          </reference>
          <reference field="2" count="1" selected="0">
            <x v="4"/>
          </reference>
        </references>
      </pivotArea>
    </chartFormat>
    <chartFormat chart="93" format="13">
      <pivotArea type="data" outline="0" fieldPosition="0">
        <references count="2">
          <reference field="4294967294" count="1" selected="0">
            <x v="0"/>
          </reference>
          <reference field="2" count="1" selected="0">
            <x v="5"/>
          </reference>
        </references>
      </pivotArea>
    </chartFormat>
    <chartFormat chart="93" format="14">
      <pivotArea type="data" outline="0" fieldPosition="0">
        <references count="2">
          <reference field="4294967294" count="1" selected="0">
            <x v="0"/>
          </reference>
          <reference field="2" count="1" selected="0">
            <x v="6"/>
          </reference>
        </references>
      </pivotArea>
    </chartFormat>
    <chartFormat chart="93" format="15">
      <pivotArea type="data" outline="0" fieldPosition="0">
        <references count="2">
          <reference field="4294967294" count="1" selected="0">
            <x v="0"/>
          </reference>
          <reference field="2" count="1" selected="0">
            <x v="7"/>
          </reference>
        </references>
      </pivotArea>
    </chartFormat>
    <chartFormat chart="93" format="16">
      <pivotArea type="data" outline="0" fieldPosition="0">
        <references count="2">
          <reference field="4294967294" count="1" selected="0">
            <x v="0"/>
          </reference>
          <reference field="2" count="1" selected="0">
            <x v="8"/>
          </reference>
        </references>
      </pivotArea>
    </chartFormat>
    <chartFormat chart="93" format="17">
      <pivotArea type="data" outline="0" fieldPosition="0">
        <references count="2">
          <reference field="4294967294" count="1" selected="0">
            <x v="0"/>
          </reference>
          <reference field="2" count="1" selected="0">
            <x v="9"/>
          </reference>
        </references>
      </pivotArea>
    </chartFormat>
    <chartFormat chart="93" format="18">
      <pivotArea type="data" outline="0" fieldPosition="0">
        <references count="2">
          <reference field="4294967294" count="1" selected="0">
            <x v="0"/>
          </reference>
          <reference field="2"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CEC21939-4F8B-4BB7-AD61-F08758C50890}" sourceName="Tahun">
  <pivotTables>
    <pivotTable tabId="5" name="PivotTable3"/>
    <pivotTable tabId="5" name="PivotTable1"/>
    <pivotTable tabId="5" name="PivotTable2"/>
    <pivotTable tabId="5" name="PivotTable4"/>
    <pivotTable tabId="5" name="PivotTable5"/>
    <pivotTable tabId="5" name="PivotTable6"/>
  </pivotTables>
  <data>
    <tabular pivotCacheId="2133453965">
      <items count="4">
        <i x="0" s="1"/>
        <i x="1"/>
        <i x="2"/>
        <i x="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1" xr10:uid="{14DAFA02-0A22-4C10-A0F8-769B5109E58D}" cache="Slicer_Tahun" caption="Tahun" columnCount="4" showCaption="0" style="Slicer Style 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8DA0D2-2D4D-40CA-A327-1ACFC4B65150}" name="Table1" displayName="Table1" ref="B7:L39" totalsRowShown="0">
  <autoFilter ref="B7:L39" xr:uid="{838DA0D2-2D4D-40CA-A327-1ACFC4B65150}"/>
  <tableColumns count="11">
    <tableColumn id="1" xr3:uid="{D4EB9D98-4609-4E8D-AAC5-DA75F3189ECD}" name="No" dataDxfId="5707"/>
    <tableColumn id="2" xr3:uid="{494B9A50-827C-4F7E-ADEA-00768BB6CAD4}" name="Tanggal Transaksi" dataDxfId="5706"/>
    <tableColumn id="3" xr3:uid="{0904F20A-F9E8-427B-B67C-F748DB8336D8}" name="Bulan" dataDxfId="5705">
      <calculatedColumnFormula>MONTH(C8)</calculatedColumnFormula>
    </tableColumn>
    <tableColumn id="4" xr3:uid="{48D40E90-55E7-4771-9329-B87C0089063B}" name="Tahun" dataDxfId="5704">
      <calculatedColumnFormula>YEAR(C8)</calculatedColumnFormula>
    </tableColumn>
    <tableColumn id="5" xr3:uid="{37E71487-B91E-461E-BCEC-4A89A31C2A1E}" name="Nama Barang"/>
    <tableColumn id="6" xr3:uid="{9FCBD97B-7AAC-463B-8771-61667F4A1FBB}" name="Type"/>
    <tableColumn id="7" xr3:uid="{2D434648-ABB6-429E-8D07-E241BBE6E0EB}" name="Merk"/>
    <tableColumn id="8" xr3:uid="{BF5F9AC5-19CB-4702-84D5-EA7DAD3A6E70}" name="Harga Barang/Produk" dataDxfId="5703"/>
    <tableColumn id="9" xr3:uid="{BD2D13F4-4AD6-49D2-B36F-C1AA9056054C}" name="Jumlah Barang Terjual " dataDxfId="5702"/>
    <tableColumn id="10" xr3:uid="{B7915CE2-E27B-45AF-856F-BDFB9AB85170}" name="Total" dataDxfId="5701">
      <calculatedColumnFormula>I8*J8</calculatedColumnFormula>
    </tableColumn>
    <tableColumn id="11" xr3:uid="{BDE71249-A65A-4FD7-B5E5-10DBA79156A3}" name="Target Pasar" dataDxfId="57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6B4A3-CF49-4446-A44E-E14301557B06}">
  <sheetPr>
    <tabColor theme="4" tint="-0.249977111117893"/>
  </sheetPr>
  <dimension ref="B1:L39"/>
  <sheetViews>
    <sheetView showGridLines="0" showRowColHeaders="0" workbookViewId="0">
      <selection activeCell="D39" sqref="D39"/>
    </sheetView>
  </sheetViews>
  <sheetFormatPr defaultRowHeight="15" x14ac:dyDescent="0.25"/>
  <cols>
    <col min="1" max="1" width="4.42578125" bestFit="1" customWidth="1"/>
    <col min="2" max="2" width="18.7109375" bestFit="1" customWidth="1"/>
    <col min="3" max="3" width="12" bestFit="1" customWidth="1"/>
    <col min="4" max="4" width="8.7109375" bestFit="1" customWidth="1"/>
    <col min="5" max="5" width="14.85546875" bestFit="1" customWidth="1"/>
    <col min="6" max="6" width="26.85546875" bestFit="1" customWidth="1"/>
    <col min="7" max="7" width="21.140625" bestFit="1" customWidth="1"/>
    <col min="8" max="8" width="22.140625" bestFit="1" customWidth="1"/>
    <col min="9" max="9" width="23.28515625" bestFit="1" customWidth="1"/>
    <col min="10" max="11" width="17.7109375" bestFit="1" customWidth="1"/>
    <col min="12" max="12" width="15.5703125" customWidth="1"/>
  </cols>
  <sheetData>
    <row r="1" spans="2:12" ht="28.5" x14ac:dyDescent="0.45">
      <c r="D1" s="6"/>
      <c r="E1" s="6"/>
    </row>
    <row r="5" spans="2:12" ht="28.5" x14ac:dyDescent="0.45">
      <c r="F5" s="7" t="s">
        <v>8</v>
      </c>
    </row>
    <row r="7" spans="2:12" x14ac:dyDescent="0.25">
      <c r="B7" t="s">
        <v>0</v>
      </c>
      <c r="C7" t="s">
        <v>2</v>
      </c>
      <c r="D7" t="s">
        <v>3</v>
      </c>
      <c r="E7" t="s">
        <v>4</v>
      </c>
      <c r="F7" t="s">
        <v>1</v>
      </c>
      <c r="G7" t="s">
        <v>14</v>
      </c>
      <c r="H7" t="s">
        <v>5</v>
      </c>
      <c r="I7" t="s">
        <v>16</v>
      </c>
      <c r="J7" t="s">
        <v>17</v>
      </c>
      <c r="K7" t="s">
        <v>18</v>
      </c>
      <c r="L7" t="s">
        <v>46</v>
      </c>
    </row>
    <row r="8" spans="2:12" x14ac:dyDescent="0.25">
      <c r="B8" s="4">
        <v>1</v>
      </c>
      <c r="C8" s="1">
        <v>44514</v>
      </c>
      <c r="D8" s="4">
        <v>5</v>
      </c>
      <c r="E8" s="4">
        <v>2021</v>
      </c>
      <c r="F8" t="s">
        <v>7</v>
      </c>
      <c r="G8" t="s">
        <v>15</v>
      </c>
      <c r="H8" t="s">
        <v>25</v>
      </c>
      <c r="I8" s="2">
        <v>5000000</v>
      </c>
      <c r="J8" s="4">
        <v>30</v>
      </c>
      <c r="K8" s="2">
        <f t="shared" ref="K8:K39" si="0">I8*J8</f>
        <v>150000000</v>
      </c>
      <c r="L8" s="14">
        <v>100000000</v>
      </c>
    </row>
    <row r="9" spans="2:12" x14ac:dyDescent="0.25">
      <c r="B9" s="4">
        <v>2</v>
      </c>
      <c r="C9" s="1">
        <v>44520</v>
      </c>
      <c r="D9" s="4">
        <v>6</v>
      </c>
      <c r="E9" s="4">
        <v>2021</v>
      </c>
      <c r="F9" t="s">
        <v>6</v>
      </c>
      <c r="G9" t="s">
        <v>19</v>
      </c>
      <c r="H9" t="s">
        <v>26</v>
      </c>
      <c r="I9" s="3">
        <v>7000000</v>
      </c>
      <c r="J9" s="4">
        <v>4</v>
      </c>
      <c r="K9" s="2">
        <f t="shared" si="0"/>
        <v>28000000</v>
      </c>
      <c r="L9" s="14">
        <v>20000000</v>
      </c>
    </row>
    <row r="10" spans="2:12" x14ac:dyDescent="0.25">
      <c r="B10" s="4">
        <v>3</v>
      </c>
      <c r="C10" s="1">
        <v>44525</v>
      </c>
      <c r="D10" s="4">
        <v>7</v>
      </c>
      <c r="E10" s="4">
        <v>2021</v>
      </c>
      <c r="F10" t="s">
        <v>9</v>
      </c>
      <c r="G10" t="s">
        <v>20</v>
      </c>
      <c r="H10" t="s">
        <v>27</v>
      </c>
      <c r="I10" s="2">
        <v>4000000</v>
      </c>
      <c r="J10" s="4">
        <v>30</v>
      </c>
      <c r="K10" s="2">
        <f t="shared" si="0"/>
        <v>120000000</v>
      </c>
      <c r="L10" s="14">
        <v>100000000</v>
      </c>
    </row>
    <row r="11" spans="2:12" x14ac:dyDescent="0.25">
      <c r="B11" s="4">
        <v>4</v>
      </c>
      <c r="C11" s="1">
        <v>44547</v>
      </c>
      <c r="D11" s="4">
        <v>8</v>
      </c>
      <c r="E11" s="4">
        <v>2021</v>
      </c>
      <c r="F11" t="s">
        <v>10</v>
      </c>
      <c r="G11" t="s">
        <v>21</v>
      </c>
      <c r="H11" t="s">
        <v>28</v>
      </c>
      <c r="I11" s="2">
        <v>1000000</v>
      </c>
      <c r="J11" s="4">
        <v>10</v>
      </c>
      <c r="K11" s="2">
        <f t="shared" si="0"/>
        <v>10000000</v>
      </c>
      <c r="L11" s="14">
        <v>10000000</v>
      </c>
    </row>
    <row r="12" spans="2:12" x14ac:dyDescent="0.25">
      <c r="B12" s="4">
        <v>5</v>
      </c>
      <c r="C12" s="1">
        <v>44560</v>
      </c>
      <c r="D12" s="4">
        <v>9</v>
      </c>
      <c r="E12" s="4">
        <v>2021</v>
      </c>
      <c r="F12" t="s">
        <v>11</v>
      </c>
      <c r="G12" t="s">
        <v>22</v>
      </c>
      <c r="H12" t="s">
        <v>30</v>
      </c>
      <c r="I12" s="2">
        <v>100000</v>
      </c>
      <c r="J12" s="4">
        <v>100</v>
      </c>
      <c r="K12" s="2">
        <f t="shared" si="0"/>
        <v>10000000</v>
      </c>
      <c r="L12" s="14">
        <v>10000000</v>
      </c>
    </row>
    <row r="13" spans="2:12" x14ac:dyDescent="0.25">
      <c r="B13" s="4">
        <v>6</v>
      </c>
      <c r="C13" s="1">
        <v>44910</v>
      </c>
      <c r="D13" s="4">
        <v>10</v>
      </c>
      <c r="E13" s="4">
        <v>2021</v>
      </c>
      <c r="F13" t="s">
        <v>12</v>
      </c>
      <c r="G13" t="s">
        <v>23</v>
      </c>
      <c r="H13" t="s">
        <v>29</v>
      </c>
      <c r="I13" s="2">
        <v>6999999</v>
      </c>
      <c r="J13" s="4">
        <v>5</v>
      </c>
      <c r="K13" s="2">
        <f t="shared" si="0"/>
        <v>34999995</v>
      </c>
      <c r="L13" s="14">
        <v>50000000</v>
      </c>
    </row>
    <row r="14" spans="2:12" x14ac:dyDescent="0.25">
      <c r="B14" s="4">
        <v>7</v>
      </c>
      <c r="C14" s="1">
        <v>44640</v>
      </c>
      <c r="D14" s="4">
        <v>11</v>
      </c>
      <c r="E14" s="4">
        <v>2021</v>
      </c>
      <c r="F14" t="s">
        <v>13</v>
      </c>
      <c r="G14" t="s">
        <v>24</v>
      </c>
      <c r="H14" t="s">
        <v>29</v>
      </c>
      <c r="I14" s="2">
        <v>700000</v>
      </c>
      <c r="J14" s="4">
        <v>20</v>
      </c>
      <c r="K14" s="2">
        <f t="shared" si="0"/>
        <v>14000000</v>
      </c>
      <c r="L14" s="14">
        <v>10000000</v>
      </c>
    </row>
    <row r="15" spans="2:12" x14ac:dyDescent="0.25">
      <c r="B15" s="4">
        <v>8</v>
      </c>
      <c r="C15" s="1">
        <v>44644</v>
      </c>
      <c r="D15" s="4">
        <v>12</v>
      </c>
      <c r="E15" s="4">
        <v>2021</v>
      </c>
      <c r="F15" t="s">
        <v>39</v>
      </c>
      <c r="G15" t="s">
        <v>40</v>
      </c>
      <c r="H15" t="s">
        <v>41</v>
      </c>
      <c r="I15" s="2">
        <v>3000000</v>
      </c>
      <c r="J15" s="4">
        <v>6</v>
      </c>
      <c r="K15" s="2">
        <f t="shared" si="0"/>
        <v>18000000</v>
      </c>
      <c r="L15" s="14">
        <v>10000000</v>
      </c>
    </row>
    <row r="16" spans="2:12" x14ac:dyDescent="0.25">
      <c r="B16" s="4">
        <v>9</v>
      </c>
      <c r="C16" s="1">
        <v>44648</v>
      </c>
      <c r="D16" s="4">
        <v>5</v>
      </c>
      <c r="E16" s="4">
        <v>2022</v>
      </c>
      <c r="F16" t="s">
        <v>7</v>
      </c>
      <c r="G16" t="s">
        <v>42</v>
      </c>
      <c r="H16" t="s">
        <v>25</v>
      </c>
      <c r="I16" s="2">
        <v>5000000</v>
      </c>
      <c r="J16" s="4">
        <v>11</v>
      </c>
      <c r="K16" s="2">
        <f t="shared" si="0"/>
        <v>55000000</v>
      </c>
      <c r="L16" s="14">
        <v>50000000</v>
      </c>
    </row>
    <row r="17" spans="2:12" x14ac:dyDescent="0.25">
      <c r="B17" s="4">
        <v>10</v>
      </c>
      <c r="C17" s="1">
        <v>45100</v>
      </c>
      <c r="D17" s="4">
        <v>6</v>
      </c>
      <c r="E17" s="4">
        <v>2022</v>
      </c>
      <c r="F17" t="s">
        <v>6</v>
      </c>
      <c r="G17" t="s">
        <v>19</v>
      </c>
      <c r="H17" t="s">
        <v>26</v>
      </c>
      <c r="I17" s="3">
        <v>7000000</v>
      </c>
      <c r="J17" s="4">
        <v>10</v>
      </c>
      <c r="K17" s="2">
        <f t="shared" si="0"/>
        <v>70000000</v>
      </c>
      <c r="L17" s="14">
        <v>50000000</v>
      </c>
    </row>
    <row r="18" spans="2:12" x14ac:dyDescent="0.25">
      <c r="B18" s="4">
        <v>11</v>
      </c>
      <c r="C18" s="1">
        <v>45194</v>
      </c>
      <c r="D18" s="4">
        <v>7</v>
      </c>
      <c r="E18" s="4">
        <v>2022</v>
      </c>
      <c r="F18" t="s">
        <v>9</v>
      </c>
      <c r="G18" t="s">
        <v>20</v>
      </c>
      <c r="H18" t="s">
        <v>27</v>
      </c>
      <c r="I18" s="2">
        <v>4000000</v>
      </c>
      <c r="J18" s="4">
        <v>3</v>
      </c>
      <c r="K18" s="2">
        <f t="shared" si="0"/>
        <v>12000000</v>
      </c>
      <c r="L18" s="14">
        <v>10000000</v>
      </c>
    </row>
    <row r="19" spans="2:12" x14ac:dyDescent="0.25">
      <c r="B19" s="4">
        <v>12</v>
      </c>
      <c r="C19" s="1">
        <v>45226</v>
      </c>
      <c r="D19" s="4">
        <v>8</v>
      </c>
      <c r="E19" s="4">
        <v>2022</v>
      </c>
      <c r="F19" t="s">
        <v>10</v>
      </c>
      <c r="G19" t="s">
        <v>21</v>
      </c>
      <c r="H19" t="s">
        <v>28</v>
      </c>
      <c r="I19" s="2">
        <v>1000000</v>
      </c>
      <c r="J19" s="4">
        <v>12</v>
      </c>
      <c r="K19" s="2">
        <f t="shared" si="0"/>
        <v>12000000</v>
      </c>
      <c r="L19" s="14">
        <v>10000000</v>
      </c>
    </row>
    <row r="20" spans="2:12" x14ac:dyDescent="0.25">
      <c r="B20" s="4">
        <v>13</v>
      </c>
      <c r="C20" s="1">
        <v>45227</v>
      </c>
      <c r="D20" s="4">
        <v>9</v>
      </c>
      <c r="E20" s="4">
        <v>2022</v>
      </c>
      <c r="F20" t="s">
        <v>11</v>
      </c>
      <c r="G20" t="s">
        <v>22</v>
      </c>
      <c r="H20" t="s">
        <v>30</v>
      </c>
      <c r="I20" s="2">
        <v>100000</v>
      </c>
      <c r="J20" s="4">
        <v>120</v>
      </c>
      <c r="K20" s="2">
        <f>I20*J20</f>
        <v>12000000</v>
      </c>
      <c r="L20" s="14">
        <v>10000000</v>
      </c>
    </row>
    <row r="21" spans="2:12" x14ac:dyDescent="0.25">
      <c r="B21" s="4">
        <v>14</v>
      </c>
      <c r="C21" s="1">
        <v>45232</v>
      </c>
      <c r="D21" s="4">
        <v>10</v>
      </c>
      <c r="E21" s="4">
        <v>2022</v>
      </c>
      <c r="F21" t="s">
        <v>12</v>
      </c>
      <c r="G21" t="s">
        <v>23</v>
      </c>
      <c r="H21" t="s">
        <v>29</v>
      </c>
      <c r="I21" s="2">
        <v>6999999</v>
      </c>
      <c r="J21" s="4">
        <v>20</v>
      </c>
      <c r="K21" s="2">
        <f t="shared" si="0"/>
        <v>139999980</v>
      </c>
      <c r="L21" s="14">
        <v>100000000</v>
      </c>
    </row>
    <row r="22" spans="2:12" x14ac:dyDescent="0.25">
      <c r="B22" s="4">
        <v>15</v>
      </c>
      <c r="C22" s="1">
        <v>45242</v>
      </c>
      <c r="D22" s="4">
        <v>11</v>
      </c>
      <c r="E22" s="4">
        <v>2022</v>
      </c>
      <c r="F22" t="s">
        <v>13</v>
      </c>
      <c r="G22" t="s">
        <v>24</v>
      </c>
      <c r="H22" t="s">
        <v>29</v>
      </c>
      <c r="I22" s="2">
        <v>700000</v>
      </c>
      <c r="J22" s="4">
        <v>19</v>
      </c>
      <c r="K22" s="2">
        <f t="shared" si="0"/>
        <v>13300000</v>
      </c>
      <c r="L22" s="14">
        <v>10000000</v>
      </c>
    </row>
    <row r="23" spans="2:12" x14ac:dyDescent="0.25">
      <c r="B23" s="4">
        <v>16</v>
      </c>
      <c r="C23" s="1">
        <v>45284</v>
      </c>
      <c r="D23" s="4">
        <v>12</v>
      </c>
      <c r="E23" s="4">
        <v>2022</v>
      </c>
      <c r="F23" t="s">
        <v>39</v>
      </c>
      <c r="G23" t="s">
        <v>40</v>
      </c>
      <c r="H23" t="s">
        <v>41</v>
      </c>
      <c r="I23" s="2">
        <v>3000000</v>
      </c>
      <c r="J23" s="4">
        <v>8</v>
      </c>
      <c r="K23" s="2">
        <f t="shared" si="0"/>
        <v>24000000</v>
      </c>
      <c r="L23" s="14">
        <v>10000000</v>
      </c>
    </row>
    <row r="24" spans="2:12" x14ac:dyDescent="0.25">
      <c r="B24" s="4">
        <v>17</v>
      </c>
      <c r="C24" s="1">
        <v>45321</v>
      </c>
      <c r="D24" s="4">
        <v>5</v>
      </c>
      <c r="E24" s="4">
        <v>2023</v>
      </c>
      <c r="F24" t="s">
        <v>7</v>
      </c>
      <c r="G24" t="s">
        <v>43</v>
      </c>
      <c r="H24" t="s">
        <v>25</v>
      </c>
      <c r="I24" s="2">
        <v>5000000</v>
      </c>
      <c r="J24" s="4">
        <v>3</v>
      </c>
      <c r="K24" s="2">
        <f t="shared" si="0"/>
        <v>15000000</v>
      </c>
      <c r="L24" s="14">
        <v>10000000</v>
      </c>
    </row>
    <row r="25" spans="2:12" x14ac:dyDescent="0.25">
      <c r="B25" s="4">
        <v>18</v>
      </c>
      <c r="C25" s="1">
        <v>45349</v>
      </c>
      <c r="D25" s="4">
        <v>6</v>
      </c>
      <c r="E25" s="4">
        <v>2023</v>
      </c>
      <c r="F25" t="s">
        <v>6</v>
      </c>
      <c r="G25" t="s">
        <v>19</v>
      </c>
      <c r="H25" t="s">
        <v>26</v>
      </c>
      <c r="I25" s="3">
        <v>7000000</v>
      </c>
      <c r="J25" s="4">
        <v>17</v>
      </c>
      <c r="K25" s="2">
        <f t="shared" si="0"/>
        <v>119000000</v>
      </c>
      <c r="L25" s="14">
        <v>100000000</v>
      </c>
    </row>
    <row r="26" spans="2:12" x14ac:dyDescent="0.25">
      <c r="B26" s="4">
        <v>19</v>
      </c>
      <c r="C26" s="1">
        <v>45413</v>
      </c>
      <c r="D26" s="4">
        <v>7</v>
      </c>
      <c r="E26" s="4">
        <v>2023</v>
      </c>
      <c r="F26" t="s">
        <v>9</v>
      </c>
      <c r="G26" t="s">
        <v>20</v>
      </c>
      <c r="H26" t="s">
        <v>27</v>
      </c>
      <c r="I26" s="2">
        <v>4000000</v>
      </c>
      <c r="J26" s="4">
        <v>15</v>
      </c>
      <c r="K26" s="2">
        <f t="shared" si="0"/>
        <v>60000000</v>
      </c>
      <c r="L26" s="14">
        <v>50000000</v>
      </c>
    </row>
    <row r="27" spans="2:12" x14ac:dyDescent="0.25">
      <c r="B27" s="4">
        <v>20</v>
      </c>
      <c r="C27" s="1">
        <v>45414</v>
      </c>
      <c r="D27" s="4">
        <v>8</v>
      </c>
      <c r="E27" s="4">
        <v>2023</v>
      </c>
      <c r="F27" t="s">
        <v>10</v>
      </c>
      <c r="G27" t="s">
        <v>21</v>
      </c>
      <c r="H27" t="s">
        <v>28</v>
      </c>
      <c r="I27" s="2">
        <v>1000000</v>
      </c>
      <c r="J27" s="4">
        <v>10</v>
      </c>
      <c r="K27" s="2">
        <f t="shared" si="0"/>
        <v>10000000</v>
      </c>
      <c r="L27" s="14">
        <v>10000000</v>
      </c>
    </row>
    <row r="28" spans="2:12" x14ac:dyDescent="0.25">
      <c r="B28" s="4">
        <v>21</v>
      </c>
      <c r="C28" s="1">
        <v>45426</v>
      </c>
      <c r="D28" s="4">
        <v>9</v>
      </c>
      <c r="E28" s="4">
        <v>2023</v>
      </c>
      <c r="F28" t="s">
        <v>11</v>
      </c>
      <c r="G28" t="s">
        <v>22</v>
      </c>
      <c r="H28" t="s">
        <v>30</v>
      </c>
      <c r="I28" s="2">
        <v>100000</v>
      </c>
      <c r="J28" s="4">
        <v>230</v>
      </c>
      <c r="K28" s="2">
        <f t="shared" si="0"/>
        <v>23000000</v>
      </c>
      <c r="L28" s="14">
        <v>10000000</v>
      </c>
    </row>
    <row r="29" spans="2:12" x14ac:dyDescent="0.25">
      <c r="B29" s="4">
        <v>22</v>
      </c>
      <c r="C29" s="1">
        <v>45463</v>
      </c>
      <c r="D29" s="4">
        <v>10</v>
      </c>
      <c r="E29" s="4">
        <v>2023</v>
      </c>
      <c r="F29" t="s">
        <v>12</v>
      </c>
      <c r="G29" t="s">
        <v>23</v>
      </c>
      <c r="H29" t="s">
        <v>29</v>
      </c>
      <c r="I29" s="2">
        <v>6999999</v>
      </c>
      <c r="J29" s="4">
        <v>3</v>
      </c>
      <c r="K29" s="2">
        <f t="shared" si="0"/>
        <v>20999997</v>
      </c>
      <c r="L29" s="14">
        <v>10000000</v>
      </c>
    </row>
    <row r="30" spans="2:12" x14ac:dyDescent="0.25">
      <c r="B30" s="4">
        <v>23</v>
      </c>
      <c r="C30" s="1">
        <v>45478</v>
      </c>
      <c r="D30" s="4">
        <v>11</v>
      </c>
      <c r="E30" s="4">
        <v>2023</v>
      </c>
      <c r="F30" t="s">
        <v>13</v>
      </c>
      <c r="G30" t="s">
        <v>24</v>
      </c>
      <c r="H30" t="s">
        <v>29</v>
      </c>
      <c r="I30" s="2">
        <v>700000</v>
      </c>
      <c r="J30" s="4">
        <v>30</v>
      </c>
      <c r="K30" s="2">
        <f t="shared" si="0"/>
        <v>21000000</v>
      </c>
      <c r="L30" s="14">
        <v>10000000</v>
      </c>
    </row>
    <row r="31" spans="2:12" x14ac:dyDescent="0.25">
      <c r="B31" s="4">
        <v>24</v>
      </c>
      <c r="C31" s="1">
        <v>45482</v>
      </c>
      <c r="D31" s="4">
        <v>12</v>
      </c>
      <c r="E31" s="4">
        <v>2023</v>
      </c>
      <c r="F31" t="s">
        <v>39</v>
      </c>
      <c r="G31" t="s">
        <v>40</v>
      </c>
      <c r="H31" t="s">
        <v>41</v>
      </c>
      <c r="I31" s="2">
        <v>3000000</v>
      </c>
      <c r="J31" s="4">
        <v>49</v>
      </c>
      <c r="K31" s="2">
        <f t="shared" si="0"/>
        <v>147000000</v>
      </c>
      <c r="L31" s="14">
        <v>100000000</v>
      </c>
    </row>
    <row r="32" spans="2:12" x14ac:dyDescent="0.25">
      <c r="B32" s="4">
        <v>25</v>
      </c>
      <c r="C32" s="1">
        <v>45511</v>
      </c>
      <c r="D32" s="4">
        <v>5</v>
      </c>
      <c r="E32" s="4">
        <f t="shared" ref="E32:E39" si="1">YEAR(C32)</f>
        <v>2024</v>
      </c>
      <c r="F32" t="s">
        <v>7</v>
      </c>
      <c r="G32" t="s">
        <v>44</v>
      </c>
      <c r="H32" t="s">
        <v>25</v>
      </c>
      <c r="I32" s="2">
        <v>5000000</v>
      </c>
      <c r="J32" s="4">
        <v>13</v>
      </c>
      <c r="K32" s="2">
        <f t="shared" si="0"/>
        <v>65000000</v>
      </c>
      <c r="L32" s="14">
        <v>50000000</v>
      </c>
    </row>
    <row r="33" spans="2:12" x14ac:dyDescent="0.25">
      <c r="B33" s="4">
        <v>26</v>
      </c>
      <c r="C33" s="1">
        <v>45512</v>
      </c>
      <c r="D33" s="4">
        <v>6</v>
      </c>
      <c r="E33" s="4">
        <f t="shared" si="1"/>
        <v>2024</v>
      </c>
      <c r="F33" t="s">
        <v>6</v>
      </c>
      <c r="G33" t="s">
        <v>19</v>
      </c>
      <c r="H33" t="s">
        <v>26</v>
      </c>
      <c r="I33" s="3">
        <v>7000000</v>
      </c>
      <c r="J33" s="4">
        <v>18</v>
      </c>
      <c r="K33" s="2">
        <f t="shared" si="0"/>
        <v>126000000</v>
      </c>
      <c r="L33" s="14">
        <v>100000000</v>
      </c>
    </row>
    <row r="34" spans="2:12" x14ac:dyDescent="0.25">
      <c r="B34" s="4">
        <v>27</v>
      </c>
      <c r="C34" s="1">
        <v>45520</v>
      </c>
      <c r="D34" s="4">
        <v>7</v>
      </c>
      <c r="E34" s="4">
        <f t="shared" si="1"/>
        <v>2024</v>
      </c>
      <c r="F34" t="s">
        <v>9</v>
      </c>
      <c r="G34" t="s">
        <v>20</v>
      </c>
      <c r="H34" t="s">
        <v>27</v>
      </c>
      <c r="I34" s="2">
        <v>4000000</v>
      </c>
      <c r="J34" s="4">
        <v>20</v>
      </c>
      <c r="K34" s="2">
        <f t="shared" si="0"/>
        <v>80000000</v>
      </c>
      <c r="L34" s="14">
        <v>100000000</v>
      </c>
    </row>
    <row r="35" spans="2:12" x14ac:dyDescent="0.25">
      <c r="B35" s="4">
        <v>28</v>
      </c>
      <c r="C35" s="1">
        <v>45585</v>
      </c>
      <c r="D35" s="4">
        <v>8</v>
      </c>
      <c r="E35" s="4">
        <f t="shared" si="1"/>
        <v>2024</v>
      </c>
      <c r="F35" t="s">
        <v>10</v>
      </c>
      <c r="G35" t="s">
        <v>21</v>
      </c>
      <c r="H35" t="s">
        <v>28</v>
      </c>
      <c r="I35" s="2">
        <v>1000000</v>
      </c>
      <c r="J35" s="4">
        <v>180</v>
      </c>
      <c r="K35" s="2">
        <f t="shared" si="0"/>
        <v>180000000</v>
      </c>
      <c r="L35" s="14">
        <v>100000000</v>
      </c>
    </row>
    <row r="36" spans="2:12" x14ac:dyDescent="0.25">
      <c r="B36" s="4">
        <v>29</v>
      </c>
      <c r="C36" s="1">
        <v>45608</v>
      </c>
      <c r="D36" s="4">
        <v>9</v>
      </c>
      <c r="E36" s="4">
        <f t="shared" si="1"/>
        <v>2024</v>
      </c>
      <c r="F36" t="s">
        <v>11</v>
      </c>
      <c r="G36" t="s">
        <v>22</v>
      </c>
      <c r="H36" t="s">
        <v>30</v>
      </c>
      <c r="I36" s="2">
        <v>100000</v>
      </c>
      <c r="J36" s="4">
        <v>130</v>
      </c>
      <c r="K36" s="2">
        <f t="shared" si="0"/>
        <v>13000000</v>
      </c>
      <c r="L36" s="14">
        <v>10000000</v>
      </c>
    </row>
    <row r="37" spans="2:12" x14ac:dyDescent="0.25">
      <c r="B37" s="4">
        <v>30</v>
      </c>
      <c r="C37" s="1">
        <v>45608</v>
      </c>
      <c r="D37" s="4">
        <v>10</v>
      </c>
      <c r="E37" s="4">
        <f t="shared" si="1"/>
        <v>2024</v>
      </c>
      <c r="F37" t="s">
        <v>12</v>
      </c>
      <c r="G37" t="s">
        <v>23</v>
      </c>
      <c r="H37" t="s">
        <v>29</v>
      </c>
      <c r="I37" s="2">
        <v>6999999</v>
      </c>
      <c r="J37" s="4">
        <v>2</v>
      </c>
      <c r="K37" s="2">
        <f t="shared" si="0"/>
        <v>13999998</v>
      </c>
      <c r="L37" s="14">
        <v>10000000</v>
      </c>
    </row>
    <row r="38" spans="2:12" x14ac:dyDescent="0.25">
      <c r="B38" s="4">
        <v>31</v>
      </c>
      <c r="C38" s="1">
        <v>45610</v>
      </c>
      <c r="D38" s="4">
        <f t="shared" ref="D38" si="2">MONTH(C38)</f>
        <v>11</v>
      </c>
      <c r="E38" s="4">
        <f t="shared" si="1"/>
        <v>2024</v>
      </c>
      <c r="F38" t="s">
        <v>13</v>
      </c>
      <c r="G38" t="s">
        <v>24</v>
      </c>
      <c r="H38" t="s">
        <v>29</v>
      </c>
      <c r="I38" s="2">
        <v>700000</v>
      </c>
      <c r="J38" s="4">
        <v>40</v>
      </c>
      <c r="K38" s="2">
        <f t="shared" si="0"/>
        <v>28000000</v>
      </c>
      <c r="L38" s="14">
        <v>10000000</v>
      </c>
    </row>
    <row r="39" spans="2:12" x14ac:dyDescent="0.25">
      <c r="B39" s="4">
        <v>32</v>
      </c>
      <c r="C39" s="1">
        <v>45616</v>
      </c>
      <c r="D39" s="4">
        <v>12</v>
      </c>
      <c r="E39" s="4">
        <f t="shared" si="1"/>
        <v>2024</v>
      </c>
      <c r="F39" t="s">
        <v>39</v>
      </c>
      <c r="G39" t="s">
        <v>40</v>
      </c>
      <c r="H39" t="s">
        <v>41</v>
      </c>
      <c r="I39" s="2">
        <v>3000000</v>
      </c>
      <c r="J39" s="4">
        <v>9</v>
      </c>
      <c r="K39" s="2">
        <f t="shared" si="0"/>
        <v>27000000</v>
      </c>
      <c r="L39" s="14">
        <v>10000000</v>
      </c>
    </row>
  </sheetData>
  <phoneticPr fontId="7"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A4387-D38B-4C56-B1BE-262CA2BEC2CE}">
  <sheetPr>
    <tabColor theme="4" tint="-0.249977111117893"/>
  </sheetPr>
  <dimension ref="B12:AV35"/>
  <sheetViews>
    <sheetView showGridLines="0" topLeftCell="Y1" workbookViewId="0"/>
  </sheetViews>
  <sheetFormatPr defaultRowHeight="15" x14ac:dyDescent="0.25"/>
  <cols>
    <col min="1" max="1" width="6.140625" style="8" customWidth="1"/>
    <col min="2" max="2" width="13.42578125" style="8" bestFit="1" customWidth="1"/>
    <col min="3" max="3" width="12.5703125" style="8" bestFit="1" customWidth="1"/>
    <col min="4" max="4" width="26.7109375" style="8" bestFit="1" customWidth="1"/>
    <col min="5" max="5" width="27.7109375" style="8" bestFit="1" customWidth="1"/>
    <col min="6" max="6" width="9.140625" style="8"/>
    <col min="7" max="7" width="21.140625" style="8" customWidth="1"/>
    <col min="8" max="8" width="9.5703125" style="8" customWidth="1"/>
    <col min="9" max="9" width="10.5703125" style="8" customWidth="1"/>
    <col min="10" max="10" width="9.140625" style="8"/>
    <col min="11" max="12" width="15.28515625" style="8" bestFit="1" customWidth="1"/>
    <col min="13" max="13" width="16.28515625" style="8" bestFit="1" customWidth="1"/>
    <col min="14" max="14" width="14.28515625" style="8" bestFit="1" customWidth="1"/>
    <col min="15" max="16" width="9.140625" style="8"/>
    <col min="17" max="17" width="12.5703125" style="8" bestFit="1" customWidth="1"/>
    <col min="18" max="18" width="18.5703125" style="8" bestFit="1" customWidth="1"/>
    <col min="19" max="19" width="13.5703125" style="8" customWidth="1"/>
    <col min="20" max="20" width="9.140625" style="8"/>
    <col min="21" max="21" width="20.42578125" style="8" bestFit="1" customWidth="1"/>
    <col min="22" max="24" width="9.140625" style="8"/>
    <col min="25" max="25" width="13.140625" style="8" bestFit="1" customWidth="1"/>
    <col min="26" max="26" width="12.5703125" style="8" bestFit="1" customWidth="1"/>
    <col min="27" max="27" width="13.140625" style="8" bestFit="1" customWidth="1"/>
    <col min="28" max="28" width="9.140625" style="8"/>
    <col min="29" max="29" width="23.42578125" style="8" customWidth="1"/>
    <col min="30" max="31" width="9.140625" style="8"/>
    <col min="32" max="32" width="13.140625" style="8" bestFit="1" customWidth="1"/>
    <col min="33" max="33" width="18.5703125" style="8" bestFit="1" customWidth="1"/>
    <col min="34" max="34" width="19.5703125" style="8" bestFit="1" customWidth="1"/>
    <col min="35" max="35" width="20.28515625" style="8" customWidth="1"/>
    <col min="36" max="39" width="9.140625" style="8"/>
    <col min="40" max="40" width="13.140625" style="8" bestFit="1" customWidth="1"/>
    <col min="41" max="41" width="27.85546875" style="8" bestFit="1" customWidth="1"/>
    <col min="42" max="42" width="9.140625" style="8"/>
    <col min="43" max="43" width="18.42578125" style="8" customWidth="1"/>
    <col min="44" max="45" width="9.140625" style="8"/>
    <col min="46" max="46" width="13.140625" style="8" bestFit="1" customWidth="1"/>
    <col min="47" max="47" width="27.85546875" style="8" bestFit="1" customWidth="1"/>
    <col min="48" max="16384" width="9.140625" style="8"/>
  </cols>
  <sheetData>
    <row r="12" spans="2:47" x14ac:dyDescent="0.25">
      <c r="B12" s="21" t="s">
        <v>4</v>
      </c>
      <c r="C12" s="22">
        <v>2021</v>
      </c>
      <c r="Q12" s="21" t="s">
        <v>4</v>
      </c>
      <c r="R12" s="22">
        <v>2021</v>
      </c>
      <c r="Y12"/>
      <c r="Z12"/>
    </row>
    <row r="13" spans="2:47" x14ac:dyDescent="0.25">
      <c r="H13" s="10" t="s">
        <v>35</v>
      </c>
      <c r="I13" s="10" t="s">
        <v>36</v>
      </c>
      <c r="J13" s="9" t="s">
        <v>37</v>
      </c>
      <c r="K13" s="9" t="s">
        <v>18</v>
      </c>
      <c r="L13" s="9" t="s">
        <v>38</v>
      </c>
      <c r="M13" s="9" t="s">
        <v>45</v>
      </c>
      <c r="N13" s="9" t="s">
        <v>51</v>
      </c>
      <c r="O13" s="9" t="s">
        <v>52</v>
      </c>
      <c r="AF13" s="21" t="s">
        <v>4</v>
      </c>
      <c r="AG13" s="22">
        <v>2021</v>
      </c>
    </row>
    <row r="14" spans="2:47" x14ac:dyDescent="0.25">
      <c r="B14" s="21" t="s">
        <v>31</v>
      </c>
      <c r="C14" s="21" t="s">
        <v>33</v>
      </c>
      <c r="D14" s="21" t="s">
        <v>49</v>
      </c>
      <c r="E14" s="21" t="s">
        <v>53</v>
      </c>
      <c r="G14" s="12" t="s">
        <v>10</v>
      </c>
      <c r="H14" s="11">
        <v>0.5</v>
      </c>
      <c r="I14" s="11">
        <v>6</v>
      </c>
      <c r="J14" s="11">
        <v>3</v>
      </c>
      <c r="K14" s="16">
        <f>VLOOKUP(G14,B14:C22,2,FALSE)</f>
        <v>10000000</v>
      </c>
      <c r="L14" s="16" t="str">
        <f>IF(K14=MAX(K14:K21),K14,"")</f>
        <v/>
      </c>
      <c r="M14" s="16">
        <f>IF(K14=MAX(K14:K21),"",K14)</f>
        <v>10000000</v>
      </c>
      <c r="N14" s="20">
        <f>D15</f>
        <v>1000000</v>
      </c>
      <c r="O14" s="19">
        <f>VLOOKUP(G14,B15:E22,4,0)</f>
        <v>3.5971224315511668E-2</v>
      </c>
      <c r="Q14" s="21" t="s">
        <v>33</v>
      </c>
      <c r="R14" s="21" t="s">
        <v>47</v>
      </c>
      <c r="S14"/>
      <c r="T14" s="10" t="s">
        <v>18</v>
      </c>
      <c r="U14" s="10" t="s">
        <v>48</v>
      </c>
      <c r="Y14" s="21" t="s">
        <v>31</v>
      </c>
      <c r="Z14" s="21" t="s">
        <v>33</v>
      </c>
      <c r="AA14" s="21" t="s">
        <v>34</v>
      </c>
      <c r="AC14" s="10" t="s">
        <v>54</v>
      </c>
      <c r="AN14" s="21" t="s">
        <v>4</v>
      </c>
      <c r="AO14" s="22">
        <v>2021</v>
      </c>
    </row>
    <row r="15" spans="2:47" x14ac:dyDescent="0.25">
      <c r="B15" s="22" t="s">
        <v>10</v>
      </c>
      <c r="C15" s="23">
        <v>10000000</v>
      </c>
      <c r="D15" s="24">
        <v>1000000</v>
      </c>
      <c r="E15" s="25">
        <v>3.5971224315511668E-2</v>
      </c>
      <c r="G15" s="12" t="s">
        <v>9</v>
      </c>
      <c r="H15" s="11">
        <v>1.5</v>
      </c>
      <c r="I15" s="11">
        <v>4</v>
      </c>
      <c r="J15" s="11">
        <v>8</v>
      </c>
      <c r="K15" s="16">
        <f>VLOOKUP(G15,B15:C23,2,FALSE)</f>
        <v>120000000</v>
      </c>
      <c r="L15" s="16" t="str">
        <f>IF(K15=MAX(K14:K21),K15,"")</f>
        <v/>
      </c>
      <c r="M15" s="16">
        <f>IF(K15=MAX(K14:K21),"",K15)</f>
        <v>120000000</v>
      </c>
      <c r="N15" s="20">
        <f t="shared" ref="N15:N21" si="0">D16</f>
        <v>4000000</v>
      </c>
      <c r="O15" s="19">
        <f t="shared" ref="O15:O21" si="1">VLOOKUP(G15,B16:E23,4,0)</f>
        <v>0.14388489726204667</v>
      </c>
      <c r="Q15" s="23">
        <v>384999995</v>
      </c>
      <c r="R15" s="23">
        <v>310000000</v>
      </c>
      <c r="S15"/>
      <c r="T15" s="13">
        <f>GETPIVOTDATA("Sum of Total",$Q$14)/GETPIVOTDATA("Sum of Target Pasar",$Q$14)</f>
        <v>1.2419354677419354</v>
      </c>
      <c r="U15" s="13">
        <f>100%-T15</f>
        <v>-0.24193546774193542</v>
      </c>
      <c r="Y15" s="22">
        <v>5</v>
      </c>
      <c r="Z15" s="23">
        <v>150000000</v>
      </c>
      <c r="AA15" s="24">
        <v>150000000</v>
      </c>
      <c r="AC15" s="15">
        <f>AVERAGE(Z15:Z17)</f>
        <v>99333333.333333328</v>
      </c>
      <c r="AF15" s="21" t="s">
        <v>31</v>
      </c>
      <c r="AG15" s="21" t="s">
        <v>47</v>
      </c>
      <c r="AH15"/>
      <c r="AI15" s="10" t="s">
        <v>55</v>
      </c>
    </row>
    <row r="16" spans="2:47" x14ac:dyDescent="0.25">
      <c r="B16" s="22" t="s">
        <v>9</v>
      </c>
      <c r="C16" s="23">
        <v>120000000</v>
      </c>
      <c r="D16" s="24">
        <v>4000000</v>
      </c>
      <c r="E16" s="25">
        <v>0.14388489726204667</v>
      </c>
      <c r="G16" s="12" t="s">
        <v>6</v>
      </c>
      <c r="H16" s="11">
        <v>2.5</v>
      </c>
      <c r="I16" s="11">
        <v>2</v>
      </c>
      <c r="J16" s="11">
        <v>4</v>
      </c>
      <c r="K16" s="16">
        <f t="shared" ref="K16:K21" si="2">VLOOKUP(G16,B16:C24,2,FALSE)</f>
        <v>28000000</v>
      </c>
      <c r="L16" s="16" t="str">
        <f>IF(K16=MAX(K14:K21),K16,"")</f>
        <v/>
      </c>
      <c r="M16" s="16">
        <f>IF(K16=MAX(K14:K21),"",K16)</f>
        <v>28000000</v>
      </c>
      <c r="N16" s="20">
        <f t="shared" si="0"/>
        <v>7000000</v>
      </c>
      <c r="O16" s="19">
        <f t="shared" si="1"/>
        <v>0.25179857020858165</v>
      </c>
      <c r="Q16"/>
      <c r="R16"/>
      <c r="S16"/>
      <c r="Y16" s="22">
        <v>6</v>
      </c>
      <c r="Z16" s="23">
        <v>28000000</v>
      </c>
      <c r="AA16" s="24">
        <v>28000000</v>
      </c>
      <c r="AF16" s="22">
        <v>5</v>
      </c>
      <c r="AG16" s="23">
        <v>100000000</v>
      </c>
      <c r="AH16"/>
      <c r="AI16" s="18">
        <f>AG24</f>
        <v>310000000</v>
      </c>
      <c r="AN16" s="21" t="s">
        <v>31</v>
      </c>
      <c r="AO16" s="21" t="s">
        <v>50</v>
      </c>
      <c r="AP16"/>
      <c r="AQ16" s="10" t="s">
        <v>56</v>
      </c>
      <c r="AT16" s="21" t="s">
        <v>4</v>
      </c>
      <c r="AU16" s="22">
        <v>2021</v>
      </c>
    </row>
    <row r="17" spans="2:48" x14ac:dyDescent="0.25">
      <c r="B17" s="22" t="s">
        <v>6</v>
      </c>
      <c r="C17" s="23">
        <v>28000000</v>
      </c>
      <c r="D17" s="24">
        <v>7000000</v>
      </c>
      <c r="E17" s="25">
        <v>0.25179857020858165</v>
      </c>
      <c r="G17" s="12" t="s">
        <v>39</v>
      </c>
      <c r="H17" s="11">
        <v>4.5</v>
      </c>
      <c r="I17" s="11">
        <v>6</v>
      </c>
      <c r="J17" s="11">
        <v>6</v>
      </c>
      <c r="K17" s="16">
        <f t="shared" si="2"/>
        <v>18000000</v>
      </c>
      <c r="L17" s="16" t="str">
        <f>IF(K17=MAX(K14:K21),K17,"")</f>
        <v/>
      </c>
      <c r="M17" s="16">
        <f>IF(K17=MAX(K14:K21),"",K17)</f>
        <v>18000000</v>
      </c>
      <c r="N17" s="20">
        <f t="shared" si="0"/>
        <v>3000000</v>
      </c>
      <c r="O17" s="19">
        <f t="shared" si="1"/>
        <v>0.10791367294653499</v>
      </c>
      <c r="Q17"/>
      <c r="R17"/>
      <c r="S17"/>
      <c r="Y17" s="22">
        <v>7</v>
      </c>
      <c r="Z17" s="23">
        <v>120000000</v>
      </c>
      <c r="AA17" s="24">
        <v>120000000</v>
      </c>
      <c r="AF17" s="22">
        <v>6</v>
      </c>
      <c r="AG17" s="23">
        <v>20000000</v>
      </c>
      <c r="AH17"/>
      <c r="AN17" s="22">
        <v>5</v>
      </c>
      <c r="AO17" s="24">
        <v>30</v>
      </c>
      <c r="AP17"/>
      <c r="AQ17" s="8">
        <f>AO25</f>
        <v>205</v>
      </c>
    </row>
    <row r="18" spans="2:48" x14ac:dyDescent="0.25">
      <c r="B18" s="22" t="s">
        <v>39</v>
      </c>
      <c r="C18" s="23">
        <v>18000000</v>
      </c>
      <c r="D18" s="24">
        <v>3000000</v>
      </c>
      <c r="E18" s="25">
        <v>0.10791367294653499</v>
      </c>
      <c r="G18" s="12" t="s">
        <v>7</v>
      </c>
      <c r="H18" s="11">
        <v>3.5</v>
      </c>
      <c r="I18" s="11">
        <v>4</v>
      </c>
      <c r="J18" s="11">
        <v>2</v>
      </c>
      <c r="K18" s="16">
        <f t="shared" si="2"/>
        <v>150000000</v>
      </c>
      <c r="L18" s="16">
        <f>IF(K18=MAX(K14:K21),K18,"")</f>
        <v>150000000</v>
      </c>
      <c r="M18" s="16" t="str">
        <f>IF(K18=MAX(K14:K21),"",K18)</f>
        <v/>
      </c>
      <c r="N18" s="20">
        <f t="shared" si="0"/>
        <v>5000000</v>
      </c>
      <c r="O18" s="19">
        <f t="shared" si="1"/>
        <v>0.17985612157755834</v>
      </c>
      <c r="Q18"/>
      <c r="R18"/>
      <c r="S18"/>
      <c r="Y18" s="22">
        <v>8</v>
      </c>
      <c r="Z18" s="23">
        <v>10000000</v>
      </c>
      <c r="AA18" s="24">
        <v>10000000</v>
      </c>
      <c r="AF18" s="22">
        <v>7</v>
      </c>
      <c r="AG18" s="23">
        <v>100000000</v>
      </c>
      <c r="AH18"/>
      <c r="AN18" s="22">
        <v>6</v>
      </c>
      <c r="AO18" s="24">
        <v>4</v>
      </c>
      <c r="AP18"/>
      <c r="AT18" s="21" t="s">
        <v>31</v>
      </c>
      <c r="AU18" s="21" t="s">
        <v>50</v>
      </c>
      <c r="AV18"/>
    </row>
    <row r="19" spans="2:48" x14ac:dyDescent="0.25">
      <c r="B19" s="22" t="s">
        <v>7</v>
      </c>
      <c r="C19" s="23">
        <v>150000000</v>
      </c>
      <c r="D19" s="24">
        <v>5000000</v>
      </c>
      <c r="E19" s="25">
        <v>0.17985612157755834</v>
      </c>
      <c r="G19" s="12" t="s">
        <v>11</v>
      </c>
      <c r="H19" s="11">
        <v>2.5</v>
      </c>
      <c r="I19" s="11">
        <v>10</v>
      </c>
      <c r="J19" s="11">
        <v>3</v>
      </c>
      <c r="K19" s="16">
        <f t="shared" si="2"/>
        <v>10000000</v>
      </c>
      <c r="L19" s="16" t="str">
        <f>IF(K19=MAX(K14:K21),K19,"")</f>
        <v/>
      </c>
      <c r="M19" s="16">
        <f>IF(K19=MAX(K14:K21),"",K19)</f>
        <v>10000000</v>
      </c>
      <c r="N19" s="20">
        <f t="shared" si="0"/>
        <v>100000</v>
      </c>
      <c r="O19" s="19">
        <f t="shared" si="1"/>
        <v>3.5971224315511667E-3</v>
      </c>
      <c r="Q19"/>
      <c r="R19"/>
      <c r="S19"/>
      <c r="Y19" s="22">
        <v>9</v>
      </c>
      <c r="Z19" s="23">
        <v>10000000</v>
      </c>
      <c r="AA19" s="24">
        <v>10000000</v>
      </c>
      <c r="AF19" s="22">
        <v>8</v>
      </c>
      <c r="AG19" s="23">
        <v>10000000</v>
      </c>
      <c r="AH19"/>
      <c r="AN19" s="22">
        <v>7</v>
      </c>
      <c r="AO19" s="24">
        <v>30</v>
      </c>
      <c r="AP19"/>
      <c r="AT19" s="22" t="s">
        <v>25</v>
      </c>
      <c r="AU19" s="24">
        <v>30</v>
      </c>
      <c r="AV19"/>
    </row>
    <row r="20" spans="2:48" x14ac:dyDescent="0.25">
      <c r="B20" s="22" t="s">
        <v>11</v>
      </c>
      <c r="C20" s="23">
        <v>10000000</v>
      </c>
      <c r="D20" s="24">
        <v>100000</v>
      </c>
      <c r="E20" s="25">
        <v>3.5971224315511667E-3</v>
      </c>
      <c r="G20" s="12" t="s">
        <v>13</v>
      </c>
      <c r="H20" s="11">
        <v>3.5</v>
      </c>
      <c r="I20" s="11">
        <v>8</v>
      </c>
      <c r="J20" s="11">
        <v>3</v>
      </c>
      <c r="K20" s="16">
        <f t="shared" si="2"/>
        <v>14000000</v>
      </c>
      <c r="L20" s="16" t="str">
        <f>IF(K20=MAX(K14:K21),K20,"")</f>
        <v/>
      </c>
      <c r="M20" s="16">
        <f>IF(K20=MAX(K14:K21),"",K20)</f>
        <v>14000000</v>
      </c>
      <c r="N20" s="20">
        <f t="shared" si="0"/>
        <v>700000</v>
      </c>
      <c r="O20" s="19">
        <f t="shared" si="1"/>
        <v>2.5179857020858166E-2</v>
      </c>
      <c r="Q20"/>
      <c r="R20"/>
      <c r="S20"/>
      <c r="Y20" s="22">
        <v>10</v>
      </c>
      <c r="Z20" s="23">
        <v>34999995</v>
      </c>
      <c r="AA20" s="24">
        <v>34999995</v>
      </c>
      <c r="AF20" s="22">
        <v>9</v>
      </c>
      <c r="AG20" s="23">
        <v>10000000</v>
      </c>
      <c r="AH20"/>
      <c r="AN20" s="22">
        <v>8</v>
      </c>
      <c r="AO20" s="24">
        <v>10</v>
      </c>
      <c r="AP20"/>
      <c r="AT20" s="22" t="s">
        <v>26</v>
      </c>
      <c r="AU20" s="24">
        <v>4</v>
      </c>
      <c r="AV20"/>
    </row>
    <row r="21" spans="2:48" x14ac:dyDescent="0.25">
      <c r="B21" s="22" t="s">
        <v>13</v>
      </c>
      <c r="C21" s="23">
        <v>14000000</v>
      </c>
      <c r="D21" s="24">
        <v>700000</v>
      </c>
      <c r="E21" s="25">
        <v>2.5179857020858166E-2</v>
      </c>
      <c r="G21" s="12" t="s">
        <v>12</v>
      </c>
      <c r="H21" s="11">
        <v>1.5</v>
      </c>
      <c r="I21" s="11">
        <v>8</v>
      </c>
      <c r="J21" s="11">
        <v>5</v>
      </c>
      <c r="K21" s="16">
        <f t="shared" si="2"/>
        <v>34999995</v>
      </c>
      <c r="L21" s="16" t="str">
        <f>IF(K21=MAX(K14:K21),K21,"")</f>
        <v/>
      </c>
      <c r="M21" s="16">
        <f>IF(K21=MAX(K14:K21),"",K21)</f>
        <v>34999995</v>
      </c>
      <c r="N21" s="20">
        <f t="shared" si="0"/>
        <v>6999999</v>
      </c>
      <c r="O21" s="19">
        <f t="shared" si="1"/>
        <v>0.25179853423735737</v>
      </c>
      <c r="Q21"/>
      <c r="R21"/>
      <c r="S21"/>
      <c r="Y21" s="22">
        <v>11</v>
      </c>
      <c r="Z21" s="23">
        <v>14000000</v>
      </c>
      <c r="AA21" s="24">
        <v>14000000</v>
      </c>
      <c r="AF21" s="22">
        <v>10</v>
      </c>
      <c r="AG21" s="23">
        <v>50000000</v>
      </c>
      <c r="AH21"/>
      <c r="AI21" s="20"/>
      <c r="AN21" s="22">
        <v>9</v>
      </c>
      <c r="AO21" s="24">
        <v>100</v>
      </c>
      <c r="AP21"/>
      <c r="AT21" s="22" t="s">
        <v>30</v>
      </c>
      <c r="AU21" s="24">
        <v>100</v>
      </c>
      <c r="AV21"/>
    </row>
    <row r="22" spans="2:48" x14ac:dyDescent="0.25">
      <c r="B22" s="22" t="s">
        <v>12</v>
      </c>
      <c r="C22" s="23">
        <v>34999995</v>
      </c>
      <c r="D22" s="24">
        <v>6999999</v>
      </c>
      <c r="E22" s="25">
        <v>0.25179853423735737</v>
      </c>
      <c r="Q22"/>
      <c r="R22"/>
      <c r="S22"/>
      <c r="Y22" s="22">
        <v>12</v>
      </c>
      <c r="Z22" s="23">
        <v>18000000</v>
      </c>
      <c r="AA22" s="24">
        <v>18000000</v>
      </c>
      <c r="AF22" s="22">
        <v>11</v>
      </c>
      <c r="AG22" s="23">
        <v>10000000</v>
      </c>
      <c r="AH22"/>
      <c r="AI22" s="20"/>
      <c r="AN22" s="22">
        <v>10</v>
      </c>
      <c r="AO22" s="24">
        <v>5</v>
      </c>
      <c r="AT22" s="22" t="s">
        <v>28</v>
      </c>
      <c r="AU22" s="24">
        <v>10</v>
      </c>
      <c r="AV22"/>
    </row>
    <row r="23" spans="2:48" x14ac:dyDescent="0.25">
      <c r="B23" s="22" t="s">
        <v>32</v>
      </c>
      <c r="C23" s="23">
        <v>384999995</v>
      </c>
      <c r="D23" s="24">
        <v>27799999</v>
      </c>
      <c r="E23" s="25">
        <v>1</v>
      </c>
      <c r="Q23"/>
      <c r="R23"/>
      <c r="S23"/>
      <c r="Y23" s="22" t="s">
        <v>32</v>
      </c>
      <c r="Z23" s="23">
        <v>384999995</v>
      </c>
      <c r="AA23" s="24">
        <v>384999995</v>
      </c>
      <c r="AF23" s="22">
        <v>12</v>
      </c>
      <c r="AG23" s="23">
        <v>10000000</v>
      </c>
      <c r="AH23"/>
      <c r="AI23" s="20"/>
      <c r="AN23" s="22">
        <v>11</v>
      </c>
      <c r="AO23" s="24">
        <v>20</v>
      </c>
      <c r="AT23" s="22" t="s">
        <v>29</v>
      </c>
      <c r="AU23" s="24">
        <v>25</v>
      </c>
      <c r="AV23"/>
    </row>
    <row r="24" spans="2:48" x14ac:dyDescent="0.25">
      <c r="B24"/>
      <c r="C24"/>
      <c r="D24"/>
      <c r="Y24"/>
      <c r="Z24"/>
      <c r="AA24"/>
      <c r="AF24" s="22" t="s">
        <v>32</v>
      </c>
      <c r="AG24" s="23">
        <v>310000000</v>
      </c>
      <c r="AH24"/>
      <c r="AI24" s="20"/>
      <c r="AN24" s="22">
        <v>12</v>
      </c>
      <c r="AO24" s="24">
        <v>6</v>
      </c>
      <c r="AT24" s="22" t="s">
        <v>27</v>
      </c>
      <c r="AU24" s="24">
        <v>30</v>
      </c>
      <c r="AV24"/>
    </row>
    <row r="25" spans="2:48" x14ac:dyDescent="0.25">
      <c r="B25"/>
      <c r="C25"/>
      <c r="D25"/>
      <c r="Y25"/>
      <c r="Z25"/>
      <c r="AA25"/>
      <c r="AF25"/>
      <c r="AG25"/>
      <c r="AH25"/>
      <c r="AI25" s="20"/>
      <c r="AN25" s="22" t="s">
        <v>32</v>
      </c>
      <c r="AO25" s="24">
        <v>205</v>
      </c>
      <c r="AT25" s="22" t="s">
        <v>41</v>
      </c>
      <c r="AU25" s="24">
        <v>6</v>
      </c>
      <c r="AV25"/>
    </row>
    <row r="26" spans="2:48" x14ac:dyDescent="0.25">
      <c r="B26"/>
      <c r="C26"/>
      <c r="D26"/>
      <c r="Y26"/>
      <c r="Z26"/>
      <c r="AA26"/>
      <c r="AF26"/>
      <c r="AG26"/>
      <c r="AH26"/>
      <c r="AI26" s="20"/>
      <c r="AN26"/>
      <c r="AO26"/>
      <c r="AT26" s="22" t="s">
        <v>32</v>
      </c>
      <c r="AU26" s="24">
        <v>205</v>
      </c>
      <c r="AV26"/>
    </row>
    <row r="27" spans="2:48" x14ac:dyDescent="0.25">
      <c r="B27"/>
      <c r="C27"/>
      <c r="D27"/>
      <c r="AF27"/>
      <c r="AG27"/>
      <c r="AH27"/>
      <c r="AI27" s="20"/>
      <c r="AN27"/>
      <c r="AO27"/>
      <c r="AT27"/>
      <c r="AU27"/>
      <c r="AV27"/>
    </row>
    <row r="28" spans="2:48" x14ac:dyDescent="0.25">
      <c r="B28"/>
      <c r="C28"/>
      <c r="D28"/>
      <c r="AN28"/>
      <c r="AO28"/>
      <c r="AT28"/>
      <c r="AU28"/>
      <c r="AV28"/>
    </row>
    <row r="29" spans="2:48" x14ac:dyDescent="0.25">
      <c r="AT29"/>
      <c r="AU29"/>
      <c r="AV29"/>
    </row>
    <row r="30" spans="2:48" x14ac:dyDescent="0.25">
      <c r="AT30"/>
      <c r="AU30"/>
      <c r="AV30"/>
    </row>
    <row r="31" spans="2:48" x14ac:dyDescent="0.25">
      <c r="AT31"/>
      <c r="AU31"/>
      <c r="AV31"/>
    </row>
    <row r="32" spans="2:48" x14ac:dyDescent="0.25">
      <c r="AT32"/>
      <c r="AU32"/>
      <c r="AV32"/>
    </row>
    <row r="33" spans="46:48" x14ac:dyDescent="0.25">
      <c r="AT33"/>
      <c r="AU33"/>
      <c r="AV33"/>
    </row>
    <row r="34" spans="46:48" x14ac:dyDescent="0.25">
      <c r="AT34"/>
      <c r="AU34"/>
      <c r="AV34"/>
    </row>
    <row r="35" spans="46:48" x14ac:dyDescent="0.25">
      <c r="AT35"/>
      <c r="AU35"/>
      <c r="AV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078E-97CF-478B-AC68-9F14346F336B}">
  <sheetPr>
    <tabColor theme="4" tint="-0.249977111117893"/>
  </sheetPr>
  <dimension ref="D21"/>
  <sheetViews>
    <sheetView showGridLines="0" showRowColHeaders="0" tabSelected="1" zoomScale="98" zoomScaleNormal="98" workbookViewId="0">
      <selection activeCell="O50" sqref="O50"/>
    </sheetView>
  </sheetViews>
  <sheetFormatPr defaultRowHeight="15" x14ac:dyDescent="0.25"/>
  <cols>
    <col min="1" max="16384" width="9.140625" style="5"/>
  </cols>
  <sheetData>
    <row r="21" spans="4:4" x14ac:dyDescent="0.25">
      <c r="D21" s="17"/>
    </row>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amsya siregar amsya siregar</dc:creator>
  <cp:lastModifiedBy>amsya siregar amsya siregar</cp:lastModifiedBy>
  <dcterms:created xsi:type="dcterms:W3CDTF">2024-07-20T01:12:02Z</dcterms:created>
  <dcterms:modified xsi:type="dcterms:W3CDTF">2024-07-24T03:27:14Z</dcterms:modified>
</cp:coreProperties>
</file>