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gerald/Library/Mobile Documents/com~apple~CloudDocs/Amara_Projects/HR_Job_Attrition_Analysis/"/>
    </mc:Choice>
  </mc:AlternateContent>
  <xr:revisionPtr revIDLastSave="0" documentId="13_ncr:1_{522A9BD6-9110-0E4C-B8F7-3618A5181335}" xr6:coauthVersionLast="47" xr6:coauthVersionMax="47" xr10:uidLastSave="{00000000-0000-0000-0000-000000000000}"/>
  <workbookProtection lockStructure="1"/>
  <bookViews>
    <workbookView xWindow="0" yWindow="500" windowWidth="28800" windowHeight="16100" firstSheet="3" activeTab="9" xr2:uid="{5AF5D4AF-D10E-435D-ABA8-B0D0494ED23E}"/>
  </bookViews>
  <sheets>
    <sheet name="Counts" sheetId="7" r:id="rId1"/>
    <sheet name="Job Rating" sheetId="10" r:id="rId2"/>
    <sheet name="Employee by Gender" sheetId="11" r:id="rId3"/>
    <sheet name="Education Attrition count" sheetId="12" r:id="rId4"/>
    <sheet name="Attrition by Job role" sheetId="13" r:id="rId5"/>
    <sheet name="Deprtment Attrition" sheetId="15" r:id="rId6"/>
    <sheet name="Attrition by Age Band" sheetId="16" r:id="rId7"/>
    <sheet name="Attrition by Marital Status" sheetId="17" r:id="rId8"/>
    <sheet name="Data" sheetId="1" r:id="rId9"/>
    <sheet name="Dashboard" sheetId="4" r:id="rId10"/>
    <sheet name="Sheet7" sheetId="18" r:id="rId11"/>
    <sheet name="Background 3" sheetId="5" r:id="rId12"/>
    <sheet name="Background 4" sheetId="6" r:id="rId13"/>
  </sheets>
  <definedNames>
    <definedName name="_xlchart.v1.0" hidden="1">'Attrition by Job role'!$D$4:$D$12</definedName>
    <definedName name="_xlchart.v1.1" hidden="1">'Attrition by Job role'!$E$3</definedName>
    <definedName name="_xlchart.v1.10" hidden="1">'Attrition by Job role'!$E$3</definedName>
    <definedName name="_xlchart.v1.11" hidden="1">'Attrition by Job role'!$E$4:$E$12</definedName>
    <definedName name="_xlchart.v1.2" hidden="1">'Attrition by Job role'!$E$4:$E$12</definedName>
    <definedName name="_xlchart.v1.9" hidden="1">'Attrition by Job role'!$D$4:$D$12</definedName>
    <definedName name="_xlchart.v2.3" hidden="1">'Attrition by Marital Status'!$D$4:$D$6</definedName>
    <definedName name="_xlchart.v2.4" hidden="1">'Attrition by Marital Status'!$E$3</definedName>
    <definedName name="_xlchart.v2.5" hidden="1">'Attrition by Marital Status'!$E$4:$E$6</definedName>
    <definedName name="_xlchart.v2.6" hidden="1">'Attrition by Marital Status'!$D$4:$D$6</definedName>
    <definedName name="_xlchart.v2.7" hidden="1">'Attrition by Marital Status'!$E$3</definedName>
    <definedName name="_xlchart.v2.8" hidden="1">'Attrition by Marital Status'!$E$4:$E$6</definedName>
    <definedName name="Slicer_Education">#N/A</definedName>
    <definedName name="Slicer_Education_Field">#N/A</definedName>
    <definedName name="Slicer_Education_Field1">#N/A</definedName>
    <definedName name="Slicer_Gender2">#N/A</definedName>
  </definedNames>
  <calcPr calcId="191029"/>
  <pivotCaches>
    <pivotCache cacheId="133"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7" l="1"/>
  <c r="D6" i="17"/>
  <c r="D4" i="17"/>
  <c r="E3" i="17"/>
  <c r="D5" i="13"/>
  <c r="D6" i="13"/>
  <c r="D7" i="13"/>
  <c r="D8" i="13"/>
  <c r="D9" i="13"/>
  <c r="D10" i="13"/>
  <c r="D11" i="13"/>
  <c r="D12" i="13"/>
  <c r="D4" i="13"/>
  <c r="E5" i="17"/>
  <c r="E6" i="17"/>
  <c r="E4" i="17"/>
  <c r="A10" i="7"/>
  <c r="B9" i="10"/>
  <c r="B10" i="11"/>
  <c r="C10" i="7"/>
  <c r="B10" i="7"/>
  <c r="B9" i="11"/>
  <c r="E5" i="13"/>
  <c r="E9" i="13"/>
  <c r="E12" i="13"/>
  <c r="E6" i="13"/>
  <c r="E10" i="13"/>
  <c r="E7" i="13"/>
  <c r="E11" i="13"/>
  <c r="E8" i="13"/>
  <c r="E4" i="13"/>
  <c r="C10" i="11" l="1"/>
  <c r="C9" i="11"/>
  <c r="C9" i="10"/>
  <c r="B10" i="10"/>
  <c r="C10" i="10" s="1"/>
  <c r="D10" i="7"/>
  <c r="E10" i="7"/>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<sst xmlns="http://schemas.openxmlformats.org/spreadsheetml/2006/main" count="19215" uniqueCount="1570">
  <si>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</si>
  <si>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</si>
  <si>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</si>
  <si>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</si>
  <si>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</si>
  <si>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</si>
  <si>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</si>
  <si>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</si>
  <si>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</si>
  <si>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</si>
  <si>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</si>
  <si>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</si>
  <si>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</si>
  <si>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</si>
  <si>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</si>
  <si>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</si>
  <si>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</si>
  <si>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</si>
  <si>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</si>
  <si>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</si>
  <si>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</si>
  <si>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</si>
  <si>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</si>
  <si>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</si>
  <si>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</si>
  <si>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</si>
  <si>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</si>
  <si>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</si>
  <si>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</si>
  <si>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</si>
  <si>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</si>
  <si>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</si>
  <si>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</si>
  <si>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</si>
  <si>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</si>
  <si>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</si>
  <si>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</si>
  <si>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</si>
  <si>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</si>
  <si>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</si>
  <si>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</si>
  <si>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</si>
  <si>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</si>
  <si>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</si>
  <si>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</si>
  <si>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</si>
  <si>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</si>
  <si>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</si>
  <si>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</si>
  <si>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</si>
  <si>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</si>
  <si>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</si>
  <si>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</si>
  <si>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</si>
  <si>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</si>
  <si>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</si>
  <si>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</si>
  <si>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</si>
  <si>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</si>
  <si>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</si>
  <si>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</si>
  <si>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</si>
  <si>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</si>
  <si>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</si>
  <si>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</si>
  <si>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</si>
  <si>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</si>
  <si>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</si>
  <si>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</si>
  <si>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</si>
  <si>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</si>
  <si>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</si>
  <si>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</si>
  <si>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</si>
  <si>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</si>
  <si>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</si>
  <si>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</si>
  <si>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</si>
  <si>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</si>
  <si>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</si>
  <si>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</si>
  <si>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</si>
  <si>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</si>
  <si>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</si>
  <si>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</si>
  <si>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</si>
  <si>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</si>
  <si>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</si>
  <si>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</si>
  <si>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</si>
  <si>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</si>
  <si>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</si>
  <si>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</si>
  <si>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</si>
  <si>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</si>
  <si>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</si>
  <si>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</si>
  <si>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</si>
  <si>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</si>
  <si>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</si>
  <si>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</si>
  <si>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</si>
  <si>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</si>
  <si>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</si>
  <si>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</si>
  <si>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</si>
  <si>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</si>
  <si>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</si>
  <si>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</si>
  <si>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</si>
  <si>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</si>
  <si>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</si>
  <si>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</si>
  <si>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</si>
  <si>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</si>
  <si>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</si>
  <si>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</si>
  <si>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</si>
  <si>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</si>
  <si>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</si>
  <si>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</si>
  <si>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</si>
  <si>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</si>
  <si>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</si>
  <si>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</si>
  <si>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</si>
  <si>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</si>
  <si>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</si>
  <si>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</si>
  <si>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</si>
  <si>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</si>
  <si>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</si>
  <si>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</si>
  <si>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</si>
  <si>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</si>
  <si>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</si>
  <si>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</si>
  <si>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</si>
  <si>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</si>
  <si>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</si>
  <si>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</si>
  <si>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</si>
  <si>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</si>
  <si>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</si>
  <si>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</si>
  <si>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</si>
  <si>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</si>
  <si>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</si>
  <si>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</si>
  <si>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</si>
  <si>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</si>
  <si>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</si>
  <si>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</si>
  <si>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</si>
  <si>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</si>
  <si>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</si>
  <si>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</si>
  <si>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</si>
  <si>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</si>
  <si>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</si>
  <si>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</si>
  <si>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</si>
  <si>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</si>
  <si>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</si>
  <si>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</si>
  <si>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</si>
  <si>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</si>
  <si>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</si>
  <si>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</si>
  <si>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</si>
  <si>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</si>
  <si>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</si>
  <si>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</si>
  <si>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</si>
  <si>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</si>
  <si>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</si>
  <si>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</si>
  <si>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</si>
  <si>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</si>
  <si>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</si>
  <si>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</si>
  <si>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</si>
  <si>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</si>
  <si>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</si>
  <si>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</si>
  <si>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</si>
  <si>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</si>
  <si>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</si>
  <si>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</si>
  <si>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</si>
  <si>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</si>
  <si>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</si>
  <si>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</si>
  <si>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</si>
  <si>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</si>
  <si>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</si>
  <si>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</si>
  <si>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</si>
  <si>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</si>
  <si>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</si>
  <si>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</si>
  <si>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</si>
  <si>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</si>
  <si>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</si>
  <si>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</si>
  <si>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</si>
  <si>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</si>
  <si>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</si>
  <si>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</si>
  <si>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</si>
  <si>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</si>
  <si>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</si>
  <si>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</si>
  <si>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</si>
  <si>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</si>
  <si>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</si>
  <si>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</si>
  <si>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</si>
  <si>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</si>
  <si>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</si>
  <si>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</si>
  <si>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</si>
  <si>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</si>
  <si>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</si>
  <si>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</si>
  <si>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</si>
  <si>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</si>
  <si>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</si>
  <si>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</si>
  <si>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</si>
  <si>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</si>
  <si>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</si>
  <si>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</si>
  <si>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</si>
  <si>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</si>
  <si>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</si>
  <si>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</si>
  <si>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</si>
  <si>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</si>
  <si>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</si>
  <si>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</si>
  <si>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</si>
  <si>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</si>
  <si>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</si>
  <si>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</si>
  <si>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</si>
  <si>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</si>
  <si>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</si>
  <si>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</si>
  <si>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</si>
  <si>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</si>
  <si>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</si>
  <si>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</si>
  <si>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</si>
  <si>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</si>
  <si>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</si>
  <si>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</si>
  <si>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</si>
  <si>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</si>
  <si>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</si>
  <si>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</si>
  <si>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</si>
  <si>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</si>
  <si>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</si>
  <si>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</si>
  <si>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</si>
  <si>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</si>
  <si>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</si>
  <si>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</si>
  <si>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</si>
  <si>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</si>
  <si>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</si>
  <si>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</si>
  <si>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</si>
  <si>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</si>
  <si>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</si>
  <si>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</si>
  <si>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</si>
  <si>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</si>
  <si>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</si>
  <si>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</si>
  <si>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</si>
  <si>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</si>
  <si>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</si>
  <si>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</si>
  <si>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</si>
  <si>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</si>
  <si>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</si>
  <si>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</si>
  <si>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</si>
  <si>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</si>
  <si>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</si>
  <si>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</si>
  <si>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</si>
  <si>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</si>
  <si>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</si>
  <si>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</si>
  <si>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</si>
  <si>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</si>
  <si>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</si>
  <si>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</si>
  <si>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</si>
  <si>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</si>
  <si>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</si>
  <si>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</si>
  <si>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</si>
  <si>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</si>
  <si>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</si>
  <si>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</si>
  <si>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</si>
  <si>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</si>
  <si>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</si>
  <si>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</si>
  <si>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</si>
  <si>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</si>
  <si>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</si>
  <si>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</si>
  <si>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</si>
  <si>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</si>
  <si>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</si>
  <si>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</si>
  <si>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</si>
  <si>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</si>
  <si>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</si>
  <si>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</si>
  <si>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</si>
  <si>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</si>
  <si>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</si>
  <si>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</si>
  <si>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</si>
  <si>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</si>
  <si>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</si>
  <si>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</si>
  <si>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</si>
  <si>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</si>
  <si>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</si>
  <si>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</si>
  <si>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</si>
  <si>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</si>
  <si>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</si>
  <si>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</si>
  <si>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</si>
  <si>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</si>
  <si>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</si>
  <si>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</si>
  <si>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</si>
  <si>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</si>
  <si>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</si>
  <si>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</si>
  <si>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</si>
  <si>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</si>
  <si>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</si>
  <si>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</si>
  <si>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</si>
  <si>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</si>
  <si>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</si>
  <si>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</si>
  <si>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</si>
  <si>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</si>
  <si>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</si>
  <si>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</si>
  <si>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</si>
  <si>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</si>
  <si>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</si>
  <si>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</si>
  <si>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</si>
  <si>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</si>
  <si>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</si>
  <si>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</si>
  <si>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</si>
  <si>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</si>
  <si>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</si>
  <si>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</si>
  <si>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</si>
  <si>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</si>
  <si>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</si>
  <si>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</si>
  <si>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</si>
  <si>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</si>
  <si>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</si>
  <si>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</si>
  <si>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</si>
  <si>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</si>
  <si>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</si>
  <si>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</si>
  <si>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</si>
  <si>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</si>
  <si>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</si>
  <si>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</si>
  <si>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</si>
  <si>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</si>
  <si>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</si>
  <si>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</si>
  <si>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</si>
  <si>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</si>
  <si>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</si>
  <si>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</si>
  <si>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</si>
  <si>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</si>
  <si>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</si>
  <si>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</si>
  <si>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</si>
  <si>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</si>
  <si>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</si>
  <si>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</si>
  <si>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</si>
  <si>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</si>
  <si>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</si>
  <si>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</si>
  <si>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</si>
  <si>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</si>
  <si>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</si>
  <si>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</si>
  <si>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</si>
  <si>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</si>
  <si>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</si>
  <si>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</si>
  <si>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</si>
  <si>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</si>
  <si>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</si>
  <si>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</si>
  <si>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</si>
  <si>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</si>
  <si>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</si>
  <si>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</si>
  <si>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</si>
  <si>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</si>
  <si>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</si>
  <si>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</si>
  <si>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</si>
  <si>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</si>
  <si>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</si>
  <si>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</si>
  <si>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</si>
  <si>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</si>
  <si>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</si>
  <si>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</si>
  <si>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</si>
  <si>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</si>
  <si>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</si>
  <si>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</si>
  <si>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</si>
  <si>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</si>
  <si>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</si>
  <si>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</si>
  <si>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</si>
  <si>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</si>
  <si>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</si>
  <si>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</si>
  <si>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</si>
  <si>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</si>
  <si>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</si>
  <si>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</si>
  <si>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</si>
  <si>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</si>
  <si>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</si>
  <si>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</si>
  <si>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</si>
  <si>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</si>
  <si>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</si>
  <si>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</si>
  <si>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</si>
  <si>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</si>
  <si>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</si>
  <si>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</si>
  <si>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</si>
  <si>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</si>
  <si>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</si>
  <si>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</si>
  <si>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</si>
  <si>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</si>
  <si>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</si>
  <si>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</si>
  <si>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</si>
  <si>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</si>
  <si>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</si>
  <si>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</si>
  <si>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</si>
  <si>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</si>
  <si>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</si>
  <si>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</si>
  <si>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</si>
  <si>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</si>
  <si>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</si>
  <si>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</si>
  <si>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</si>
  <si>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</si>
  <si>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</si>
  <si>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</si>
  <si>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</si>
  <si>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</si>
  <si>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</si>
  <si>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</si>
  <si>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</si>
  <si>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</si>
  <si>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</si>
  <si>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</si>
  <si>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</si>
  <si>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</si>
  <si>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</si>
  <si>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</si>
  <si>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</si>
  <si>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</si>
  <si>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</si>
  <si>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</si>
  <si>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</si>
  <si>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</si>
  <si>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</si>
  <si>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</si>
  <si>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</si>
  <si>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</si>
  <si>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</si>
  <si>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</si>
  <si>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</si>
  <si>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</si>
  <si>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</si>
  <si>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</si>
  <si>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</si>
  <si>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</si>
  <si>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</si>
  <si>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</si>
  <si>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</si>
  <si>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</si>
  <si>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</si>
  <si>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</si>
  <si>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</si>
  <si>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</si>
  <si>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</si>
  <si>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</si>
  <si>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</si>
  <si>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</si>
  <si>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</si>
  <si>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</si>
  <si>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</si>
  <si>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</si>
  <si>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</si>
  <si>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</si>
  <si>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</si>
  <si>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</si>
  <si>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</si>
  <si>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</si>
  <si>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</si>
  <si>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</si>
  <si>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</si>
  <si>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</si>
  <si>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</si>
  <si>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</si>
  <si>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</si>
  <si>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</si>
  <si>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</si>
  <si>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</si>
  <si>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</si>
  <si>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</si>
  <si>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</si>
  <si>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</si>
  <si>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</si>
  <si>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</si>
  <si>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</si>
  <si>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</si>
  <si>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</si>
  <si>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</si>
  <si>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</si>
  <si>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</si>
  <si>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</si>
  <si>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</si>
  <si>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</si>
  <si>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</si>
  <si>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</si>
  <si>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</si>
  <si>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</si>
  <si>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</si>
  <si>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</si>
  <si>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</si>
  <si>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</si>
  <si>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</si>
  <si>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</si>
  <si>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</si>
  <si>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</si>
  <si>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</si>
  <si>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</si>
  <si>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</si>
  <si>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</si>
  <si>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</si>
  <si>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</si>
  <si>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</si>
  <si>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</si>
  <si>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</si>
  <si>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</si>
  <si>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</si>
  <si>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</si>
  <si>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</si>
  <si>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</si>
  <si>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</si>
  <si>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</si>
  <si>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</si>
  <si>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</si>
  <si>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</si>
  <si>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</si>
  <si>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</si>
  <si>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</si>
  <si>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</si>
  <si>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</si>
  <si>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</si>
  <si>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</si>
  <si>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</si>
  <si>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</si>
  <si>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</si>
  <si>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</si>
  <si>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</si>
  <si>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</si>
  <si>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</si>
  <si>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</si>
  <si>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</si>
  <si>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</si>
  <si>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</si>
  <si>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</si>
  <si>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</si>
  <si>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</si>
  <si>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</si>
  <si>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</si>
  <si>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</si>
  <si>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</si>
  <si>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</si>
  <si>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</si>
  <si>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</si>
  <si>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</si>
  <si>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</si>
  <si>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</si>
  <si>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</si>
  <si>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</si>
  <si>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</si>
  <si>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</si>
  <si>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</si>
  <si>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</si>
  <si>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</si>
  <si>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</si>
  <si>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</si>
  <si>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</si>
  <si>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</si>
  <si>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</si>
  <si>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</si>
  <si>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</si>
  <si>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</si>
  <si>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</si>
  <si>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</si>
  <si>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</si>
  <si>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</si>
  <si>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</si>
  <si>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</si>
  <si>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</si>
  <si>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</si>
  <si>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</si>
  <si>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</si>
  <si>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</si>
  <si>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</si>
  <si>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</si>
  <si>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</si>
  <si>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</si>
  <si>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</si>
  <si>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</si>
  <si>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</si>
  <si>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</si>
  <si>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</si>
  <si>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</si>
  <si>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</si>
  <si>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</si>
  <si>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</si>
  <si>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</si>
  <si>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</si>
  <si>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</si>
  <si>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</si>
  <si>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</si>
  <si>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</si>
  <si>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</si>
  <si>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</si>
  <si>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</si>
  <si>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</si>
  <si>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</si>
  <si>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</si>
  <si>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</si>
  <si>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</si>
  <si>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</si>
  <si>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</si>
  <si>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</si>
  <si>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</si>
  <si>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</si>
  <si>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</si>
  <si>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</si>
  <si>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</si>
  <si>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</si>
  <si>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</si>
  <si>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</si>
  <si>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</si>
  <si>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</si>
  <si>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</si>
  <si>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</si>
  <si>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</si>
  <si>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</si>
  <si>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</si>
  <si>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</si>
  <si>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</si>
  <si>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</si>
  <si>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</si>
  <si>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</si>
  <si>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</si>
  <si>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</si>
  <si>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</si>
  <si>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</si>
  <si>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</si>
  <si>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</si>
  <si>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</si>
  <si>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</si>
  <si>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</si>
  <si>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</si>
  <si>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</si>
  <si>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</si>
  <si>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</si>
  <si>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</si>
  <si>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</si>
  <si>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</si>
  <si>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</si>
  <si>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</si>
  <si>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</si>
  <si>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</si>
  <si>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</si>
  <si>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</si>
  <si>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</si>
  <si>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</si>
  <si>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</si>
  <si>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</si>
  <si>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</si>
  <si>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</si>
  <si>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</si>
  <si>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</si>
  <si>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</si>
  <si>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</si>
  <si>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</si>
  <si>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</si>
  <si>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</si>
  <si>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</si>
  <si>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</si>
  <si>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</si>
  <si>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</si>
  <si>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</si>
  <si>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</si>
  <si>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</si>
  <si>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</si>
  <si>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</si>
  <si>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</si>
  <si>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</si>
  <si>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</si>
  <si>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</si>
  <si>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</si>
  <si>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</si>
  <si>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</si>
  <si>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</si>
  <si>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</si>
  <si>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</si>
  <si>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</si>
  <si>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</si>
  <si>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</si>
  <si>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</si>
  <si>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</si>
  <si>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</si>
  <si>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</si>
  <si>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</si>
  <si>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</si>
  <si>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</si>
  <si>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</si>
  <si>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</si>
  <si>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</si>
  <si>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</si>
  <si>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</si>
  <si>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</si>
  <si>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</si>
  <si>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</si>
  <si>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</si>
  <si>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</si>
  <si>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</si>
  <si>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</si>
  <si>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</si>
  <si>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</si>
  <si>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</si>
  <si>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</si>
  <si>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</si>
  <si>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</si>
  <si>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</si>
  <si>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</si>
  <si>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</si>
  <si>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</si>
  <si>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</si>
  <si>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</si>
  <si>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</si>
  <si>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</si>
  <si>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</si>
  <si>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</si>
  <si>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</si>
  <si>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</si>
  <si>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</si>
  <si>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</si>
  <si>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</si>
  <si>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</si>
  <si>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</si>
  <si>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</si>
  <si>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</si>
  <si>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</si>
  <si>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</si>
  <si>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</si>
  <si>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</si>
  <si>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</si>
  <si>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</si>
  <si>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</si>
  <si>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</si>
  <si>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</si>
  <si>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</si>
  <si>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</si>
  <si>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</si>
  <si>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</si>
  <si>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</si>
  <si>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</si>
  <si>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</si>
  <si>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</si>
  <si>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</si>
  <si>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</si>
  <si>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</si>
  <si>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</si>
  <si>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</si>
  <si>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</si>
  <si>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</si>
  <si>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</si>
  <si>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</si>
  <si>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</si>
  <si>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</si>
  <si>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</si>
  <si>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</si>
  <si>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</si>
  <si>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</si>
  <si>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</si>
  <si>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</si>
  <si>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</si>
  <si>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</si>
  <si>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</si>
  <si>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</si>
  <si>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</si>
  <si>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</si>
  <si>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</si>
  <si>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</si>
  <si>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</si>
  <si>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</si>
  <si>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</si>
  <si>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</si>
  <si>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</si>
  <si>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</si>
  <si>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</si>
  <si>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</si>
  <si>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</si>
  <si>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</si>
  <si>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</si>
  <si>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</si>
  <si>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</si>
  <si>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</si>
  <si>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</si>
  <si>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</si>
  <si>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</si>
  <si>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</si>
  <si>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</si>
  <si>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</si>
  <si>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</si>
  <si>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</si>
  <si>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</si>
  <si>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</si>
  <si>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</si>
  <si>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</si>
  <si>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</si>
  <si>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</si>
  <si>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</si>
  <si>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</si>
  <si>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</si>
  <si>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</si>
  <si>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</si>
  <si>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</si>
  <si>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</si>
  <si>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</si>
  <si>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</si>
  <si>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</si>
  <si>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</si>
  <si>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</si>
  <si>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</si>
  <si>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</si>
  <si>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</si>
  <si>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</si>
  <si>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</si>
  <si>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</si>
  <si>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</si>
  <si>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</si>
  <si>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</si>
  <si>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</si>
  <si>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</si>
  <si>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</si>
  <si>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</si>
  <si>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</si>
  <si>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</si>
  <si>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</si>
  <si>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</si>
  <si>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</si>
  <si>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</si>
  <si>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</si>
  <si>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</si>
  <si>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</si>
  <si>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</si>
  <si>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</si>
  <si>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</si>
  <si>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</si>
  <si>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</si>
  <si>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</si>
  <si>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</si>
  <si>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</si>
  <si>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</si>
  <si>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</si>
  <si>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</si>
  <si>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</si>
  <si>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</si>
  <si>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</si>
  <si>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</si>
  <si>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</si>
  <si>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</si>
  <si>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</si>
  <si>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</si>
  <si>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</si>
  <si>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</si>
  <si>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</si>
  <si>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</si>
  <si>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</si>
  <si>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</si>
  <si>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</si>
  <si>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</si>
  <si>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</si>
  <si>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</si>
  <si>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</si>
  <si>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</si>
  <si>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</si>
  <si>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</si>
  <si>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</si>
  <si>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</si>
  <si>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</si>
  <si>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</si>
  <si>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</si>
  <si>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</si>
  <si>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</si>
  <si>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</si>
  <si>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</si>
  <si>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</si>
  <si>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</si>
  <si>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</si>
  <si>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</si>
  <si>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</si>
  <si>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</si>
  <si>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</si>
  <si>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</si>
  <si>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</si>
  <si>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</si>
  <si>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</si>
  <si>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</si>
  <si>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</si>
  <si>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</si>
  <si>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</si>
  <si>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</si>
  <si>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</si>
  <si>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</si>
  <si>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</si>
  <si>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</si>
  <si>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</si>
  <si>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</si>
  <si>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</si>
  <si>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</si>
  <si>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</si>
  <si>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</si>
  <si>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</si>
  <si>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</si>
  <si>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</si>
  <si>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</si>
  <si>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</si>
  <si>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</si>
  <si>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</si>
  <si>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</si>
  <si>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</si>
  <si>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</si>
  <si>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</si>
  <si>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</si>
  <si>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</si>
  <si>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</si>
  <si>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</si>
  <si>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</si>
  <si>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</si>
  <si>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</si>
  <si>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</si>
  <si>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</si>
  <si>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</si>
  <si>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</si>
  <si>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</si>
  <si>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</si>
  <si>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</si>
  <si>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</si>
  <si>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</si>
  <si>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</si>
  <si>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</si>
  <si>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</si>
  <si>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</si>
  <si>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</si>
  <si>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</si>
  <si>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</si>
  <si>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</si>
  <si>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</si>
  <si>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</si>
  <si>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</si>
  <si>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</si>
  <si>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</si>
  <si>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</si>
  <si>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</si>
  <si>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</si>
  <si>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</si>
  <si>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</si>
  <si>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</si>
  <si>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</si>
  <si>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</si>
  <si>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</si>
  <si>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</si>
  <si>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</si>
  <si>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</si>
  <si>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</si>
  <si>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</si>
  <si>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</si>
  <si>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</si>
  <si>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</si>
  <si>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</si>
  <si>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</si>
  <si>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</si>
  <si>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</si>
  <si>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</si>
  <si>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</si>
  <si>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</si>
  <si>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</si>
  <si>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</si>
  <si>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</si>
  <si>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</si>
  <si>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</si>
  <si>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</si>
  <si>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</si>
  <si>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</si>
  <si>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</si>
  <si>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</si>
  <si>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</si>
  <si>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</si>
  <si>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</si>
  <si>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</si>
  <si>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</si>
  <si>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</si>
  <si>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</si>
  <si>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</si>
  <si>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</si>
  <si>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</si>
  <si>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</si>
  <si>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</si>
  <si>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</si>
  <si>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</si>
  <si>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</si>
  <si>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</si>
  <si>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</si>
  <si>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</si>
  <si>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</si>
  <si>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</si>
  <si>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</si>
  <si>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</si>
  <si>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</si>
  <si>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</si>
  <si>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</si>
  <si>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</si>
  <si>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</si>
  <si>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</si>
  <si>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</si>
  <si>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</si>
  <si>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</si>
  <si>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</si>
  <si>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</si>
  <si>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</si>
  <si>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</si>
  <si>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</si>
  <si>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</si>
  <si>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</si>
  <si>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</si>
  <si>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</si>
  <si>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</si>
  <si>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</si>
  <si>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</si>
  <si>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</si>
  <si>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</si>
  <si>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</si>
  <si>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</si>
  <si>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</si>
  <si>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</si>
  <si>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</si>
  <si>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</si>
  <si>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</si>
  <si>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</si>
  <si>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</si>
  <si>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</si>
  <si>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</si>
  <si>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</si>
  <si>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</si>
  <si>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</si>
  <si>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</si>
  <si>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</si>
  <si>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</si>
  <si>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</si>
  <si>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</si>
  <si>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</si>
  <si>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</si>
  <si>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</si>
  <si>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</si>
  <si>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</si>
  <si>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</si>
  <si>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</si>
  <si>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</si>
  <si>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</si>
  <si>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</si>
  <si>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</si>
  <si>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</si>
  <si>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</si>
  <si>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</si>
  <si>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</si>
  <si>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</si>
  <si>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</si>
  <si>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</si>
  <si>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</si>
  <si>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</si>
  <si>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</si>
  <si>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</si>
  <si>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</si>
  <si>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</si>
  <si>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</si>
  <si>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</si>
  <si>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</si>
  <si>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</si>
  <si>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</si>
  <si>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</si>
  <si>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</si>
  <si>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</si>
  <si>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</si>
  <si>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</si>
  <si>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</si>
  <si>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</si>
  <si>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</si>
  <si>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</si>
  <si>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</si>
  <si>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</si>
  <si>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</si>
  <si>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</si>
  <si>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</si>
  <si>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</si>
  <si>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</si>
  <si>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</si>
  <si>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</si>
  <si>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</si>
  <si>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</si>
  <si>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</si>
  <si>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</si>
  <si>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</si>
  <si>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</si>
  <si>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</si>
  <si>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</si>
  <si>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</si>
  <si>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</si>
  <si>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</si>
  <si>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</si>
  <si>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</si>
  <si>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</si>
  <si>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</si>
  <si>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</si>
  <si>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</si>
  <si>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</si>
  <si>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</si>
  <si>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</si>
  <si>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</si>
  <si>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</si>
  <si>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</si>
  <si>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</si>
  <si>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</si>
  <si>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</si>
  <si>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</si>
  <si>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</si>
  <si>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</si>
  <si>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</si>
  <si>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</si>
  <si>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</si>
  <si>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</si>
  <si>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</si>
  <si>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</si>
  <si>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</si>
  <si>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</si>
  <si>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</si>
  <si>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</si>
  <si>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</si>
  <si>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</si>
  <si>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</si>
  <si>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</si>
  <si>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</si>
  <si>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</si>
  <si>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</si>
  <si>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</si>
  <si>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</si>
  <si>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</si>
  <si>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</si>
  <si>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</si>
  <si>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</si>
  <si>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</si>
  <si>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</si>
  <si>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</si>
  <si>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</si>
  <si>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</si>
  <si>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</si>
  <si>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</si>
  <si>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</si>
  <si>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</si>
  <si>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</si>
  <si>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</si>
  <si>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</si>
  <si>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</si>
  <si>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</si>
  <si>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</si>
  <si>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</si>
  <si>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</si>
  <si>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</si>
  <si>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</si>
  <si>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</si>
  <si>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</si>
  <si>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</si>
  <si>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</si>
  <si>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</si>
  <si>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</si>
  <si>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</si>
  <si>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</si>
  <si>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</si>
  <si>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</si>
  <si>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</si>
  <si>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</si>
  <si>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</si>
  <si>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</si>
  <si>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</si>
  <si>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</si>
  <si>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</si>
  <si>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</si>
  <si>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</si>
  <si>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</si>
  <si>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</si>
  <si>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</si>
  <si>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</si>
  <si>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</si>
  <si>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</si>
  <si>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</si>
  <si>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</si>
  <si>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</si>
  <si>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</si>
  <si>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</si>
  <si>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</si>
  <si>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</si>
  <si>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</si>
  <si>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</si>
  <si>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</si>
  <si>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</si>
  <si>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</si>
  <si>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</si>
  <si>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</si>
  <si>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</si>
  <si>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</si>
  <si>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</si>
  <si>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</si>
  <si>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</si>
  <si>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</si>
  <si>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</si>
  <si>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</si>
  <si>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</si>
  <si>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</si>
  <si>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</si>
  <si>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</si>
  <si>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</si>
  <si>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</si>
  <si>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</si>
  <si>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</si>
  <si>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</si>
  <si>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</si>
  <si>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</si>
  <si>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</si>
  <si>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</si>
  <si>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</si>
  <si>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</si>
  <si>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</si>
  <si>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</si>
  <si>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</si>
  <si>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</si>
  <si>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</si>
  <si>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</si>
  <si>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</si>
  <si>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</si>
  <si>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</si>
  <si>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</si>
  <si>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</si>
  <si>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</si>
  <si>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</si>
  <si>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</si>
  <si>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</si>
  <si>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</si>
  <si>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</si>
  <si>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</si>
  <si>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</si>
  <si>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</si>
  <si>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</si>
  <si>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</si>
  <si>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</si>
  <si>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</si>
  <si>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</si>
  <si>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</si>
  <si>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</si>
  <si>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</si>
  <si>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</si>
  <si>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</si>
  <si>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</si>
  <si>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</si>
  <si>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</si>
  <si>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</si>
  <si>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</si>
  <si>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</si>
  <si>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</si>
  <si>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</si>
  <si>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</si>
  <si>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</si>
  <si>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</si>
  <si>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</si>
  <si>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</si>
  <si>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</si>
  <si>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</si>
  <si>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</si>
  <si>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</si>
  <si>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</si>
  <si>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</si>
  <si>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</si>
  <si>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</si>
  <si>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</si>
  <si>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</si>
  <si>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</si>
  <si>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</si>
  <si>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</si>
  <si>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</si>
  <si>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</si>
  <si>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</si>
  <si>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</si>
  <si>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</si>
  <si>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</si>
  <si>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</si>
  <si>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</si>
  <si>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</si>
  <si>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</si>
  <si>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</si>
  <si>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</si>
  <si>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</si>
  <si>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</si>
  <si>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</si>
  <si>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</si>
  <si>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</si>
  <si>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</si>
  <si>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</si>
  <si>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</si>
  <si>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</si>
  <si>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</si>
  <si>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</si>
  <si>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</si>
  <si>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</si>
  <si>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</si>
  <si>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</si>
  <si>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</si>
  <si>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</si>
  <si>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</si>
  <si>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</si>
  <si>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</si>
  <si>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</si>
  <si>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</si>
  <si>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</si>
  <si>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</si>
  <si>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</si>
  <si>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</si>
  <si>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</si>
  <si>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</si>
  <si>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</si>
  <si>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</si>
  <si>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</si>
  <si>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</si>
  <si>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</si>
  <si>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</si>
  <si>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</si>
  <si>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</si>
  <si>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</si>
  <si>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</si>
  <si>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</si>
  <si>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</si>
  <si>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</si>
  <si>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</si>
  <si>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</si>
  <si>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</si>
  <si>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</si>
  <si>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</si>
  <si>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</si>
  <si>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</si>
  <si>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</si>
  <si>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</si>
  <si>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</si>
  <si>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</si>
  <si>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</si>
  <si>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</si>
  <si>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</si>
  <si>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</si>
  <si>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</si>
  <si>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</si>
  <si>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</si>
  <si>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</si>
  <si>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</si>
  <si>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</si>
  <si>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</si>
  <si>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</si>
  <si>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</si>
  <si>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</si>
  <si>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</si>
  <si>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</si>
  <si>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</si>
  <si>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</si>
  <si>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</si>
  <si>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</si>
  <si>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</si>
  <si>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</si>
  <si>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</si>
  <si>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</si>
  <si>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</si>
  <si>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</si>
  <si>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</si>
  <si>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</si>
  <si>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</si>
  <si>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</si>
  <si>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</si>
  <si>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</si>
  <si>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</si>
  <si>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</si>
  <si>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</si>
  <si>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</si>
  <si>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</si>
  <si>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</si>
  <si>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</si>
  <si>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</si>
  <si>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</si>
  <si>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</si>
  <si>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</si>
  <si>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</si>
  <si>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</si>
  <si>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</si>
  <si>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</si>
  <si>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</si>
  <si>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</si>
  <si>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</si>
  <si>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</si>
  <si>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</si>
  <si>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</si>
  <si>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</si>
  <si>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</si>
  <si>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</si>
  <si>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</si>
  <si>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</si>
  <si>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</si>
  <si>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</si>
  <si>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</si>
  <si>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</si>
  <si>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</si>
  <si>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</si>
  <si>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</si>
  <si>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</si>
  <si>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</si>
  <si>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</si>
  <si>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</si>
  <si>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</si>
  <si>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</si>
  <si>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</si>
  <si>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</si>
  <si>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</si>
  <si>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</si>
  <si>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</si>
  <si>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</si>
  <si>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</si>
  <si>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</si>
  <si>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</si>
  <si>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</si>
  <si>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</si>
  <si>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</si>
  <si>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</si>
  <si>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</si>
  <si>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</si>
  <si>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</si>
  <si>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</si>
  <si>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</si>
  <si>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</si>
  <si>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</si>
  <si>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</si>
  <si>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</si>
  <si>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</si>
  <si>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</si>
  <si>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</si>
  <si>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</si>
  <si>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</si>
  <si>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</si>
  <si>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</si>
  <si>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</si>
  <si>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</si>
  <si>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</si>
  <si>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</si>
  <si>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</si>
  <si>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</si>
  <si>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</si>
  <si>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</si>
  <si>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</si>
  <si>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</si>
  <si>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</si>
  <si>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</si>
  <si>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</si>
  <si>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</si>
  <si>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</si>
  <si>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</si>
  <si>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</si>
  <si>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</si>
  <si>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</si>
  <si>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</si>
  <si>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</si>
  <si>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</si>
  <si>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</si>
  <si>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</si>
  <si>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</si>
  <si>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</si>
  <si>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</si>
  <si>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</si>
  <si>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</si>
  <si>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</si>
  <si>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</si>
  <si>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</si>
  <si>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</si>
  <si>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</si>
  <si>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</si>
  <si>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</si>
  <si>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</si>
  <si>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</si>
  <si>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</si>
  <si>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</si>
  <si>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</si>
  <si>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Total Employee</t>
  </si>
  <si>
    <t>Average Age</t>
  </si>
  <si>
    <t>Active Employees</t>
  </si>
  <si>
    <t>Attrition Rate</t>
  </si>
  <si>
    <t>Sum of CF_attrition counts</t>
  </si>
  <si>
    <t>Attrition Count</t>
  </si>
  <si>
    <t>Average of Job Satisfaction</t>
  </si>
  <si>
    <t>Rating</t>
  </si>
  <si>
    <t>Balance</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</si>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</sst>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2"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
    <dxf>
      <numFmt numFmtId="164" formatCode="0.0"/>
    </dxf>
    <dxf>
      <numFmt numFmtId="1" formatCode="0"/>
    </dxf>
  </dxfs>
  <tableStyles count="0" defaultTableStyle="TableStyleMedium2" defaultPivotStyle="PivotStyleLight16"/>
  <colors>
    <mruColors>
      <color rgb="FFD8D8D8"/>
      <color rgb="FFB5B5B5"/>
      <color rgb="FF646464"/>
      <color rgb="FF90F276"/>
      <color rgb="FF6AFC48"/>
      <color rgb="FFFCDE29"/>
      <color rgb="FFF06A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33333333333333"/>
          <c:y val="5.5248618784530384E-2"/>
          <c:w val="0.53"/>
          <c:h val="0.8784530386740331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C2-5846-910D-E1C57F353F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C2-5846-910D-E1C57F353F54}"/>
              </c:ext>
            </c:extLst>
          </c:dPt>
          <c:val>
            <c:numRef>
              <c:f>'Job Rating'!$C$9:$C$10</c:f>
              <c:numCache>
                <c:formatCode>0%</c:formatCode>
                <c:ptCount val="2"/>
                <c:pt idx="0">
                  <c:v>0.65663265306122454</c:v>
                </c:pt>
                <c:pt idx="1">
                  <c:v>0.34336734693877546</c:v>
                </c:pt>
              </c:numCache>
            </c:numRef>
          </c:val>
          <c:extLst>
            <c:ext xmlns:c16="http://schemas.microsoft.com/office/drawing/2014/chart" uri="{C3380CC4-5D6E-409C-BE32-E72D297353CC}">
              <c16:uniqueId val="{00000000-940E-DA43-8E7C-2DA8D400C8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B5-FE48-85D0-901F88878A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B5-FE48-85D0-901F88878AEA}"/>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0-756D-A24C-A55A-3E705F4659E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Attrition count!PivotTable4</c:name>
    <c:fmtId val="0"/>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 count'!$B$3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'Education Attrition count'!$A$4:$A$9</c:f>
              <c:strCache>
                <c:ptCount val="5"/>
                <c:pt idx="0">
                  <c:v>Associates Degree</c:v>
                </c:pt>
                <c:pt idx="1">
                  <c:v>Bachelor's Degree</c:v>
                </c:pt>
                <c:pt idx="2">
                  <c:v>Doctoral Degree</c:v>
                </c:pt>
                <c:pt idx="3">
                  <c:v>High School</c:v>
                </c:pt>
                <c:pt idx="4">
                  <c:v>Master's Degree</c:v>
                </c:pt>
              </c:strCache>
            </c:strRef>
          </c:cat>
          <c:val>
            <c:numRef>
              <c:f>'Education Attrition count'!$B$4:$B$9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FCD1-A04F-AE33-2735B2CBDB2F}"/>
            </c:ext>
          </c:extLst>
        </c:ser>
        <c:dLbls>
          <c:dLblPos val="inEnd"/>
          <c:showLegendKey val="0"/>
          <c:showVal val="1"/>
          <c:showCatName val="0"/>
          <c:showSerName val="0"/>
          <c:showPercent val="0"/>
          <c:showBubbleSize val="0"/>
        </c:dLbls>
        <c:gapWidth val="100"/>
        <c:axId val="459350064"/>
        <c:axId val="479668800"/>
      </c:barChart>
      <c:catAx>
        <c:axId val="45935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479668800"/>
        <c:crosses val="autoZero"/>
        <c:auto val="1"/>
        <c:lblAlgn val="ctr"/>
        <c:lblOffset val="100"/>
        <c:noMultiLvlLbl val="0"/>
      </c:catAx>
      <c:valAx>
        <c:axId val="4796688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935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[HR_Data_Excel.xlsx]Deprtment Attrition!PivotTable7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'Deprtment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89-1F44-BBD6-84CFC59039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889-1F44-BBD6-84CFC59039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89-1F44-BBD6-84CFC5903912}"/>
              </c:ext>
            </c:extLst>
          </c:dPt>
          <c:cat>
            <c:strRef>
              <c:f>'Deprtment Attrition'!$A$4:$A$7</c:f>
              <c:strCache>
                <c:ptCount val="3"/>
                <c:pt idx="0">
                  <c:v>HR</c:v>
                </c:pt>
                <c:pt idx="1">
                  <c:v>R&amp;D</c:v>
                </c:pt>
                <c:pt idx="2">
                  <c:v>Sales</c:v>
                </c:pt>
              </c:strCache>
            </c:strRef>
          </c:cat>
          <c:val>
            <c:numRef>
              <c:f>'Deprtment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E38-9F46-8007-1BAE6896B51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[HR_Data_Excel.xlsx]Attrition by Age Band!PivotTable8</c:name>
    <c:fmtId val="0"/>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Band'!$B$3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by Age Band'!$A$4:$A$9</c:f>
              <c:strCache>
                <c:ptCount val="5"/>
                <c:pt idx="0">
                  <c:v>25 - 34</c:v>
                </c:pt>
                <c:pt idx="1">
                  <c:v>35 - 44</c:v>
                </c:pt>
                <c:pt idx="2">
                  <c:v>45 - 54</c:v>
                </c:pt>
                <c:pt idx="3">
                  <c:v>Over 55</c:v>
                </c:pt>
                <c:pt idx="4">
                  <c:v>Under 25</c:v>
                </c:pt>
              </c:strCache>
            </c:strRef>
          </c:cat>
          <c:val>
            <c:numRef>
              <c:f>'Attrition by 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0DA-3E47-AD20-7F844AB53575}"/>
            </c:ext>
          </c:extLst>
        </c:ser>
        <c:dLbls>
          <c:dLblPos val="inEnd"/>
          <c:showLegendKey val="0"/>
          <c:showVal val="1"/>
          <c:showCatName val="0"/>
          <c:showSerName val="0"/>
          <c:showPercent val="0"/>
          <c:showBubbleSize val="0"/>
        </c:dLbls>
        <c:gapWidth val="41"/>
        <c:axId val="37178560"/>
        <c:axId val="566073536"/>
      </c:barChart>
      <c:catAx>
        <c:axId val="37178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66073536"/>
        <c:crosses val="autoZero"/>
        <c:auto val="1"/>
        <c:lblAlgn val="ctr"/>
        <c:lblOffset val="100"/>
        <c:noMultiLvlLbl val="0"/>
      </c:catAx>
      <c:valAx>
        <c:axId val="566073536"/>
        <c:scaling>
          <c:orientation val="minMax"/>
        </c:scaling>
        <c:delete val="1"/>
        <c:axPos val="l"/>
        <c:numFmt formatCode="General" sourceLinked="1"/>
        <c:majorTickMark val="none"/>
        <c:minorTickMark val="none"/>
        <c:tickLblPos val="nextTo"/>
        <c:crossAx val="3717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38090396152862"/>
          <c:y val="0"/>
          <c:w val="0.30202041473752461"/>
          <c:h val="1"/>
        </c:manualLayout>
      </c:layout>
      <c:doughnutChart>
        <c:varyColors val="1"/>
        <c:ser>
          <c:idx val="0"/>
          <c:order val="0"/>
          <c:spPr>
            <a:ln>
              <a:solidFill>
                <a:schemeClr val="bg2"/>
              </a:solidFill>
            </a:ln>
          </c:spPr>
          <c:dPt>
            <c:idx val="0"/>
            <c:bubble3D val="0"/>
            <c:spPr>
              <a:gradFill>
                <a:gsLst>
                  <a:gs pos="6000">
                    <a:srgbClr val="0070C0"/>
                  </a:gs>
                  <a:gs pos="91000">
                    <a:srgbClr val="00B0F0"/>
                  </a:gs>
                  <a:gs pos="100000">
                    <a:srgbClr val="00B0F0"/>
                  </a:gs>
                  <a:gs pos="73000">
                    <a:srgbClr val="00B0F0"/>
                  </a:gs>
                  <a:gs pos="100000">
                    <a:schemeClr val="accent1">
                      <a:lumMod val="30000"/>
                      <a:lumOff val="70000"/>
                    </a:schemeClr>
                  </a:gs>
                </a:gsLst>
                <a:lin ang="5400000" scaled="1"/>
              </a:gradFill>
              <a:ln w="19050">
                <a:solidFill>
                  <a:schemeClr val="bg2"/>
                </a:solidFill>
              </a:ln>
              <a:effectLst/>
            </c:spPr>
            <c:extLst>
              <c:ext xmlns:c16="http://schemas.microsoft.com/office/drawing/2014/chart" uri="{C3380CC4-5D6E-409C-BE32-E72D297353CC}">
                <c16:uniqueId val="{00000001-8D3D-A84E-8C90-C90515E09998}"/>
              </c:ext>
            </c:extLst>
          </c:dPt>
          <c:dPt>
            <c:idx val="1"/>
            <c:bubble3D val="0"/>
            <c:spPr>
              <a:solidFill>
                <a:schemeClr val="bg1"/>
              </a:solidFill>
              <a:ln w="19050">
                <a:solidFill>
                  <a:schemeClr val="bg2"/>
                </a:solidFill>
              </a:ln>
              <a:effectLst/>
            </c:spPr>
            <c:extLst>
              <c:ext xmlns:c16="http://schemas.microsoft.com/office/drawing/2014/chart" uri="{C3380CC4-5D6E-409C-BE32-E72D297353CC}">
                <c16:uniqueId val="{00000003-8D3D-A84E-8C90-C90515E09998}"/>
              </c:ext>
            </c:extLst>
          </c:dPt>
          <c:val>
            <c:numRef>
              <c:f>'Job Rating'!$C$9:$C$10</c:f>
              <c:numCache>
                <c:formatCode>0%</c:formatCode>
                <c:ptCount val="2"/>
                <c:pt idx="0">
                  <c:v>0.65663265306122454</c:v>
                </c:pt>
                <c:pt idx="1">
                  <c:v>0.34336734693877546</c:v>
                </c:pt>
              </c:numCache>
            </c:numRef>
          </c:val>
          <c:extLst>
            <c:ext xmlns:c16="http://schemas.microsoft.com/office/drawing/2014/chart" uri="{C3380CC4-5D6E-409C-BE32-E72D297353CC}">
              <c16:uniqueId val="{00000004-8D3D-A84E-8C90-C90515E099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61218777607434"/>
          <c:y val="7.213364915376104E-2"/>
          <c:w val="0.80695962537515387"/>
          <c:h val="0.79505371884504483"/>
        </c:manualLayout>
      </c:layout>
      <c:doughnutChart>
        <c:varyColors val="1"/>
        <c:ser>
          <c:idx val="0"/>
          <c:order val="0"/>
          <c:dPt>
            <c:idx val="0"/>
            <c:bubble3D val="0"/>
            <c:spPr>
              <a:solidFill>
                <a:schemeClr val="bg1">
                  <a:lumMod val="65000"/>
                </a:schemeClr>
              </a:solidFill>
              <a:ln w="19050">
                <a:solidFill>
                  <a:schemeClr val="bg1">
                    <a:lumMod val="50000"/>
                  </a:schemeClr>
                </a:solidFill>
              </a:ln>
              <a:effectLst/>
            </c:spPr>
            <c:extLst>
              <c:ext xmlns:c16="http://schemas.microsoft.com/office/drawing/2014/chart" uri="{C3380CC4-5D6E-409C-BE32-E72D297353CC}">
                <c16:uniqueId val="{00000001-933E-7842-A364-E261FEB8973F}"/>
              </c:ext>
            </c:extLst>
          </c:dPt>
          <c:dPt>
            <c:idx val="1"/>
            <c:bubble3D val="0"/>
            <c:spPr>
              <a:solidFill>
                <a:srgbClr val="92D050"/>
              </a:solidFill>
              <a:ln w="19050">
                <a:gradFill>
                  <a:gsLst>
                    <a:gs pos="0">
                      <a:srgbClr val="00B050"/>
                    </a:gs>
                    <a:gs pos="66000">
                      <a:schemeClr val="accent6">
                        <a:lumMod val="50000"/>
                      </a:schemeClr>
                    </a:gs>
                    <a:gs pos="83000">
                      <a:srgbClr val="00B050"/>
                    </a:gs>
                    <a:gs pos="100000">
                      <a:schemeClr val="accent6">
                        <a:lumMod val="50000"/>
                      </a:schemeClr>
                    </a:gs>
                  </a:gsLst>
                  <a:lin ang="10800000" scaled="0"/>
                </a:gradFill>
              </a:ln>
              <a:effectLst/>
            </c:spPr>
            <c:extLst>
              <c:ext xmlns:c16="http://schemas.microsoft.com/office/drawing/2014/chart" uri="{C3380CC4-5D6E-409C-BE32-E72D297353CC}">
                <c16:uniqueId val="{00000003-933E-7842-A364-E261FEB8973F}"/>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933E-7842-A364-E261FEB8973F}"/>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4508223153821"/>
          <c:y val="9.2037261260822747E-2"/>
          <c:w val="0.70569452286963186"/>
          <c:h val="0.85637457346743862"/>
        </c:manualLayout>
      </c:layout>
      <c:doughnutChart>
        <c:varyColors val="1"/>
        <c:ser>
          <c:idx val="0"/>
          <c:order val="0"/>
          <c:dPt>
            <c:idx val="0"/>
            <c:bubble3D val="0"/>
            <c:spPr>
              <a:solidFill>
                <a:srgbClr val="7030A0"/>
              </a:solidFill>
              <a:ln w="19050">
                <a:gradFill>
                  <a:gsLst>
                    <a:gs pos="0">
                      <a:srgbClr val="FF0000"/>
                    </a:gs>
                    <a:gs pos="74000">
                      <a:srgbClr val="FF0000"/>
                    </a:gs>
                    <a:gs pos="83000">
                      <a:srgbClr val="F06A91"/>
                    </a:gs>
                    <a:gs pos="100000">
                      <a:srgbClr val="FF0000"/>
                    </a:gs>
                  </a:gsLst>
                  <a:lin ang="10800000" scaled="0"/>
                </a:gradFill>
              </a:ln>
              <a:effectLst/>
            </c:spPr>
            <c:extLst>
              <c:ext xmlns:c16="http://schemas.microsoft.com/office/drawing/2014/chart" uri="{C3380CC4-5D6E-409C-BE32-E72D297353CC}">
                <c16:uniqueId val="{00000001-4F97-1A47-A925-CDDE97A6F84A}"/>
              </c:ext>
            </c:extLst>
          </c:dPt>
          <c:dPt>
            <c:idx val="1"/>
            <c:bubble3D val="0"/>
            <c:spPr>
              <a:solidFill>
                <a:schemeClr val="bg1">
                  <a:lumMod val="65000"/>
                </a:schemeClr>
              </a:solidFill>
              <a:ln w="19050">
                <a:gradFill>
                  <a:gsLst>
                    <a:gs pos="0">
                      <a:srgbClr val="B5B5B5"/>
                    </a:gs>
                    <a:gs pos="74000">
                      <a:srgbClr val="B5B5B5"/>
                    </a:gs>
                    <a:gs pos="83000">
                      <a:srgbClr val="D8D8D8"/>
                    </a:gs>
                    <a:gs pos="100000">
                      <a:srgbClr val="646464"/>
                    </a:gs>
                  </a:gsLst>
                  <a:lin ang="10800000" scaled="0"/>
                </a:gradFill>
              </a:ln>
              <a:effectLst/>
            </c:spPr>
            <c:extLst>
              <c:ext xmlns:c16="http://schemas.microsoft.com/office/drawing/2014/chart" uri="{C3380CC4-5D6E-409C-BE32-E72D297353CC}">
                <c16:uniqueId val="{00000003-4F97-1A47-A925-CDDE97A6F84A}"/>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4F97-1A47-A925-CDDE97A6F84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Attrition count!PivotTable4</c:name>
    <c:fmtId val="4"/>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F0"/>
          </a:solidFill>
          <a:ln w="9525" cap="flat" cmpd="sng" algn="ctr">
            <a:gradFill>
              <a:gsLst>
                <a:gs pos="0">
                  <a:srgbClr val="6AFC48"/>
                </a:gs>
                <a:gs pos="74000">
                  <a:srgbClr val="90F276"/>
                </a:gs>
                <a:gs pos="83000">
                  <a:srgbClr val="00B050"/>
                </a:gs>
                <a:gs pos="100000">
                  <a:schemeClr val="accent6">
                    <a:lumMod val="5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 count'!$B$3</c:f>
              <c:strCache>
                <c:ptCount val="1"/>
                <c:pt idx="0">
                  <c:v>Total</c:v>
                </c:pt>
              </c:strCache>
            </c:strRef>
          </c:tx>
          <c:spPr>
            <a:solidFill>
              <a:srgbClr val="00B0F0"/>
            </a:solidFill>
            <a:ln w="9525" cap="flat" cmpd="sng" algn="ctr">
              <a:gradFill>
                <a:gsLst>
                  <a:gs pos="0">
                    <a:srgbClr val="6AFC48"/>
                  </a:gs>
                  <a:gs pos="74000">
                    <a:srgbClr val="90F276"/>
                  </a:gs>
                  <a:gs pos="83000">
                    <a:srgbClr val="00B050"/>
                  </a:gs>
                  <a:gs pos="100000">
                    <a:schemeClr val="accent6">
                      <a:lumMod val="50000"/>
                    </a:schemeClr>
                  </a:gs>
                </a:gsLst>
                <a:lin ang="5400000" scaled="1"/>
              </a:gra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'Education Attrition count'!$A$4:$A$9</c:f>
              <c:strCache>
                <c:ptCount val="5"/>
                <c:pt idx="0">
                  <c:v>Associates Degree</c:v>
                </c:pt>
                <c:pt idx="1">
                  <c:v>Bachelor's Degree</c:v>
                </c:pt>
                <c:pt idx="2">
                  <c:v>Doctoral Degree</c:v>
                </c:pt>
                <c:pt idx="3">
                  <c:v>High School</c:v>
                </c:pt>
                <c:pt idx="4">
                  <c:v>Master's Degree</c:v>
                </c:pt>
              </c:strCache>
            </c:strRef>
          </c:cat>
          <c:val>
            <c:numRef>
              <c:f>'Education Attrition count'!$B$4:$B$9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3886-C149-A3EB-9652D978CD4B}"/>
            </c:ext>
          </c:extLst>
        </c:ser>
        <c:dLbls>
          <c:dLblPos val="inEnd"/>
          <c:showLegendKey val="0"/>
          <c:showVal val="1"/>
          <c:showCatName val="0"/>
          <c:showSerName val="0"/>
          <c:showPercent val="0"/>
          <c:showBubbleSize val="0"/>
        </c:dLbls>
        <c:gapWidth val="100"/>
        <c:axId val="459350064"/>
        <c:axId val="479668800"/>
      </c:barChart>
      <c:catAx>
        <c:axId val="459350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FF0000"/>
                </a:solidFill>
                <a:latin typeface="Times New Roman" panose="02020603050405020304" pitchFamily="18" charset="0"/>
                <a:ea typeface="+mn-ea"/>
                <a:cs typeface="Times New Roman" panose="02020603050405020304" pitchFamily="18" charset="0"/>
              </a:defRPr>
            </a:pPr>
            <a:endParaRPr lang="en-US"/>
          </a:p>
        </c:txPr>
        <c:crossAx val="479668800"/>
        <c:crosses val="autoZero"/>
        <c:auto val="1"/>
        <c:lblAlgn val="ctr"/>
        <c:lblOffset val="100"/>
        <c:noMultiLvlLbl val="0"/>
      </c:catAx>
      <c:valAx>
        <c:axId val="479668800"/>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5935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[HR_Data_Excel.xlsx]Deprtment Attrition!PivotTable7</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50000"/>
            </a:schemeClr>
          </a:solidFill>
          <a:ln w="19050">
            <a:gradFill>
              <a:gsLst>
                <a:gs pos="0">
                  <a:srgbClr val="646464"/>
                </a:gs>
                <a:gs pos="74000">
                  <a:srgbClr val="646464"/>
                </a:gs>
                <a:gs pos="83000">
                  <a:srgbClr val="B5B5B5"/>
                </a:gs>
                <a:gs pos="100000">
                  <a:srgbClr val="D8D8D8"/>
                </a:gs>
              </a:gsLst>
              <a:lin ang="10800000" scaled="0"/>
            </a:gradFill>
          </a:ln>
          <a:effectLst/>
        </c:spPr>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2"/>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8"/>
        <c:spPr>
          <a:solidFill>
            <a:srgbClr val="92D05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strRef>
              <c:f>'Deprtment Attrition'!$B$3</c:f>
              <c:strCache>
                <c:ptCount val="1"/>
                <c:pt idx="0">
                  <c:v>Total</c:v>
                </c:pt>
              </c:strCache>
            </c:strRef>
          </c:tx>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solidFill>
                <a:schemeClr val="bg1">
                  <a:lumMod val="50000"/>
                </a:schemeClr>
              </a:solidFill>
              <a:ln w="19050">
                <a:gradFill>
                  <a:gsLst>
                    <a:gs pos="0">
                      <a:srgbClr val="646464"/>
                    </a:gs>
                    <a:gs pos="74000">
                      <a:srgbClr val="646464"/>
                    </a:gs>
                    <a:gs pos="83000">
                      <a:srgbClr val="B5B5B5"/>
                    </a:gs>
                    <a:gs pos="100000">
                      <a:srgbClr val="D8D8D8"/>
                    </a:gs>
                  </a:gsLst>
                  <a:lin ang="10800000" scaled="0"/>
                </a:gradFill>
              </a:ln>
              <a:effectLst/>
            </c:spPr>
            <c:extLst>
              <c:ext xmlns:c16="http://schemas.microsoft.com/office/drawing/2014/chart" uri="{C3380CC4-5D6E-409C-BE32-E72D297353CC}">
                <c16:uniqueId val="{00000001-0E83-4B4C-9378-19F6E6CF968C}"/>
              </c:ext>
            </c:extLst>
          </c:dPt>
          <c:dPt>
            <c:idx val="1"/>
            <c:bubble3D val="0"/>
            <c:spPr>
              <a:solidFill>
                <a:schemeClr val="accent2"/>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E83-4B4C-9378-19F6E6CF968C}"/>
              </c:ext>
            </c:extLst>
          </c:dPt>
          <c:dPt>
            <c:idx val="2"/>
            <c:bubble3D val="0"/>
            <c:spPr>
              <a:solidFill>
                <a:srgbClr val="92D050"/>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0E83-4B4C-9378-19F6E6CF968C}"/>
              </c:ext>
            </c:extLst>
          </c:dPt>
          <c:dLbls>
            <c:dLbl>
              <c:idx val="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0E83-4B4C-9378-19F6E6CF968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'Deprtment Attrition'!$A$4:$A$7</c:f>
              <c:strCache>
                <c:ptCount val="3"/>
                <c:pt idx="0">
                  <c:v>HR</c:v>
                </c:pt>
                <c:pt idx="1">
                  <c:v>R&amp;D</c:v>
                </c:pt>
                <c:pt idx="2">
                  <c:v>Sales</c:v>
                </c:pt>
              </c:strCache>
            </c:strRef>
          </c:cat>
          <c:val>
            <c:numRef>
              <c:f>'Deprtment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E83-4B4C-9378-19F6E6CF968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597711919629313"/>
          <c:y val="0.36629103490182474"/>
          <c:w val="0.2276660122209099"/>
          <c:h val="0.300163342448022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[HR_Data_Excel.xlsx]Attrition by Age Band!PivotTable8</c:name>
    <c:fmtId val="2"/>
  </c:pivotSource>
  <c:chart>
    <c:autoTitleDeleted val="1"/>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6.293469792284738E-2"/>
                  <c:h val="4.8771195583240397E-2"/>
                </c:manualLayout>
              </c15:layout>
            </c:ext>
          </c:extLst>
        </c:dLbl>
      </c:pivotFmt>
    </c:pivotFmts>
    <c:plotArea>
      <c:layout/>
      <c:barChart>
        <c:barDir val="col"/>
        <c:grouping val="clustered"/>
        <c:varyColors val="0"/>
        <c:ser>
          <c:idx val="0"/>
          <c:order val="0"/>
          <c:tx>
            <c:strRef>
              <c:f>'Attrition by Age Band'!$B$3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3"/>
            <c:invertIfNegative val="0"/>
            <c:bubble3D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extLst>
              <c:ext xmlns:c16="http://schemas.microsoft.com/office/drawing/2014/chart" uri="{C3380CC4-5D6E-409C-BE32-E72D297353CC}">
                <c16:uniqueId val="{00000001-EE85-B64E-96B6-8D8F452D2D6D}"/>
              </c:ext>
            </c:extLst>
          </c:dPt>
          <c:dLbls>
            <c:dLbl>
              <c:idx val="3"/>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6.293469792284738E-2"/>
                      <c:h val="4.8771195583240397E-2"/>
                    </c:manualLayout>
                  </c15:layout>
                </c:ext>
                <c:ext xmlns:c16="http://schemas.microsoft.com/office/drawing/2014/chart" uri="{C3380CC4-5D6E-409C-BE32-E72D297353CC}">
                  <c16:uniqueId val="{00000001-EE85-B64E-96B6-8D8F452D2D6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'Attrition by Age Band'!$A$4:$A$9</c:f>
              <c:strCache>
                <c:ptCount val="5"/>
                <c:pt idx="0">
                  <c:v>25 - 34</c:v>
                </c:pt>
                <c:pt idx="1">
                  <c:v>35 - 44</c:v>
                </c:pt>
                <c:pt idx="2">
                  <c:v>45 - 54</c:v>
                </c:pt>
                <c:pt idx="3">
                  <c:v>Over 55</c:v>
                </c:pt>
                <c:pt idx="4">
                  <c:v>Under 25</c:v>
                </c:pt>
              </c:strCache>
            </c:strRef>
          </c:cat>
          <c:val>
            <c:numRef>
              <c:f>'Attrition by Age Band'!$B$4:$B$9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EE85-B64E-96B6-8D8F452D2D6D}"/>
            </c:ext>
          </c:extLst>
        </c:ser>
        <c:dLbls>
          <c:dLblPos val="inEnd"/>
          <c:showLegendKey val="0"/>
          <c:showVal val="1"/>
          <c:showCatName val="0"/>
          <c:showSerName val="0"/>
          <c:showPercent val="0"/>
          <c:showBubbleSize val="0"/>
        </c:dLbls>
        <c:gapWidth val="41"/>
        <c:axId val="37178560"/>
        <c:axId val="566073536"/>
      </c:barChart>
      <c:catAx>
        <c:axId val="37178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effectLst/>
                <a:latin typeface="+mn-lt"/>
                <a:ea typeface="+mn-ea"/>
                <a:cs typeface="+mn-cs"/>
              </a:defRPr>
            </a:pPr>
            <a:endParaRPr lang="en-US"/>
          </a:p>
        </c:txPr>
        <c:crossAx val="566073536"/>
        <c:crosses val="autoZero"/>
        <c:auto val="1"/>
        <c:lblAlgn val="ctr"/>
        <c:lblOffset val="100"/>
        <c:noMultiLvlLbl val="0"/>
      </c:catAx>
      <c:valAx>
        <c:axId val="566073536"/>
        <c:scaling>
          <c:orientation val="minMax"/>
        </c:scaling>
        <c:delete val="1"/>
        <c:axPos val="l"/>
        <c:numFmt formatCode="General" sourceLinked="1"/>
        <c:majorTickMark val="none"/>
        <c:minorTickMark val="none"/>
        <c:tickLblPos val="nextTo"/>
        <c:crossAx val="37178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E6D33F6-B2F2-DF40-8D82-4F88C0C83CBA}">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C59553E-3E7A-4741-AE25-AA6CD9CA3173}">
          <cx:tx>
            <cx:txData>
              <cx:f>_xlchart.v2.4</cx:f>
              <cx:v>Count of CF_attrition count</cx:v>
            </cx:txData>
          </cx:tx>
          <cx:dataLabels>
            <cx:txPr>
              <a:bodyPr spcFirstLastPara="1" vertOverflow="ellipsis" horzOverflow="overflow" wrap="square" lIns="0" tIns="0" rIns="0" bIns="0" anchor="ctr" anchorCtr="1"/>
              <a:lstStyle/>
              <a:p>
                <a:pPr algn="ctr" rtl="0">
                  <a:defRPr sz="1050" b="1" i="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i="0">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ysClr val="windowText" lastClr="000000">
                  <a:lumMod val="65000"/>
                  <a:lumOff val="35000"/>
                </a:sysClr>
              </a:solidFill>
              <a:latin typeface="Times New Roman" panose="02020603050405020304" pitchFamily="18" charset="0"/>
              <a:cs typeface="Times New Roman" panose="02020603050405020304" pitchFamily="18"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FE6D33F6-B2F2-DF40-8D82-4F88C0C83CBA}">
          <cx:tx>
            <cx:txData>
              <cx:f>_xlchart.v1.10</cx:f>
              <cx:v>Attrition Count</cx:v>
            </cx:txData>
          </cx:tx>
          <cx:spPr>
            <a:ln>
              <a:noFill/>
            </a:ln>
          </cx:spPr>
          <cx:dataPt idx="2">
            <cx:spPr>
              <a:solidFill>
                <a:srgbClr val="002060"/>
              </a:solidFill>
            </cx:spPr>
          </cx:dataPt>
          <cx:dataPt idx="4"/>
          <cx:dataLabels pos="inEnd">
            <cx:txPr>
              <a:bodyPr spcFirstLastPara="1" vertOverflow="ellipsis" horzOverflow="overflow" wrap="square" lIns="0" tIns="0" rIns="0" bIns="0" anchor="ctr" anchorCtr="1"/>
              <a:lstStyle/>
              <a:p>
                <a:pPr algn="ctr" rtl="0">
                  <a:defRPr b="1" i="0">
                    <a:latin typeface="Times New Roman" panose="02020603050405020304" pitchFamily="18" charset="0"/>
                    <a:ea typeface="Times New Roman" panose="02020603050405020304" pitchFamily="18" charset="0"/>
                    <a:cs typeface="Times New Roman" panose="02020603050405020304" pitchFamily="18" charset="0"/>
                  </a:defRPr>
                </a:pPr>
                <a:endParaRPr lang="en-US" sz="900" b="1" i="0" u="none" strike="noStrike" baseline="0">
                  <a:solidFill>
                    <a:sysClr val="window" lastClr="FFFFFF"/>
                  </a:solidFill>
                  <a:latin typeface="Times New Roman" panose="02020603050405020304" pitchFamily="18" charset="0"/>
                  <a:cs typeface="Times New Roman" panose="02020603050405020304" pitchFamily="18" charset="0"/>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plotSurface>
          <cx:spPr>
            <a:noFill/>
            <a:ln>
              <a:noFill/>
            </a:ln>
          </cx:spPr>
        </cx:plotSurface>
        <cx:series layoutId="funnel" uniqueId="{6C59553E-3E7A-4741-AE25-AA6CD9CA3173}">
          <cx:tx>
            <cx:txData>
              <cx:f>_xlchart.v2.7</cx:f>
              <cx:v>Count of CF_attrition count</cx:v>
            </cx:txData>
          </cx:tx>
          <cx:dataLabels>
            <cx:txPr>
              <a:bodyPr spcFirstLastPara="1" vertOverflow="ellipsis" horzOverflow="overflow" wrap="square" lIns="0" tIns="0" rIns="0" bIns="0" anchor="ctr" anchorCtr="1"/>
              <a:lstStyle/>
              <a:p>
                <a:pPr algn="ctr" rtl="0">
                  <a:defRPr sz="1050" b="1" i="0">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i="0">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50" b="1" i="0" u="none" strike="noStrike" baseline="0">
              <a:solidFill>
                <a:schemeClr val="tx1"/>
              </a:solidFill>
              <a:latin typeface="Times New Roman" panose="02020603050405020304" pitchFamily="18" charset="0"/>
              <a:cs typeface="Times New Roman" panose="02020603050405020304" pitchFamily="18"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8.xml"/><Relationship Id="rId7" Type="http://schemas.openxmlformats.org/officeDocument/2006/relationships/image" Target="../media/image4.svg"/><Relationship Id="rId12" Type="http://schemas.microsoft.com/office/2014/relationships/chartEx" Target="../charts/chartEx4.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3.png"/><Relationship Id="rId11" Type="http://schemas.openxmlformats.org/officeDocument/2006/relationships/chart" Target="../charts/chart11.xml"/><Relationship Id="rId5" Type="http://schemas.openxmlformats.org/officeDocument/2006/relationships/image" Target="../media/image2.svg"/><Relationship Id="rId10" Type="http://schemas.openxmlformats.org/officeDocument/2006/relationships/chart" Target="../charts/chart10.xml"/><Relationship Id="rId4" Type="http://schemas.openxmlformats.org/officeDocument/2006/relationships/image" Target="../media/image1.png"/><Relationship Id="rId9"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3</xdr:col>
      <xdr:colOff>1003300</xdr:colOff>
      <xdr:row>14</xdr:row>
      <xdr:rowOff>12700</xdr:rowOff>
    </xdr:from>
    <xdr:to>
      <xdr:col>5</xdr:col>
      <xdr:colOff>558800</xdr:colOff>
      <xdr:row>20</xdr:row>
      <xdr:rowOff>63500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C3CB133A-D653-8805-5A43-FFCADFE4C9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76900" y="2857500"/>
              <a:ext cx="1828800" cy="127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1016000</xdr:colOff>
      <xdr:row>15</xdr:row>
      <xdr:rowOff>139700</xdr:rowOff>
    </xdr:from>
    <xdr:to>
      <xdr:col>2</xdr:col>
      <xdr:colOff>50800</xdr:colOff>
      <xdr:row>23</xdr:row>
      <xdr:rowOff>152400</xdr:rowOff>
    </xdr:to>
    <xdr:graphicFrame macro="">
      <xdr:nvGraphicFramePr>
        <xdr:cNvPr id="2" name="Chart 1">
          <a:extLst>
            <a:ext uri="{FF2B5EF4-FFF2-40B4-BE49-F238E27FC236}">
              <a16:creationId xmlns:a16="http://schemas.microsoft.com/office/drawing/2014/main" id="{2D39A007-F05C-5BED-AB40-FE37F54A7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279400</xdr:colOff>
      <xdr:row>9</xdr:row>
      <xdr:rowOff>165100</xdr:rowOff>
    </xdr:from>
    <xdr:to>
      <xdr:col>6</xdr:col>
      <xdr:colOff>457200</xdr:colOff>
      <xdr:row>14</xdr:row>
      <xdr:rowOff>114300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9F37954-D753-82C0-C48B-B929515ADF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572000" y="1993900"/>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292100</xdr:colOff>
      <xdr:row>11</xdr:row>
      <xdr:rowOff>88900</xdr:rowOff>
    </xdr:from>
    <xdr:to>
      <xdr:col>5</xdr:col>
      <xdr:colOff>469900</xdr:colOff>
      <xdr:row>22</xdr:row>
      <xdr:rowOff>38100</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DBD5B5DC-2C7C-7975-E7C2-BF898EC3094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797300" y="2324100"/>
              <a:ext cx="1828800" cy="218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50800</xdr:colOff>
      <xdr:row>13</xdr:row>
      <xdr:rowOff>139700</xdr:rowOff>
    </xdr:from>
    <xdr:to>
      <xdr:col>8</xdr:col>
      <xdr:colOff>228600</xdr:colOff>
      <xdr:row>18</xdr:row>
      <xdr:rowOff>88900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E72B7EB6-E449-293F-94C3-BB501B11D42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032500" y="2781300"/>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1587500</xdr:colOff>
      <xdr:row>23</xdr:row>
      <xdr:rowOff>184150</xdr:rowOff>
    </xdr:from>
    <xdr:to>
      <xdr:col>6</xdr:col>
      <xdr:colOff>685800</xdr:colOff>
      <xdr:row>37</xdr:row>
      <xdr:rowOff>82550</xdr:rowOff>
    </xdr:to>
    <xdr:graphicFrame macro="">
      <xdr:nvGraphicFramePr>
        <xdr:cNvPr id="6" name="Chart 5">
          <a:extLst>
            <a:ext uri="{FF2B5EF4-FFF2-40B4-BE49-F238E27FC236}">
              <a16:creationId xmlns:a16="http://schemas.microsoft.com/office/drawing/2014/main" id="{C0C2E8BB-A559-9914-20FA-4AF64A691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190500</xdr:colOff>
      <xdr:row>13</xdr:row>
      <xdr:rowOff>158750</xdr:rowOff>
    </xdr:from>
    <xdr:to>
      <xdr:col>9</xdr:col>
      <xdr:colOff>635000</xdr:colOff>
      <xdr:row>27</xdr:row>
      <xdr:rowOff>57150</xdr:rowOff>
    </xdr:to>
    <xdr:graphicFrame macro="">
      <xdr:nvGraphicFramePr>
        <xdr:cNvPr id="2" name="Chart 1">
          <a:extLst>
            <a:ext uri="{FF2B5EF4-FFF2-40B4-BE49-F238E27FC236}">
              <a16:creationId xmlns:a16="http://schemas.microsoft.com/office/drawing/2014/main" id="{8A2FF051-536D-F464-CED5-81835AD55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641350</xdr:colOff>
      <xdr:row>11</xdr:row>
      <xdr:rowOff>76200</xdr:rowOff>
    </xdr:from>
    <xdr:to>
      <xdr:col>10</xdr:col>
      <xdr:colOff>787400</xdr:colOff>
      <xdr:row>25</xdr:row>
      <xdr:rowOff>25400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54DE520-250C-0E50-3962-F8601880BE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311400"/>
              <a:ext cx="527685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444500</xdr:colOff>
      <xdr:row>11</xdr:row>
      <xdr:rowOff>127000</xdr:rowOff>
    </xdr:from>
    <xdr:to>
      <xdr:col>9</xdr:col>
      <xdr:colOff>368300</xdr:colOff>
      <xdr:row>25</xdr:row>
      <xdr:rowOff>25400</xdr:rowOff>
    </xdr:to>
    <xdr:graphicFrame macro="">
      <xdr:nvGraphicFramePr>
        <xdr:cNvPr id="2" name="Chart 1">
          <a:extLst>
            <a:ext uri="{FF2B5EF4-FFF2-40B4-BE49-F238E27FC236}">
              <a16:creationId xmlns:a16="http://schemas.microsoft.com/office/drawing/2014/main" id="{7DDE9911-F666-05B9-E8A3-EA1EC6E81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444500</xdr:colOff>
      <xdr:row>11</xdr:row>
      <xdr:rowOff>127000</xdr:rowOff>
    </xdr:from>
    <xdr:to>
      <xdr:col>10</xdr:col>
      <xdr:colOff>63500</xdr:colOff>
      <xdr:row>25</xdr:row>
      <xdr:rowOff>25400</xdr:rowOff>
    </xdr:to>
    <xdr:graphicFrame macro="">
      <xdr:nvGraphicFramePr>
        <xdr:cNvPr id="2" name="Chart 1">
          <a:extLst>
            <a:ext uri="{FF2B5EF4-FFF2-40B4-BE49-F238E27FC236}">
              <a16:creationId xmlns:a16="http://schemas.microsoft.com/office/drawing/2014/main" id="{97FDC5FA-4466-AB52-EDA3-8293ACFA4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1238250</xdr:colOff>
      <xdr:row>11</xdr:row>
      <xdr:rowOff>127000</xdr:rowOff>
    </xdr:from>
    <xdr:to>
      <xdr:col>9</xdr:col>
      <xdr:colOff>717550</xdr:colOff>
      <xdr:row>25</xdr:row>
      <xdr:rowOff>25400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CE85D610-CF5E-CAA8-2B85-AF4BBF4B76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11950" y="23622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1092200</xdr:colOff>
      <xdr:row>10</xdr:row>
      <xdr:rowOff>38100</xdr:rowOff>
    </xdr:from>
    <xdr:to>
      <xdr:col>4</xdr:col>
      <xdr:colOff>228600</xdr:colOff>
      <xdr:row>21</xdr:row>
      <xdr:rowOff>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B24F02F3-4C44-27FB-4856-1B71FB4CBD1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873500" y="2070100"/>
              <a:ext cx="1828800" cy="219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990600</xdr:colOff>
      <xdr:row>23</xdr:row>
      <xdr:rowOff>101600</xdr:rowOff>
    </xdr:from>
    <xdr:to>
      <xdr:col>4</xdr:col>
      <xdr:colOff>127000</xdr:colOff>
      <xdr:row>33</xdr:row>
      <xdr:rowOff>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9D7CCB81-FA4B-7B5B-9DE9-2C05900935F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771900" y="4775200"/>
              <a:ext cx="1828800" cy="193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62</xdr:col>
      <xdr:colOff>331695</xdr:colOff>
      <xdr:row>13</xdr:row>
      <xdr:rowOff>119530</xdr:rowOff>
    </xdr:from>
    <xdr:to>
      <xdr:col>66</xdr:col>
      <xdr:colOff>380634</xdr:colOff>
      <xdr:row>13</xdr:row>
      <xdr:rowOff>165249</xdr:rowOff>
    </xdr:to>
    <xdr:sp macro="" textlink="">
      <xdr:nvSpPr>
        <xdr:cNvPr id="32" name="Rectangle: Rounded Corners 22">
          <a:extLst>
            <a:ext uri="{FF2B5EF4-FFF2-40B4-BE49-F238E27FC236}">
              <a16:creationId xmlns:a16="http://schemas.microsoft.com/office/drawing/2014/main" id="{07E81FAD-121F-A74C-A389-3C030C790066}"/>
            </a:ext>
          </a:extLst>
        </xdr:cNvPr>
        <xdr:cNvSpPr/>
      </xdr:nvSpPr>
      <xdr:spPr>
        <a:xfrm>
          <a:off x="42017577" y="2838824"/>
          <a:ext cx="2738351" cy="45719"/>
        </a:xfrm>
        <a:prstGeom prst="roundRect">
          <a:avLst>
            <a:gd name="adj" fmla="val 5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47813</xdr:colOff>
      <xdr:row>6</xdr:row>
      <xdr:rowOff>14940</xdr:rowOff>
    </xdr:from>
    <xdr:to>
      <xdr:col>15</xdr:col>
      <xdr:colOff>96752</xdr:colOff>
      <xdr:row>11</xdr:row>
      <xdr:rowOff>57649</xdr:rowOff>
    </xdr:to>
    <xdr:sp macro="" textlink="">
      <xdr:nvSpPr>
        <xdr:cNvPr id="33" name="Rectangle: Rounded Corners 22">
          <a:extLst>
            <a:ext uri="{FF2B5EF4-FFF2-40B4-BE49-F238E27FC236}">
              <a16:creationId xmlns:a16="http://schemas.microsoft.com/office/drawing/2014/main" id="{1197EF48-977E-023F-41F7-DC014A83E48B}"/>
            </a:ext>
          </a:extLst>
        </xdr:cNvPr>
        <xdr:cNvSpPr/>
      </xdr:nvSpPr>
      <xdr:spPr>
        <a:xfrm>
          <a:off x="7443695" y="1269999"/>
          <a:ext cx="2738351" cy="1088591"/>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149411</xdr:colOff>
      <xdr:row>2</xdr:row>
      <xdr:rowOff>149411</xdr:rowOff>
    </xdr:from>
    <xdr:to>
      <xdr:col>22</xdr:col>
      <xdr:colOff>418352</xdr:colOff>
      <xdr:row>4</xdr:row>
      <xdr:rowOff>134469</xdr:rowOff>
    </xdr:to>
    <xdr:sp macro="" textlink="">
      <xdr:nvSpPr>
        <xdr:cNvPr id="50" name="5-Point Star 49">
          <a:extLst>
            <a:ext uri="{FF2B5EF4-FFF2-40B4-BE49-F238E27FC236}">
              <a16:creationId xmlns:a16="http://schemas.microsoft.com/office/drawing/2014/main" id="{98AC49F3-F940-A22C-04E1-BB8EB0957F75}"/>
            </a:ext>
          </a:extLst>
        </xdr:cNvPr>
        <xdr:cNvSpPr/>
      </xdr:nvSpPr>
      <xdr:spPr>
        <a:xfrm flipV="1">
          <a:off x="14941176" y="567764"/>
          <a:ext cx="268941" cy="403411"/>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657412</xdr:colOff>
      <xdr:row>2</xdr:row>
      <xdr:rowOff>29882</xdr:rowOff>
    </xdr:from>
    <xdr:to>
      <xdr:col>23</xdr:col>
      <xdr:colOff>239058</xdr:colOff>
      <xdr:row>5</xdr:row>
      <xdr:rowOff>0</xdr:rowOff>
    </xdr:to>
    <xdr:sp macro="" textlink="">
      <xdr:nvSpPr>
        <xdr:cNvPr id="48" name="TextBox 47">
          <a:extLst>
            <a:ext uri="{FF2B5EF4-FFF2-40B4-BE49-F238E27FC236}">
              <a16:creationId xmlns:a16="http://schemas.microsoft.com/office/drawing/2014/main" id="{8217A072-92E7-7F1E-81CA-618657043F31}"/>
            </a:ext>
          </a:extLst>
        </xdr:cNvPr>
        <xdr:cNvSpPr txBox="1"/>
      </xdr:nvSpPr>
      <xdr:spPr>
        <a:xfrm>
          <a:off x="14104471" y="448235"/>
          <a:ext cx="1598705" cy="597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21</xdr:col>
      <xdr:colOff>53760</xdr:colOff>
      <xdr:row>2</xdr:row>
      <xdr:rowOff>139446</xdr:rowOff>
    </xdr:from>
    <xdr:to>
      <xdr:col>21</xdr:col>
      <xdr:colOff>393915</xdr:colOff>
      <xdr:row>4</xdr:row>
      <xdr:rowOff>125504</xdr:rowOff>
    </xdr:to>
    <xdr:sp macro="" textlink="">
      <xdr:nvSpPr>
        <xdr:cNvPr id="51" name="5-Point Star 50">
          <a:extLst>
            <a:ext uri="{FF2B5EF4-FFF2-40B4-BE49-F238E27FC236}">
              <a16:creationId xmlns:a16="http://schemas.microsoft.com/office/drawing/2014/main" id="{4C5FCBAA-365C-4B8F-963B-C8E07C3712D5}"/>
            </a:ext>
          </a:extLst>
        </xdr:cNvPr>
        <xdr:cNvSpPr/>
      </xdr:nvSpPr>
      <xdr:spPr>
        <a:xfrm flipV="1">
          <a:off x="14173172" y="557799"/>
          <a:ext cx="340155" cy="404411"/>
        </a:xfrm>
        <a:prstGeom prst="star5">
          <a:avLst>
            <a:gd name="adj" fmla="val 19098"/>
            <a:gd name="hf" fmla="val 105146"/>
            <a:gd name="vf" fmla="val 11055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450470</xdr:colOff>
      <xdr:row>2</xdr:row>
      <xdr:rowOff>167341</xdr:rowOff>
    </xdr:from>
    <xdr:to>
      <xdr:col>23</xdr:col>
      <xdr:colOff>134470</xdr:colOff>
      <xdr:row>4</xdr:row>
      <xdr:rowOff>139450</xdr:rowOff>
    </xdr:to>
    <xdr:sp macro="" textlink="">
      <xdr:nvSpPr>
        <xdr:cNvPr id="52" name="5-Point Star 51">
          <a:extLst>
            <a:ext uri="{FF2B5EF4-FFF2-40B4-BE49-F238E27FC236}">
              <a16:creationId xmlns:a16="http://schemas.microsoft.com/office/drawing/2014/main" id="{7804EA94-DD78-8B40-83A2-DA7EE20531F5}"/>
            </a:ext>
          </a:extLst>
        </xdr:cNvPr>
        <xdr:cNvSpPr/>
      </xdr:nvSpPr>
      <xdr:spPr>
        <a:xfrm flipV="1">
          <a:off x="15242235" y="585694"/>
          <a:ext cx="356353" cy="39046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410113</xdr:colOff>
      <xdr:row>2</xdr:row>
      <xdr:rowOff>139449</xdr:rowOff>
    </xdr:from>
    <xdr:to>
      <xdr:col>22</xdr:col>
      <xdr:colOff>77915</xdr:colOff>
      <xdr:row>4</xdr:row>
      <xdr:rowOff>125507</xdr:rowOff>
    </xdr:to>
    <xdr:sp macro="" textlink="">
      <xdr:nvSpPr>
        <xdr:cNvPr id="55" name="5-Point Star 54">
          <a:extLst>
            <a:ext uri="{FF2B5EF4-FFF2-40B4-BE49-F238E27FC236}">
              <a16:creationId xmlns:a16="http://schemas.microsoft.com/office/drawing/2014/main" id="{160DBD54-4574-C642-AD2F-5684E84E83BB}"/>
            </a:ext>
          </a:extLst>
        </xdr:cNvPr>
        <xdr:cNvSpPr/>
      </xdr:nvSpPr>
      <xdr:spPr>
        <a:xfrm flipV="1">
          <a:off x="14529525" y="557802"/>
          <a:ext cx="340155" cy="404411"/>
        </a:xfrm>
        <a:prstGeom prst="star5">
          <a:avLst>
            <a:gd name="adj" fmla="val 19098"/>
            <a:gd name="hf" fmla="val 105146"/>
            <a:gd name="vf" fmla="val 11055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119530</xdr:colOff>
      <xdr:row>1</xdr:row>
      <xdr:rowOff>168164</xdr:rowOff>
    </xdr:from>
    <xdr:to>
      <xdr:col>23</xdr:col>
      <xdr:colOff>342402</xdr:colOff>
      <xdr:row>39</xdr:row>
      <xdr:rowOff>207950</xdr:rowOff>
    </xdr:to>
    <xdr:grpSp>
      <xdr:nvGrpSpPr>
        <xdr:cNvPr id="80" name="Group 79">
          <a:extLst>
            <a:ext uri="{FF2B5EF4-FFF2-40B4-BE49-F238E27FC236}">
              <a16:creationId xmlns:a16="http://schemas.microsoft.com/office/drawing/2014/main" id="{8F97B12F-9DB8-0E85-7AE0-91451E163383}"/>
            </a:ext>
          </a:extLst>
        </xdr:cNvPr>
        <xdr:cNvGrpSpPr/>
      </xdr:nvGrpSpPr>
      <xdr:grpSpPr>
        <a:xfrm>
          <a:off x="1464236" y="377340"/>
          <a:ext cx="14342284" cy="7988492"/>
          <a:chOff x="1464236" y="377340"/>
          <a:chExt cx="14342284" cy="7988492"/>
        </a:xfrm>
      </xdr:grpSpPr>
      <xdr:grpSp>
        <xdr:nvGrpSpPr>
          <xdr:cNvPr id="2" name="Group 1">
            <a:extLst>
              <a:ext uri="{FF2B5EF4-FFF2-40B4-BE49-F238E27FC236}">
                <a16:creationId xmlns:a16="http://schemas.microsoft.com/office/drawing/2014/main" id="{71BA81EA-B9D6-43F2-9D97-F24013EBAC89}"/>
              </a:ext>
            </a:extLst>
          </xdr:cNvPr>
          <xdr:cNvGrpSpPr/>
        </xdr:nvGrpSpPr>
        <xdr:grpSpPr>
          <a:xfrm>
            <a:off x="1702048" y="377340"/>
            <a:ext cx="14104374" cy="7988492"/>
            <a:chOff x="1847144" y="270894"/>
            <a:chExt cx="13288078" cy="7601030"/>
          </a:xfrm>
          <a:solidFill>
            <a:schemeClr val="bg1"/>
          </a:solidFill>
        </xdr:grpSpPr>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8" y="270894"/>
              <a:ext cx="7691600" cy="833987"/>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chemeClr val="bg1"/>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6" y="270894"/>
              <a:ext cx="5467350" cy="833987"/>
            </a:xfrm>
            <a:prstGeom prst="roundRect">
              <a:avLst>
                <a:gd name="adj" fmla="val 10000"/>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2" y="2304855"/>
              <a:ext cx="4819650" cy="277283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solidFill>
                    <a:schemeClr val="bg1"/>
                  </a:solidFill>
                </a:rPr>
                <a:t>   ,uk</a:t>
              </a:r>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60978" y="1187259"/>
              <a:ext cx="13274244" cy="1027264"/>
              <a:chOff x="1861106" y="1187280"/>
              <a:chExt cx="13388419" cy="1027282"/>
            </a:xfrm>
            <a:grpFill/>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61106" y="1187280"/>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7"/>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4" y="5162462"/>
              <a:ext cx="3867929" cy="2709462"/>
              <a:chOff x="1847145" y="2304895"/>
              <a:chExt cx="3867930" cy="2772878"/>
            </a:xfrm>
            <a:grpFill/>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4" y="2666954"/>
              <a:ext cx="4463999" cy="265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5" y="2304854"/>
              <a:ext cx="4381500" cy="2772830"/>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2" y="2678590"/>
              <a:ext cx="4067999" cy="5300"/>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4" y="2314535"/>
              <a:ext cx="3867929" cy="2754621"/>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5" y="2666766"/>
              <a:ext cx="3608418" cy="5265"/>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4" y="5162462"/>
              <a:ext cx="3563999" cy="2709462"/>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8" y="5524406"/>
              <a:ext cx="3095999"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2" y="5162462"/>
              <a:ext cx="2843999" cy="2699954"/>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6" y="5524406"/>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4" y="5162461"/>
              <a:ext cx="2700000" cy="2699954"/>
            </a:xfrm>
            <a:prstGeom prst="roundRect">
              <a:avLst>
                <a:gd name="adj" fmla="val 3303"/>
              </a:avLst>
            </a:prstGeom>
            <a:grp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grpFill/>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TextBox 27">
            <a:extLst>
              <a:ext uri="{FF2B5EF4-FFF2-40B4-BE49-F238E27FC236}">
                <a16:creationId xmlns:a16="http://schemas.microsoft.com/office/drawing/2014/main" id="{51481ABD-D121-F2CA-35CA-7AB38E5F8078}"/>
              </a:ext>
            </a:extLst>
          </xdr:cNvPr>
          <xdr:cNvSpPr txBox="1"/>
        </xdr:nvSpPr>
        <xdr:spPr>
          <a:xfrm>
            <a:off x="2121647" y="1524000"/>
            <a:ext cx="2046941" cy="32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cap="none" spc="0">
                <a:ln w="0"/>
                <a:solidFill>
                  <a:srgbClr val="FF0000"/>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Total</a:t>
            </a:r>
            <a:r>
              <a:rPr lang="en-US" sz="2000" b="1" i="0" cap="none" spc="0" baseline="0">
                <a:ln w="0"/>
                <a:solidFill>
                  <a:srgbClr val="FF0000"/>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rPr>
              <a:t> Employees</a:t>
            </a:r>
          </a:p>
          <a:p>
            <a:pPr algn="ctr"/>
            <a:endParaRPr lang="en-US" sz="1500" b="1" i="0" cap="none" spc="0" baseline="0">
              <a:ln w="0"/>
              <a:solidFill>
                <a:srgbClr val="F06A9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a:p>
            <a:pPr algn="ctr"/>
            <a:endParaRPr lang="en-US" sz="1600" b="1" i="0" cap="none" spc="0">
              <a:ln w="0"/>
              <a:solidFill>
                <a:srgbClr val="F06A91"/>
              </a:solidFill>
              <a:effectLst>
                <a:outerShdw blurRad="38100" dist="19050" dir="2700000" algn="tl" rotWithShape="0">
                  <a:schemeClr val="dk1">
                    <a:alpha val="40000"/>
                  </a:schemeClr>
                </a:outerShdw>
              </a:effectLst>
              <a:latin typeface="Times New Roman" panose="02020603050405020304" pitchFamily="18" charset="0"/>
              <a:cs typeface="Times New Roman" panose="02020603050405020304" pitchFamily="18" charset="0"/>
            </a:endParaRPr>
          </a:p>
        </xdr:txBody>
      </xdr:sp>
      <xdr:sp macro="" textlink="Counts!A10">
        <xdr:nvSpPr>
          <xdr:cNvPr id="29" name="TextBox 28">
            <a:extLst>
              <a:ext uri="{FF2B5EF4-FFF2-40B4-BE49-F238E27FC236}">
                <a16:creationId xmlns:a16="http://schemas.microsoft.com/office/drawing/2014/main" id="{E08DD92B-3BEF-F95F-AE42-4F0C064C2FD0}"/>
              </a:ext>
            </a:extLst>
          </xdr:cNvPr>
          <xdr:cNvSpPr txBox="1"/>
        </xdr:nvSpPr>
        <xdr:spPr>
          <a:xfrm>
            <a:off x="2300942" y="1927412"/>
            <a:ext cx="1703292" cy="50799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7FB9DAAC-8DE5-1240-96EE-D56D27205FDC}" type="TxLink">
              <a:rPr lang="en-US" sz="2400" b="1" i="0" u="none" strike="noStrike">
                <a:solidFill>
                  <a:srgbClr val="0070C0"/>
                </a:solidFill>
                <a:latin typeface="Times New Roman" panose="02020603050405020304" pitchFamily="18" charset="0"/>
                <a:cs typeface="Times New Roman" panose="02020603050405020304" pitchFamily="18" charset="0"/>
              </a:rPr>
              <a:pPr algn="ctr"/>
              <a:t>1470</a:t>
            </a:fld>
            <a:endParaRPr lang="en-US" sz="2400" b="1">
              <a:solidFill>
                <a:srgbClr val="0070C0"/>
              </a:solidFill>
              <a:latin typeface="Times New Roman" panose="02020603050405020304" pitchFamily="18" charset="0"/>
              <a:cs typeface="Times New Roman" panose="02020603050405020304" pitchFamily="18" charset="0"/>
            </a:endParaRPr>
          </a:p>
        </xdr:txBody>
      </xdr:sp>
      <xdr:sp macro="" textlink="">
        <xdr:nvSpPr>
          <xdr:cNvPr id="35" name="TextBox 34">
            <a:extLst>
              <a:ext uri="{FF2B5EF4-FFF2-40B4-BE49-F238E27FC236}">
                <a16:creationId xmlns:a16="http://schemas.microsoft.com/office/drawing/2014/main" id="{DBD5C9C5-A686-0BE2-B401-C34BAFD6FD03}"/>
              </a:ext>
            </a:extLst>
          </xdr:cNvPr>
          <xdr:cNvSpPr txBox="1"/>
        </xdr:nvSpPr>
        <xdr:spPr>
          <a:xfrm>
            <a:off x="4900707" y="1509059"/>
            <a:ext cx="1957294" cy="4631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 Count</a:t>
            </a:r>
          </a:p>
        </xdr:txBody>
      </xdr:sp>
      <xdr:sp macro="" textlink="Counts!B10">
        <xdr:nvSpPr>
          <xdr:cNvPr id="36" name="TextBox 35">
            <a:extLst>
              <a:ext uri="{FF2B5EF4-FFF2-40B4-BE49-F238E27FC236}">
                <a16:creationId xmlns:a16="http://schemas.microsoft.com/office/drawing/2014/main" id="{B6E87855-7FB0-841A-D8A2-38BE5CEB6112}"/>
              </a:ext>
            </a:extLst>
          </xdr:cNvPr>
          <xdr:cNvSpPr txBox="1"/>
        </xdr:nvSpPr>
        <xdr:spPr>
          <a:xfrm>
            <a:off x="4870824" y="1927412"/>
            <a:ext cx="1987175" cy="388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25BAF5-33AD-3D46-BF91-F3ECFC031119}" type="TxLink">
              <a:rPr lang="en-US" sz="2400" b="1" i="0" u="none" strike="noStrike">
                <a:solidFill>
                  <a:srgbClr val="0070C0"/>
                </a:solidFill>
                <a:latin typeface="Times New Roman" panose="02020603050405020304" pitchFamily="18" charset="0"/>
                <a:cs typeface="Times New Roman" panose="02020603050405020304" pitchFamily="18" charset="0"/>
              </a:rPr>
              <a:pPr algn="ctr"/>
              <a:t>237</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37" name="TextBox 36">
            <a:extLst>
              <a:ext uri="{FF2B5EF4-FFF2-40B4-BE49-F238E27FC236}">
                <a16:creationId xmlns:a16="http://schemas.microsoft.com/office/drawing/2014/main" id="{1FF9F041-241A-A763-7365-8A590B570470}"/>
              </a:ext>
            </a:extLst>
          </xdr:cNvPr>
          <xdr:cNvSpPr txBox="1"/>
        </xdr:nvSpPr>
        <xdr:spPr>
          <a:xfrm>
            <a:off x="7590116" y="1524000"/>
            <a:ext cx="2211295" cy="44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2000" b="1" i="0">
                <a:solidFill>
                  <a:srgbClr val="FF0000"/>
                </a:solidFill>
                <a:latin typeface="Times New Roman" panose="02020603050405020304" pitchFamily="18" charset="0"/>
                <a:cs typeface="Times New Roman" panose="02020603050405020304" pitchFamily="18" charset="0"/>
              </a:rPr>
              <a:t>Active Employee</a:t>
            </a:r>
          </a:p>
        </xdr:txBody>
      </xdr:sp>
      <xdr:sp macro="" textlink="Counts!D10">
        <xdr:nvSpPr>
          <xdr:cNvPr id="40" name="TextBox 39">
            <a:extLst>
              <a:ext uri="{FF2B5EF4-FFF2-40B4-BE49-F238E27FC236}">
                <a16:creationId xmlns:a16="http://schemas.microsoft.com/office/drawing/2014/main" id="{A2D8A13E-0E43-920E-C8AE-D1390BA4AB26}"/>
              </a:ext>
            </a:extLst>
          </xdr:cNvPr>
          <xdr:cNvSpPr txBox="1"/>
        </xdr:nvSpPr>
        <xdr:spPr>
          <a:xfrm>
            <a:off x="7814236" y="1927412"/>
            <a:ext cx="1299882"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0173-3137-294D-81A9-AF4CABDFA485}" type="TxLink">
              <a:rPr lang="en-US" sz="2400" b="1" i="0" u="none" strike="noStrike">
                <a:solidFill>
                  <a:srgbClr val="0070C0"/>
                </a:solidFill>
                <a:latin typeface="Times New Roman" panose="02020603050405020304" pitchFamily="18" charset="0"/>
                <a:cs typeface="Times New Roman" panose="02020603050405020304" pitchFamily="18" charset="0"/>
              </a:rPr>
              <a:pPr algn="r"/>
              <a:t>1233</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41" name="TextBox 40">
            <a:extLst>
              <a:ext uri="{FF2B5EF4-FFF2-40B4-BE49-F238E27FC236}">
                <a16:creationId xmlns:a16="http://schemas.microsoft.com/office/drawing/2014/main" id="{21191164-2C2E-A5A2-E64F-4FB43FE1AA12}"/>
              </a:ext>
            </a:extLst>
          </xdr:cNvPr>
          <xdr:cNvSpPr txBox="1"/>
        </xdr:nvSpPr>
        <xdr:spPr>
          <a:xfrm>
            <a:off x="10742706" y="1538941"/>
            <a:ext cx="2017059" cy="328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i="0" u="none" strike="noStrike">
                <a:solidFill>
                  <a:srgbClr val="FF0000"/>
                </a:solidFill>
                <a:effectLst/>
                <a:latin typeface="Times New Roman" panose="02020603050405020304" pitchFamily="18" charset="0"/>
                <a:ea typeface="+mn-ea"/>
                <a:cs typeface="Times New Roman" panose="02020603050405020304" pitchFamily="18" charset="0"/>
              </a:rPr>
              <a:t>Attrition Rate</a:t>
            </a:r>
            <a:r>
              <a:rPr lang="en-US" sz="2000" b="1" i="0">
                <a:solidFill>
                  <a:srgbClr val="FF0000"/>
                </a:solidFill>
                <a:latin typeface="Times New Roman" panose="02020603050405020304" pitchFamily="18" charset="0"/>
                <a:cs typeface="Times New Roman" panose="02020603050405020304" pitchFamily="18" charset="0"/>
              </a:rPr>
              <a:t> </a:t>
            </a:r>
          </a:p>
        </xdr:txBody>
      </xdr:sp>
      <xdr:sp macro="" textlink="Counts!E10">
        <xdr:nvSpPr>
          <xdr:cNvPr id="43" name="TextBox 42">
            <a:extLst>
              <a:ext uri="{FF2B5EF4-FFF2-40B4-BE49-F238E27FC236}">
                <a16:creationId xmlns:a16="http://schemas.microsoft.com/office/drawing/2014/main" id="{9843B977-607E-6FA5-5658-7090696A9987}"/>
              </a:ext>
            </a:extLst>
          </xdr:cNvPr>
          <xdr:cNvSpPr txBox="1"/>
        </xdr:nvSpPr>
        <xdr:spPr>
          <a:xfrm>
            <a:off x="11011647" y="1927412"/>
            <a:ext cx="926353"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C68920F-BD10-AE47-8E88-3307737978DC}" type="TxLink">
              <a:rPr lang="en-US" sz="2400" b="1" i="0" u="none" strike="noStrike">
                <a:solidFill>
                  <a:srgbClr val="0070C0"/>
                </a:solidFill>
                <a:latin typeface="Times New Roman" panose="02020603050405020304" pitchFamily="18" charset="0"/>
                <a:cs typeface="Times New Roman" panose="02020603050405020304" pitchFamily="18" charset="0"/>
              </a:rPr>
              <a:pPr algn="r"/>
              <a:t>16.12%</a:t>
            </a:fld>
            <a:endParaRPr lang="en-US" sz="2400" b="1" i="0">
              <a:solidFill>
                <a:srgbClr val="0070C0"/>
              </a:solidFill>
              <a:latin typeface="Times New Roman" panose="02020603050405020304" pitchFamily="18" charset="0"/>
              <a:cs typeface="Times New Roman" panose="02020603050405020304" pitchFamily="18" charset="0"/>
            </a:endParaRPr>
          </a:p>
        </xdr:txBody>
      </xdr:sp>
      <xdr:sp macro="" textlink="">
        <xdr:nvSpPr>
          <xdr:cNvPr id="44" name="TextBox 43">
            <a:extLst>
              <a:ext uri="{FF2B5EF4-FFF2-40B4-BE49-F238E27FC236}">
                <a16:creationId xmlns:a16="http://schemas.microsoft.com/office/drawing/2014/main" id="{3010A786-AB18-D8A1-6F53-B6CB6CA4B5ED}"/>
              </a:ext>
            </a:extLst>
          </xdr:cNvPr>
          <xdr:cNvSpPr txBox="1"/>
        </xdr:nvSpPr>
        <xdr:spPr>
          <a:xfrm>
            <a:off x="13596471" y="1538941"/>
            <a:ext cx="1733176"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i="0">
                <a:solidFill>
                  <a:srgbClr val="FF0000"/>
                </a:solidFill>
                <a:latin typeface="Times New Roman" panose="02020603050405020304" pitchFamily="18" charset="0"/>
                <a:cs typeface="Times New Roman" panose="02020603050405020304" pitchFamily="18" charset="0"/>
              </a:rPr>
              <a:t>Average</a:t>
            </a:r>
            <a:r>
              <a:rPr lang="en-US" sz="2000" b="1" i="0" baseline="0">
                <a:solidFill>
                  <a:srgbClr val="FF0000"/>
                </a:solidFill>
                <a:latin typeface="Times New Roman" panose="02020603050405020304" pitchFamily="18" charset="0"/>
                <a:cs typeface="Times New Roman" panose="02020603050405020304" pitchFamily="18" charset="0"/>
              </a:rPr>
              <a:t> Age</a:t>
            </a:r>
            <a:endParaRPr lang="en-US" sz="2000" b="1" i="0">
              <a:solidFill>
                <a:srgbClr val="FF0000"/>
              </a:solidFill>
              <a:latin typeface="Times New Roman" panose="02020603050405020304" pitchFamily="18" charset="0"/>
              <a:cs typeface="Times New Roman" panose="02020603050405020304" pitchFamily="18" charset="0"/>
            </a:endParaRPr>
          </a:p>
        </xdr:txBody>
      </xdr:sp>
      <xdr:sp macro="" textlink="Counts!C10">
        <xdr:nvSpPr>
          <xdr:cNvPr id="45" name="TextBox 44">
            <a:extLst>
              <a:ext uri="{FF2B5EF4-FFF2-40B4-BE49-F238E27FC236}">
                <a16:creationId xmlns:a16="http://schemas.microsoft.com/office/drawing/2014/main" id="{31B2ED4A-BCD7-5AE7-357B-D1130A399FB7}"/>
              </a:ext>
            </a:extLst>
          </xdr:cNvPr>
          <xdr:cNvSpPr txBox="1"/>
        </xdr:nvSpPr>
        <xdr:spPr>
          <a:xfrm>
            <a:off x="13999881" y="1927412"/>
            <a:ext cx="702235" cy="373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59F717-BCF1-0241-AE58-8845E5BEE545}" type="TxLink">
              <a:rPr lang="en-US" sz="2400" b="1" i="0" u="none" strike="noStrike">
                <a:solidFill>
                  <a:srgbClr val="0070C0"/>
                </a:solidFill>
                <a:latin typeface="Calibri"/>
                <a:cs typeface="Calibri"/>
              </a:rPr>
              <a:pPr/>
              <a:t>37</a:t>
            </a:fld>
            <a:endParaRPr lang="en-US" sz="2400" b="1">
              <a:solidFill>
                <a:srgbClr val="0070C0"/>
              </a:solidFill>
            </a:endParaRPr>
          </a:p>
        </xdr:txBody>
      </xdr:sp>
      <xdr:sp macro="" textlink="">
        <xdr:nvSpPr>
          <xdr:cNvPr id="46" name="TextBox 45">
            <a:extLst>
              <a:ext uri="{FF2B5EF4-FFF2-40B4-BE49-F238E27FC236}">
                <a16:creationId xmlns:a16="http://schemas.microsoft.com/office/drawing/2014/main" id="{29BF8003-4EE3-A511-C2D4-886089B16FEF}"/>
              </a:ext>
            </a:extLst>
          </xdr:cNvPr>
          <xdr:cNvSpPr txBox="1"/>
        </xdr:nvSpPr>
        <xdr:spPr>
          <a:xfrm>
            <a:off x="1942352" y="522941"/>
            <a:ext cx="7634941" cy="702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0" i="0">
                <a:solidFill>
                  <a:srgbClr val="0070C0"/>
                </a:solidFill>
                <a:latin typeface="Times New Roman" panose="02020603050405020304" pitchFamily="18" charset="0"/>
                <a:cs typeface="Times New Roman" panose="02020603050405020304" pitchFamily="18" charset="0"/>
              </a:rPr>
              <a:t>HR</a:t>
            </a:r>
            <a:r>
              <a:rPr lang="en-US" sz="4000" b="0" i="0" baseline="0">
                <a:solidFill>
                  <a:srgbClr val="0070C0"/>
                </a:solidFill>
                <a:latin typeface="Times New Roman" panose="02020603050405020304" pitchFamily="18" charset="0"/>
                <a:cs typeface="Times New Roman" panose="02020603050405020304" pitchFamily="18" charset="0"/>
              </a:rPr>
              <a:t> ANALYTICS DASHBOARD</a:t>
            </a:r>
            <a:endParaRPr lang="en-US" sz="4000" b="0" i="0">
              <a:solidFill>
                <a:srgbClr val="0070C0"/>
              </a:solidFill>
              <a:latin typeface="Times New Roman" panose="02020603050405020304" pitchFamily="18" charset="0"/>
              <a:cs typeface="Times New Roman" panose="02020603050405020304" pitchFamily="18" charset="0"/>
            </a:endParaRPr>
          </a:p>
        </xdr:txBody>
      </xdr:sp>
      <xdr:sp macro="" textlink="">
        <xdr:nvSpPr>
          <xdr:cNvPr id="47" name="TextBox 46">
            <a:extLst>
              <a:ext uri="{FF2B5EF4-FFF2-40B4-BE49-F238E27FC236}">
                <a16:creationId xmlns:a16="http://schemas.microsoft.com/office/drawing/2014/main" id="{127D247D-3ADD-F77C-C964-8B9E79827D12}"/>
              </a:ext>
            </a:extLst>
          </xdr:cNvPr>
          <xdr:cNvSpPr txBox="1"/>
        </xdr:nvSpPr>
        <xdr:spPr>
          <a:xfrm>
            <a:off x="9681883" y="418353"/>
            <a:ext cx="4004236" cy="806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Job</a:t>
            </a:r>
          </a:p>
          <a:p>
            <a:pPr algn="ctr"/>
            <a:r>
              <a:rPr lang="en-US" sz="2000" b="1" i="0">
                <a:solidFill>
                  <a:srgbClr val="FF0000"/>
                </a:solidFill>
                <a:latin typeface="Times New Roman" panose="02020603050405020304" pitchFamily="18" charset="0"/>
                <a:cs typeface="Times New Roman" panose="02020603050405020304" pitchFamily="18" charset="0"/>
              </a:rPr>
              <a:t>Satisfaction Rating</a:t>
            </a:r>
          </a:p>
        </xdr:txBody>
      </xdr:sp>
      <xdr:graphicFrame macro="">
        <xdr:nvGraphicFramePr>
          <xdr:cNvPr id="53" name="Chart 52">
            <a:extLst>
              <a:ext uri="{FF2B5EF4-FFF2-40B4-BE49-F238E27FC236}">
                <a16:creationId xmlns:a16="http://schemas.microsoft.com/office/drawing/2014/main" id="{1749EE2E-274C-DB47-ACB5-45434A18AAC5}"/>
              </a:ext>
            </a:extLst>
          </xdr:cNvPr>
          <xdr:cNvGraphicFramePr>
            <a:graphicFrameLocks/>
          </xdr:cNvGraphicFramePr>
        </xdr:nvGraphicFramePr>
        <xdr:xfrm>
          <a:off x="12356352" y="388471"/>
          <a:ext cx="3107765" cy="791882"/>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60" name="Group 59">
            <a:extLst>
              <a:ext uri="{FF2B5EF4-FFF2-40B4-BE49-F238E27FC236}">
                <a16:creationId xmlns:a16="http://schemas.microsoft.com/office/drawing/2014/main" id="{295313B6-569B-F16D-D90C-98D45B4152EA}"/>
              </a:ext>
            </a:extLst>
          </xdr:cNvPr>
          <xdr:cNvGrpSpPr/>
        </xdr:nvGrpSpPr>
        <xdr:grpSpPr>
          <a:xfrm>
            <a:off x="1464236" y="3630706"/>
            <a:ext cx="4243294" cy="1703295"/>
            <a:chOff x="1464236" y="3630706"/>
            <a:chExt cx="4243294" cy="1703295"/>
          </a:xfrm>
        </xdr:grpSpPr>
        <xdr:graphicFrame macro="">
          <xdr:nvGraphicFramePr>
            <xdr:cNvPr id="27" name="Chart 26">
              <a:extLst>
                <a:ext uri="{FF2B5EF4-FFF2-40B4-BE49-F238E27FC236}">
                  <a16:creationId xmlns:a16="http://schemas.microsoft.com/office/drawing/2014/main" id="{122E65A4-5EDD-CF48-A65B-33C2B9D8F4F2}"/>
                </a:ext>
              </a:extLst>
            </xdr:cNvPr>
            <xdr:cNvGraphicFramePr>
              <a:graphicFrameLocks/>
            </xdr:cNvGraphicFramePr>
          </xdr:nvGraphicFramePr>
          <xdr:xfrm>
            <a:off x="4170801" y="3735294"/>
            <a:ext cx="1536729" cy="156882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2" name="Chart 41">
              <a:extLst>
                <a:ext uri="{FF2B5EF4-FFF2-40B4-BE49-F238E27FC236}">
                  <a16:creationId xmlns:a16="http://schemas.microsoft.com/office/drawing/2014/main" id="{00F505CB-DBE0-F241-97F9-B55D20AB5727}"/>
                </a:ext>
              </a:extLst>
            </xdr:cNvPr>
            <xdr:cNvGraphicFramePr>
              <a:graphicFrameLocks/>
            </xdr:cNvGraphicFramePr>
          </xdr:nvGraphicFramePr>
          <xdr:xfrm>
            <a:off x="1464236" y="3630706"/>
            <a:ext cx="1804378" cy="1703295"/>
          </xdr:xfrm>
          <a:graphic>
            <a:graphicData uri="http://schemas.openxmlformats.org/drawingml/2006/chart">
              <c:chart xmlns:c="http://schemas.openxmlformats.org/drawingml/2006/chart" xmlns:r="http://schemas.openxmlformats.org/officeDocument/2006/relationships" r:id="rId3"/>
            </a:graphicData>
          </a:graphic>
        </xdr:graphicFrame>
        <xdr:pic>
          <xdr:nvPicPr>
            <xdr:cNvPr id="54" name="Graphic 53" descr="Female Profile with solid fill">
              <a:extLst>
                <a:ext uri="{FF2B5EF4-FFF2-40B4-BE49-F238E27FC236}">
                  <a16:creationId xmlns:a16="http://schemas.microsoft.com/office/drawing/2014/main" id="{C5B6F9AF-D10E-4477-7457-1CE5D2A1F4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2952847" y="4258234"/>
              <a:ext cx="691678" cy="899459"/>
            </a:xfrm>
            <a:prstGeom prst="rect">
              <a:avLst/>
            </a:prstGeom>
          </xdr:spPr>
        </xdr:pic>
        <xdr:pic>
          <xdr:nvPicPr>
            <xdr:cNvPr id="56" name="Graphic 55" descr="Male profile with solid fill">
              <a:extLst>
                <a:ext uri="{FF2B5EF4-FFF2-40B4-BE49-F238E27FC236}">
                  <a16:creationId xmlns:a16="http://schemas.microsoft.com/office/drawing/2014/main" id="{5D6168DA-A3B8-41B7-F03B-6C19A48B5C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705412" y="4258236"/>
              <a:ext cx="687294" cy="914400"/>
            </a:xfrm>
            <a:prstGeom prst="rect">
              <a:avLst/>
            </a:prstGeom>
          </xdr:spPr>
        </xdr:pic>
      </xdr:grpSp>
      <xdr:sp macro="" textlink="">
        <xdr:nvSpPr>
          <xdr:cNvPr id="61" name="TextBox 60">
            <a:extLst>
              <a:ext uri="{FF2B5EF4-FFF2-40B4-BE49-F238E27FC236}">
                <a16:creationId xmlns:a16="http://schemas.microsoft.com/office/drawing/2014/main" id="{41A1FF6C-B4C3-6BA0-7DCF-A68C719F9DD7}"/>
              </a:ext>
            </a:extLst>
          </xdr:cNvPr>
          <xdr:cNvSpPr txBox="1"/>
        </xdr:nvSpPr>
        <xdr:spPr>
          <a:xfrm>
            <a:off x="1807882" y="2510118"/>
            <a:ext cx="3780118" cy="358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Total</a:t>
            </a:r>
            <a:r>
              <a:rPr lang="en-US" sz="2000" b="1" i="0" baseline="0">
                <a:solidFill>
                  <a:srgbClr val="FF0000"/>
                </a:solidFill>
                <a:latin typeface="Times New Roman" panose="02020603050405020304" pitchFamily="18" charset="0"/>
                <a:cs typeface="Times New Roman" panose="02020603050405020304" pitchFamily="18" charset="0"/>
              </a:rPr>
              <a:t> Eployees by Gender</a:t>
            </a:r>
            <a:endParaRPr lang="en-US" sz="20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62" name="Gender 3">
                <a:extLst>
                  <a:ext uri="{FF2B5EF4-FFF2-40B4-BE49-F238E27FC236}">
                    <a16:creationId xmlns:a16="http://schemas.microsoft.com/office/drawing/2014/main" id="{E373DF81-720E-454A-81C5-6720AD317B38}"/>
                  </a:ext>
                </a:extLst>
              </xdr:cNvPr>
              <xdr:cNvGraphicFramePr/>
            </xdr:nvGraphicFramePr>
            <xdr:xfrm>
              <a:off x="2629647" y="3033059"/>
              <a:ext cx="2271059" cy="776941"/>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629647" y="3033059"/>
                <a:ext cx="2271059" cy="7769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66" name="Chart 65">
            <a:extLst>
              <a:ext uri="{FF2B5EF4-FFF2-40B4-BE49-F238E27FC236}">
                <a16:creationId xmlns:a16="http://schemas.microsoft.com/office/drawing/2014/main" id="{77BAA1FB-C0D6-C84C-AC74-44F6FF171B33}"/>
              </a:ext>
            </a:extLst>
          </xdr:cNvPr>
          <xdr:cNvGraphicFramePr>
            <a:graphicFrameLocks/>
          </xdr:cNvGraphicFramePr>
        </xdr:nvGraphicFramePr>
        <xdr:xfrm>
          <a:off x="6005106" y="2928471"/>
          <a:ext cx="4767482" cy="2211294"/>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7A0A0CB1-929B-7542-A6B2-F8CA9CCCC9E9}"/>
                  </a:ext>
                </a:extLst>
              </xdr:cNvPr>
              <xdr:cNvGraphicFramePr/>
            </xdr:nvGraphicFramePr>
            <xdr:xfrm>
              <a:off x="11220824" y="2883647"/>
              <a:ext cx="4482352" cy="2390589"/>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1220824" y="2883647"/>
                <a:ext cx="4482352" cy="23905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31" name="TextBox 30">
            <a:extLst>
              <a:ext uri="{FF2B5EF4-FFF2-40B4-BE49-F238E27FC236}">
                <a16:creationId xmlns:a16="http://schemas.microsoft.com/office/drawing/2014/main" id="{938F24C6-8C98-5F62-68AA-5FE34928FCC3}"/>
              </a:ext>
            </a:extLst>
          </xdr:cNvPr>
          <xdr:cNvSpPr txBox="1"/>
        </xdr:nvSpPr>
        <xdr:spPr>
          <a:xfrm>
            <a:off x="6364941" y="2450352"/>
            <a:ext cx="3466354" cy="310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Education Attrition</a:t>
            </a:r>
          </a:p>
        </xdr:txBody>
      </xdr:sp>
      <xdr:sp macro="" textlink="">
        <xdr:nvSpPr>
          <xdr:cNvPr id="34" name="TextBox 33">
            <a:extLst>
              <a:ext uri="{FF2B5EF4-FFF2-40B4-BE49-F238E27FC236}">
                <a16:creationId xmlns:a16="http://schemas.microsoft.com/office/drawing/2014/main" id="{159D3285-BCF9-6C55-F16A-D8442300780A}"/>
              </a:ext>
            </a:extLst>
          </xdr:cNvPr>
          <xdr:cNvSpPr txBox="1"/>
        </xdr:nvSpPr>
        <xdr:spPr>
          <a:xfrm>
            <a:off x="11669059" y="2480235"/>
            <a:ext cx="3242235" cy="29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 by Job Role</a:t>
            </a:r>
          </a:p>
        </xdr:txBody>
      </xdr:sp>
      <xdr:graphicFrame macro="">
        <xdr:nvGraphicFramePr>
          <xdr:cNvPr id="38" name="Chart 37">
            <a:extLst>
              <a:ext uri="{FF2B5EF4-FFF2-40B4-BE49-F238E27FC236}">
                <a16:creationId xmlns:a16="http://schemas.microsoft.com/office/drawing/2014/main" id="{0F6E54CF-2CBD-444A-8321-C8907F7BCC91}"/>
              </a:ext>
            </a:extLst>
          </xdr:cNvPr>
          <xdr:cNvGraphicFramePr>
            <a:graphicFrameLocks/>
          </xdr:cNvGraphicFramePr>
        </xdr:nvGraphicFramePr>
        <xdr:xfrm>
          <a:off x="1807881" y="5856941"/>
          <a:ext cx="4034119" cy="2375647"/>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39" name="TextBox 38">
            <a:extLst>
              <a:ext uri="{FF2B5EF4-FFF2-40B4-BE49-F238E27FC236}">
                <a16:creationId xmlns:a16="http://schemas.microsoft.com/office/drawing/2014/main" id="{45B2A203-BC9E-D5F8-5464-5F2818D75534}"/>
              </a:ext>
            </a:extLst>
          </xdr:cNvPr>
          <xdr:cNvSpPr txBox="1"/>
        </xdr:nvSpPr>
        <xdr:spPr>
          <a:xfrm>
            <a:off x="2226235" y="5438587"/>
            <a:ext cx="3062941" cy="343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Department</a:t>
            </a:r>
            <a:r>
              <a:rPr lang="en-US" sz="2000" b="1" i="0" baseline="0">
                <a:solidFill>
                  <a:srgbClr val="FF0000"/>
                </a:solidFill>
                <a:latin typeface="Times New Roman" panose="02020603050405020304" pitchFamily="18" charset="0"/>
                <a:cs typeface="Times New Roman" panose="02020603050405020304" pitchFamily="18" charset="0"/>
              </a:rPr>
              <a:t> Attrition</a:t>
            </a:r>
            <a:endParaRPr lang="en-US" sz="2000" b="1" i="0">
              <a:solidFill>
                <a:srgbClr val="FF0000"/>
              </a:solidFill>
              <a:latin typeface="Times New Roman" panose="02020603050405020304" pitchFamily="18" charset="0"/>
              <a:cs typeface="Times New Roman" panose="02020603050405020304" pitchFamily="18" charset="0"/>
            </a:endParaRPr>
          </a:p>
        </xdr:txBody>
      </xdr:sp>
      <xdr:graphicFrame macro="">
        <xdr:nvGraphicFramePr>
          <xdr:cNvPr id="67" name="Chart 66">
            <a:extLst>
              <a:ext uri="{FF2B5EF4-FFF2-40B4-BE49-F238E27FC236}">
                <a16:creationId xmlns:a16="http://schemas.microsoft.com/office/drawing/2014/main" id="{4E048EFE-E1FD-3F4F-8197-AFF3CCF7CC5A}"/>
              </a:ext>
            </a:extLst>
          </xdr:cNvPr>
          <xdr:cNvGraphicFramePr>
            <a:graphicFrameLocks/>
          </xdr:cNvGraphicFramePr>
        </xdr:nvGraphicFramePr>
        <xdr:xfrm>
          <a:off x="6006353" y="5886823"/>
          <a:ext cx="3660588" cy="2136589"/>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72" name="TextBox 71">
            <a:extLst>
              <a:ext uri="{FF2B5EF4-FFF2-40B4-BE49-F238E27FC236}">
                <a16:creationId xmlns:a16="http://schemas.microsoft.com/office/drawing/2014/main" id="{46A4BA8B-8A85-124E-80CB-A3693125DDDD}"/>
              </a:ext>
            </a:extLst>
          </xdr:cNvPr>
          <xdr:cNvSpPr txBox="1"/>
        </xdr:nvSpPr>
        <xdr:spPr>
          <a:xfrm>
            <a:off x="6259107" y="5483411"/>
            <a:ext cx="3062941" cy="317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a:solidFill>
                  <a:srgbClr val="FF0000"/>
                </a:solidFill>
                <a:latin typeface="Times New Roman" panose="02020603050405020304" pitchFamily="18" charset="0"/>
                <a:cs typeface="Times New Roman" panose="02020603050405020304" pitchFamily="18" charset="0"/>
              </a:rPr>
              <a:t>Attrition</a:t>
            </a:r>
            <a:r>
              <a:rPr lang="en-US" sz="2000" b="1" i="0" baseline="0">
                <a:solidFill>
                  <a:srgbClr val="FF0000"/>
                </a:solidFill>
                <a:latin typeface="Times New Roman" panose="02020603050405020304" pitchFamily="18" charset="0"/>
                <a:cs typeface="Times New Roman" panose="02020603050405020304" pitchFamily="18" charset="0"/>
              </a:rPr>
              <a:t> by Age Band</a:t>
            </a:r>
            <a:endParaRPr lang="en-US" sz="20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726F2A6F-668E-B141-A9B7-734F04113054}"/>
                  </a:ext>
                </a:extLst>
              </xdr:cNvPr>
              <xdr:cNvGraphicFramePr/>
            </xdr:nvGraphicFramePr>
            <xdr:xfrm>
              <a:off x="9816353" y="5886825"/>
              <a:ext cx="2883647" cy="2256118"/>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16353" y="5886825"/>
                <a:ext cx="2883647" cy="225611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75" name="TextBox 74">
            <a:extLst>
              <a:ext uri="{FF2B5EF4-FFF2-40B4-BE49-F238E27FC236}">
                <a16:creationId xmlns:a16="http://schemas.microsoft.com/office/drawing/2014/main" id="{AA2DF939-ACCB-3F4F-9B58-1497F39B893D}"/>
              </a:ext>
            </a:extLst>
          </xdr:cNvPr>
          <xdr:cNvSpPr txBox="1"/>
        </xdr:nvSpPr>
        <xdr:spPr>
          <a:xfrm>
            <a:off x="9861176" y="5513294"/>
            <a:ext cx="2883648" cy="27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rgbClr val="FF0000"/>
                </a:solidFill>
                <a:latin typeface="Times New Roman" panose="02020603050405020304" pitchFamily="18" charset="0"/>
                <a:cs typeface="Times New Roman" panose="02020603050405020304" pitchFamily="18" charset="0"/>
              </a:rPr>
              <a:t>Attrition</a:t>
            </a:r>
            <a:r>
              <a:rPr lang="en-US" sz="1600" b="1" i="0" baseline="0">
                <a:solidFill>
                  <a:srgbClr val="FF0000"/>
                </a:solidFill>
                <a:latin typeface="Times New Roman" panose="02020603050405020304" pitchFamily="18" charset="0"/>
                <a:cs typeface="Times New Roman" panose="02020603050405020304" pitchFamily="18" charset="0"/>
              </a:rPr>
              <a:t> by Marital Status</a:t>
            </a:r>
            <a:endParaRPr lang="en-US" sz="1600" b="1" i="0">
              <a:solidFill>
                <a:srgbClr val="FF0000"/>
              </a:solidFill>
              <a:latin typeface="Times New Roman" panose="02020603050405020304" pitchFamily="18" charset="0"/>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76" name="Education Field 2">
                <a:extLst>
                  <a:ext uri="{FF2B5EF4-FFF2-40B4-BE49-F238E27FC236}">
                    <a16:creationId xmlns:a16="http://schemas.microsoft.com/office/drawing/2014/main" id="{D017C568-366B-0344-85CF-4C1C0B25C49F}"/>
                  </a:ext>
                </a:extLst>
              </xdr:cNvPr>
              <xdr:cNvGraphicFramePr/>
            </xdr:nvGraphicFramePr>
            <xdr:xfrm>
              <a:off x="12983881" y="5976472"/>
              <a:ext cx="1613647" cy="2196352"/>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983881" y="5976472"/>
                <a:ext cx="1613647" cy="2196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7" name="Education 1">
                <a:extLst>
                  <a:ext uri="{FF2B5EF4-FFF2-40B4-BE49-F238E27FC236}">
                    <a16:creationId xmlns:a16="http://schemas.microsoft.com/office/drawing/2014/main" id="{10D65BAB-2F27-EF4B-A25C-2F847083B932}"/>
                  </a:ext>
                </a:extLst>
              </xdr:cNvPr>
              <xdr:cNvGraphicFramePr/>
            </xdr:nvGraphicFramePr>
            <xdr:xfrm>
              <a:off x="14627411" y="6021294"/>
              <a:ext cx="1105647" cy="1972235"/>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4627411" y="6021294"/>
                <a:ext cx="1105647" cy="19722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79" name="TextBox 78">
            <a:extLst>
              <a:ext uri="{FF2B5EF4-FFF2-40B4-BE49-F238E27FC236}">
                <a16:creationId xmlns:a16="http://schemas.microsoft.com/office/drawing/2014/main" id="{1B84AFDB-FC6F-CB44-93B6-98E151636098}"/>
              </a:ext>
            </a:extLst>
          </xdr:cNvPr>
          <xdr:cNvSpPr txBox="1"/>
        </xdr:nvSpPr>
        <xdr:spPr>
          <a:xfrm>
            <a:off x="12922872" y="5543175"/>
            <a:ext cx="2883648" cy="261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a:solidFill>
                  <a:srgbClr val="FF0000"/>
                </a:solidFill>
                <a:latin typeface="Times New Roman" panose="02020603050405020304" pitchFamily="18" charset="0"/>
                <a:cs typeface="Times New Roman" panose="02020603050405020304" pitchFamily="18" charset="0"/>
              </a:rPr>
              <a:t>Slicer for Eucation</a:t>
            </a:r>
            <a:r>
              <a:rPr lang="en-US" sz="1600" b="1" i="0" baseline="0">
                <a:solidFill>
                  <a:srgbClr val="FF0000"/>
                </a:solidFill>
                <a:latin typeface="Times New Roman" panose="02020603050405020304" pitchFamily="18" charset="0"/>
                <a:cs typeface="Times New Roman" panose="02020603050405020304" pitchFamily="18" charset="0"/>
              </a:rPr>
              <a:t> field/Edu</a:t>
            </a:r>
          </a:p>
          <a:p>
            <a:pPr algn="ctr"/>
            <a:endParaRPr lang="en-US" sz="1600" b="1" i="0">
              <a:solidFill>
                <a:srgbClr val="FF0000"/>
              </a:solidFill>
              <a:latin typeface="Times New Roman" panose="02020603050405020304" pitchFamily="18" charset="0"/>
              <a:cs typeface="Times New Roman" panose="02020603050405020304" pitchFamily="18" charset="0"/>
            </a:endParaRPr>
          </a:p>
        </xdr:txBody>
      </xdr:sp>
    </xdr:grpSp>
    <xdr:clientData/>
  </xdr:twoCellAnchor>
  <xdr:twoCellAnchor>
    <xdr:from>
      <xdr:col>21</xdr:col>
      <xdr:colOff>14941</xdr:colOff>
      <xdr:row>2</xdr:row>
      <xdr:rowOff>194236</xdr:rowOff>
    </xdr:from>
    <xdr:to>
      <xdr:col>23</xdr:col>
      <xdr:colOff>104589</xdr:colOff>
      <xdr:row>4</xdr:row>
      <xdr:rowOff>149412</xdr:rowOff>
    </xdr:to>
    <xdr:grpSp>
      <xdr:nvGrpSpPr>
        <xdr:cNvPr id="69" name="Group 68">
          <a:extLst>
            <a:ext uri="{FF2B5EF4-FFF2-40B4-BE49-F238E27FC236}">
              <a16:creationId xmlns:a16="http://schemas.microsoft.com/office/drawing/2014/main" id="{8441A555-7023-0141-89C2-6ED08B6D7962}"/>
            </a:ext>
          </a:extLst>
        </xdr:cNvPr>
        <xdr:cNvGrpSpPr/>
      </xdr:nvGrpSpPr>
      <xdr:grpSpPr>
        <a:xfrm>
          <a:off x="14134353" y="612589"/>
          <a:ext cx="1434354" cy="373529"/>
          <a:chOff x="17062823" y="4811059"/>
          <a:chExt cx="1538941" cy="433294"/>
        </a:xfrm>
      </xdr:grpSpPr>
      <xdr:sp macro="" textlink="">
        <xdr:nvSpPr>
          <xdr:cNvPr id="70" name="5-Point Star 69">
            <a:extLst>
              <a:ext uri="{FF2B5EF4-FFF2-40B4-BE49-F238E27FC236}">
                <a16:creationId xmlns:a16="http://schemas.microsoft.com/office/drawing/2014/main" id="{7A60FE7C-9DBB-691E-A4C2-4BF22F2AA4F1}"/>
              </a:ext>
            </a:extLst>
          </xdr:cNvPr>
          <xdr:cNvSpPr/>
        </xdr:nvSpPr>
        <xdr:spPr>
          <a:xfrm>
            <a:off x="1788458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1" name="5-Point Star 70">
            <a:extLst>
              <a:ext uri="{FF2B5EF4-FFF2-40B4-BE49-F238E27FC236}">
                <a16:creationId xmlns:a16="http://schemas.microsoft.com/office/drawing/2014/main" id="{E0A31C65-43E9-BDE7-25FE-92723780944A}"/>
              </a:ext>
            </a:extLst>
          </xdr:cNvPr>
          <xdr:cNvSpPr/>
        </xdr:nvSpPr>
        <xdr:spPr>
          <a:xfrm>
            <a:off x="17481176" y="4811059"/>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4" name="5-Point Star 73">
            <a:extLst>
              <a:ext uri="{FF2B5EF4-FFF2-40B4-BE49-F238E27FC236}">
                <a16:creationId xmlns:a16="http://schemas.microsoft.com/office/drawing/2014/main" id="{A659EBB1-02ED-388F-2913-DF977C8C8E0C}"/>
              </a:ext>
            </a:extLst>
          </xdr:cNvPr>
          <xdr:cNvSpPr/>
        </xdr:nvSpPr>
        <xdr:spPr>
          <a:xfrm>
            <a:off x="1827305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8" name="5-Point Star 77">
            <a:extLst>
              <a:ext uri="{FF2B5EF4-FFF2-40B4-BE49-F238E27FC236}">
                <a16:creationId xmlns:a16="http://schemas.microsoft.com/office/drawing/2014/main" id="{2525334D-DB66-6C77-B985-39E9F050F2A1}"/>
              </a:ext>
            </a:extLst>
          </xdr:cNvPr>
          <xdr:cNvSpPr/>
        </xdr:nvSpPr>
        <xdr:spPr>
          <a:xfrm>
            <a:off x="17062823" y="4826000"/>
            <a:ext cx="343647"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c:userShapes xmlns:c="http://schemas.openxmlformats.org/drawingml/2006/chart">
  <cdr:relSizeAnchor xmlns:cdr="http://schemas.openxmlformats.org/drawingml/2006/chartDrawing">
    <cdr:from>
      <cdr:x>0.28846</cdr:x>
      <cdr:y>0.22642</cdr:y>
    </cdr:from>
    <cdr:to>
      <cdr:x>0.47115</cdr:x>
      <cdr:y>0.60377</cdr:y>
    </cdr:to>
    <cdr:sp macro="" textlink="'Job Rating'!$B$9">
      <cdr:nvSpPr>
        <cdr:cNvPr id="2" name="TextBox 1">
          <a:extLst xmlns:a="http://schemas.openxmlformats.org/drawingml/2006/main">
            <a:ext uri="{FF2B5EF4-FFF2-40B4-BE49-F238E27FC236}">
              <a16:creationId xmlns:a16="http://schemas.microsoft.com/office/drawing/2014/main" id="{7CFA3DC6-5BC2-5CC4-461F-5AA8B99991CA}"/>
            </a:ext>
          </a:extLst>
        </cdr:cNvPr>
        <cdr:cNvSpPr txBox="1"/>
      </cdr:nvSpPr>
      <cdr:spPr>
        <a:xfrm xmlns:a="http://schemas.openxmlformats.org/drawingml/2006/main">
          <a:off x="896472" y="179294"/>
          <a:ext cx="567764" cy="29882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F7AB0081-822B-4441-82B1-2D183CA0F0F0}" type="TxLink">
            <a:rPr lang="en-US" sz="1400" b="1" i="0" u="none" strike="noStrike">
              <a:ln>
                <a:noFill/>
              </a:ln>
              <a:solidFill>
                <a:schemeClr val="tx1"/>
              </a:solidFill>
              <a:latin typeface="Times New Roman" panose="02020603050405020304" pitchFamily="18" charset="0"/>
              <a:cs typeface="Times New Roman" panose="02020603050405020304" pitchFamily="18" charset="0"/>
            </a:rPr>
            <a:pPr/>
            <a:t>2.6</a:t>
          </a:fld>
          <a:endParaRPr lang="en-US" sz="1400" b="1" i="0">
            <a:ln>
              <a:noFill/>
            </a:ln>
            <a:solidFill>
              <a:schemeClr val="tx1"/>
            </a:solidFill>
            <a:latin typeface="Times New Roman" panose="02020603050405020304" pitchFamily="18" charset="0"/>
            <a:cs typeface="Times New Roman" panose="02020603050405020304" pitchFamily="18"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0.3953</cdr:x>
      <cdr:y>0.37143</cdr:y>
    </cdr:from>
    <cdr:to>
      <cdr:x>0.78278</cdr:x>
      <cdr:y>0.6</cdr:y>
    </cdr:to>
    <cdr:sp macro="" textlink="'Employee by Gender'!$B$10">
      <cdr:nvSpPr>
        <cdr:cNvPr id="2" name="TextBox 1">
          <a:extLst xmlns:a="http://schemas.openxmlformats.org/drawingml/2006/main">
            <a:ext uri="{FF2B5EF4-FFF2-40B4-BE49-F238E27FC236}">
              <a16:creationId xmlns:a16="http://schemas.microsoft.com/office/drawing/2014/main" id="{B5C57D69-FF0C-6A69-5782-583C29983D69}"/>
            </a:ext>
          </a:extLst>
        </cdr:cNvPr>
        <cdr:cNvSpPr txBox="1"/>
      </cdr:nvSpPr>
      <cdr:spPr>
        <a:xfrm xmlns:a="http://schemas.openxmlformats.org/drawingml/2006/main">
          <a:off x="603623" y="582706"/>
          <a:ext cx="591672" cy="358588"/>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0D67DB2-E4C8-D24D-AC17-77BF5C2B8052}" type="TxLink">
            <a:rPr lang="en-US" sz="2000" b="1" i="0" u="none" strike="noStrike">
              <a:ln>
                <a:noFill/>
              </a:ln>
              <a:solidFill>
                <a:schemeClr val="accent1"/>
              </a:solidFill>
              <a:latin typeface="Times New Roman" panose="02020603050405020304" pitchFamily="18" charset="0"/>
              <a:cs typeface="Times New Roman" panose="02020603050405020304" pitchFamily="18" charset="0"/>
            </a:rPr>
            <a:pPr/>
            <a:t>882</a:t>
          </a:fld>
          <a:endParaRPr lang="en-US" sz="2000" b="1" i="0">
            <a:ln>
              <a:noFill/>
            </a:ln>
            <a:solidFill>
              <a:schemeClr val="accent1"/>
            </a:solidFill>
            <a:latin typeface="Times New Roman" panose="02020603050405020304" pitchFamily="18" charset="0"/>
            <a:cs typeface="Times New Roman" panose="02020603050405020304" pitchFamily="18" charset="0"/>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0.35833</cdr:x>
      <cdr:y>0.4386</cdr:y>
    </cdr:from>
    <cdr:to>
      <cdr:x>0.69167</cdr:x>
      <cdr:y>0.64035</cdr:y>
    </cdr:to>
    <cdr:sp macro="" textlink="'Employee by Gender'!$B$9">
      <cdr:nvSpPr>
        <cdr:cNvPr id="2" name="TextBox 1">
          <a:extLst xmlns:a="http://schemas.openxmlformats.org/drawingml/2006/main">
            <a:ext uri="{FF2B5EF4-FFF2-40B4-BE49-F238E27FC236}">
              <a16:creationId xmlns:a16="http://schemas.microsoft.com/office/drawing/2014/main" id="{B5C57D69-FF0C-6A69-5782-583C29983D69}"/>
            </a:ext>
          </a:extLst>
        </cdr:cNvPr>
        <cdr:cNvSpPr txBox="1"/>
      </cdr:nvSpPr>
      <cdr:spPr>
        <a:xfrm xmlns:a="http://schemas.openxmlformats.org/drawingml/2006/main">
          <a:off x="642470" y="747059"/>
          <a:ext cx="597647" cy="343647"/>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FC06BE54-D4F7-5E4D-9F2B-147C141B6121}" type="TxLink">
            <a:rPr lang="en-US" sz="2000" b="1" i="0" u="none" strike="noStrike">
              <a:ln>
                <a:noFill/>
              </a:ln>
              <a:solidFill>
                <a:schemeClr val="accent1"/>
              </a:solidFill>
              <a:latin typeface="Times New Roman" panose="02020603050405020304" pitchFamily="18" charset="0"/>
              <a:cs typeface="Times New Roman" panose="02020603050405020304" pitchFamily="18" charset="0"/>
            </a:rPr>
            <a:pPr/>
            <a:t>588</a:t>
          </a:fld>
          <a:endParaRPr lang="en-US" sz="2000" b="1" i="0">
            <a:ln>
              <a:noFill/>
            </a:ln>
            <a:solidFill>
              <a:schemeClr val="accent1"/>
            </a:solidFill>
            <a:latin typeface="Times New Roman" panose="02020603050405020304" pitchFamily="18" charset="0"/>
            <a:cs typeface="Times New Roman" panose="02020603050405020304" pitchFamily="18" charset="0"/>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42</xdr:row>
      <xdr:rowOff>164353</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16752"/>
          <a:ext cx="13575927" cy="8633013"/>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52825"/>
          <a:ext cx="13611786" cy="8104107"/>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25</xdr:col>
      <xdr:colOff>253999</xdr:colOff>
      <xdr:row>23</xdr:row>
      <xdr:rowOff>0</xdr:rowOff>
    </xdr:from>
    <xdr:to>
      <xdr:col>27</xdr:col>
      <xdr:colOff>448235</xdr:colOff>
      <xdr:row>25</xdr:row>
      <xdr:rowOff>14941</xdr:rowOff>
    </xdr:to>
    <xdr:grpSp>
      <xdr:nvGrpSpPr>
        <xdr:cNvPr id="31" name="Group 30">
          <a:extLst>
            <a:ext uri="{FF2B5EF4-FFF2-40B4-BE49-F238E27FC236}">
              <a16:creationId xmlns:a16="http://schemas.microsoft.com/office/drawing/2014/main" id="{A27DF9DA-6415-3783-88AC-F1464FA73C4B}"/>
            </a:ext>
          </a:extLst>
        </xdr:cNvPr>
        <xdr:cNvGrpSpPr/>
      </xdr:nvGrpSpPr>
      <xdr:grpSpPr>
        <a:xfrm>
          <a:off x="17062823" y="4811059"/>
          <a:ext cx="1538941" cy="433294"/>
          <a:chOff x="17062823" y="4811059"/>
          <a:chExt cx="1538941" cy="433294"/>
        </a:xfrm>
      </xdr:grpSpPr>
      <xdr:sp macro="" textlink="">
        <xdr:nvSpPr>
          <xdr:cNvPr id="27" name="5-Point Star 26">
            <a:extLst>
              <a:ext uri="{FF2B5EF4-FFF2-40B4-BE49-F238E27FC236}">
                <a16:creationId xmlns:a16="http://schemas.microsoft.com/office/drawing/2014/main" id="{1E037655-F66C-6A4C-8107-E8794CB1C7A0}"/>
              </a:ext>
            </a:extLst>
          </xdr:cNvPr>
          <xdr:cNvSpPr/>
        </xdr:nvSpPr>
        <xdr:spPr>
          <a:xfrm>
            <a:off x="1788458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5-Point Star 27">
            <a:extLst>
              <a:ext uri="{FF2B5EF4-FFF2-40B4-BE49-F238E27FC236}">
                <a16:creationId xmlns:a16="http://schemas.microsoft.com/office/drawing/2014/main" id="{D06E4B75-5974-F24E-9EE5-79CA9C62F146}"/>
              </a:ext>
            </a:extLst>
          </xdr:cNvPr>
          <xdr:cNvSpPr/>
        </xdr:nvSpPr>
        <xdr:spPr>
          <a:xfrm>
            <a:off x="17481176" y="4811059"/>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5-Point Star 28">
            <a:extLst>
              <a:ext uri="{FF2B5EF4-FFF2-40B4-BE49-F238E27FC236}">
                <a16:creationId xmlns:a16="http://schemas.microsoft.com/office/drawing/2014/main" id="{CDBE6ED6-42BC-404D-A340-98F2F932DDA3}"/>
              </a:ext>
            </a:extLst>
          </xdr:cNvPr>
          <xdr:cNvSpPr/>
        </xdr:nvSpPr>
        <xdr:spPr>
          <a:xfrm>
            <a:off x="18273058" y="4840941"/>
            <a:ext cx="328706"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5-Point Star 29">
            <a:extLst>
              <a:ext uri="{FF2B5EF4-FFF2-40B4-BE49-F238E27FC236}">
                <a16:creationId xmlns:a16="http://schemas.microsoft.com/office/drawing/2014/main" id="{8C12F7A7-9999-5C49-A016-3A534AC1D750}"/>
              </a:ext>
            </a:extLst>
          </xdr:cNvPr>
          <xdr:cNvSpPr/>
        </xdr:nvSpPr>
        <xdr:spPr>
          <a:xfrm>
            <a:off x="17062823" y="4826000"/>
            <a:ext cx="343647" cy="403412"/>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84.508873379629" createdVersion="8" refreshedVersion="8" minRefreshableVersion="3" recordCount="1470" xr:uid="{781E514A-5B0F-6145-A748-1FCBD7A89107}">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4">
        <s v="Sales"/>
        <s v="R&amp;D"/>
        <s v="HR"/>
        <s v="gtyfhiuop" u="1"/>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21112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314C99-1FB2-7847-8C27-CCE4DB49C0EB}" name="PivotTable1"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0"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EEE357-E9BD-A34A-8EE9-859ECFBE4200}" name="PivotTable2"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13409C-F3D2-874E-B27B-F654031B7214}" name="PivotTable3"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5E7DF7-D4A4-ED4D-8DD7-2486200EBB93}" name="PivotTable4"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4992C-4535-3747-A224-62CBA0D7178A}" name="PivotTable5"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0207AA-F4B0-804B-961D-E27F22AFC6C0}" name="PivotTable7"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5">
        <item m="1" x="3"/>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v="3"/>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2" format="7">
      <pivotArea type="data" outline="0" fieldPosition="0">
        <references count="2">
          <reference field="4294967294" count="1" selected="0">
            <x v="0"/>
          </reference>
          <reference field="4" count="1" selected="0">
            <x v="2"/>
          </reference>
        </references>
      </pivotArea>
    </chartFormat>
    <chartFormat chart="2" format="8">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84D2F1-B135-D54C-8BEA-6D38DE38CC21}" name="PivotTable8"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985772-0DA5-774D-9E8E-A8828007139F}" name="PivotTable9" cacheId="1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109D553-FF1E-7942-8885-81C5BDD02C46}" sourceName="Education Field">
  <pivotTables>
    <pivotTable tabId="11" name="PivotTable3"/>
  </pivotTables>
  <data>
    <tabular pivotCacheId="92111217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4D5CDB5-DDA7-9740-B8F8-2699E08E9F60}" sourceName="Gender">
  <pivotTables>
    <pivotTable tabId="11" name="PivotTable3"/>
    <pivotTable tabId="16" name="PivotTable8"/>
    <pivotTable tabId="13" name="PivotTable5"/>
    <pivotTable tabId="17" name="PivotTable9"/>
    <pivotTable tabId="7" name="PivotTable1"/>
    <pivotTable tabId="15" name="PivotTable7"/>
    <pivotTable tabId="12" name="PivotTable4"/>
    <pivotTable tabId="10" name="PivotTable2"/>
  </pivotTables>
  <data>
    <tabular pivotCacheId="92111217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5BCE649A-D092-6F4B-9742-B30CF5617272}" sourceName="Education Field">
  <pivotTables>
    <pivotTable tabId="17" name="PivotTable9"/>
    <pivotTable tabId="13" name="PivotTable5"/>
  </pivotTables>
  <data>
    <tabular pivotCacheId="921112175">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E50EF81-CD5D-B84E-BF85-3E014B3EB064}" sourceName="Education">
  <pivotTables>
    <pivotTable tabId="17" name="PivotTable9"/>
    <pivotTable tabId="13" name="PivotTable5"/>
    <pivotTable tabId="16" name="PivotTable8"/>
  </pivotTables>
  <data>
    <tabular pivotCacheId="921112175">
      <items count="5">
        <i x="0" s="1"/>
        <i x="3" s="1"/>
        <i x="4"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E70F24-510C-FD46-AE22-11DB407539FC}"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39517FB-9108-8A40-B3BF-C97914D100B7}"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DB091ED-4BBE-504C-AABC-76E34AE105AA}" cache="Slicer_Education_Field" caption="Education Field" rowHeight="251883"/>
  <slicer name="Gender 2" xr10:uid="{5181BA96-DE01-0542-81B0-FDF963709C97}"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0BCB01DA-6C51-5047-8886-42B00F5A3903}" cache="Slicer_Education_Field1" caption="Education Field" rowHeight="251883"/>
  <slicer name="Education" xr10:uid="{C1A4F8DA-5BB5-E048-9FAA-E8235EF92454}"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997CF05-8BCE-1B48-A590-130AA50673B9}" cache="Slicer_Gender2" caption="Gender" columnCount="2" rowHeight="251883"/>
  <slicer name="Education Field 2" xr10:uid="{A307391E-C604-0E45-A362-C87976EF4A9C}" cache="Slicer_Education_Field1" caption="Education Field" style="SlicerStyleDark6" rowHeight="251883"/>
  <slicer name="Education 1" xr10:uid="{DA06A88B-2FBD-D949-8C0B-B8C6D39DA146}" cache="Slicer_Education" caption="Education"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CB11-1633-2A4A-9CDB-8147768D2B66}">
  <sheetPr codeName="Sheet1"/>
  <dimension ref="A3:E10"/>
  <sheetViews>
    <sheetView workbookViewId="0"/>
  </sheetViews>
  <sheetFormatPr baseColWidth="10" defaultRowHeight="16" x14ac:dyDescent="0.2"/>
  <cols>
    <col min="1" max="1" width="24.1640625" bestFit="1" customWidth="1"/>
    <col min="2" max="2" width="23.33203125" bestFit="1" customWidth="1"/>
    <col min="3" max="3" width="13.83203125" bestFit="1" customWidth="1"/>
    <col min="4" max="4" width="16.83203125" customWidth="1"/>
    <col min="5" max="5" width="13" customWidth="1"/>
  </cols>
  <sheetData>
    <row r="3" spans="1:5" x14ac:dyDescent="0.2">
      <c r="A3" t="s">
        <v>1554</v>
      </c>
      <c r="B3" t="s">
        <v>1560</v>
      </c>
      <c r="C3" t="s">
        <v>1555</v>
      </c>
    </row>
    <row r="4" spans="1:5" x14ac:dyDescent="0.2">
      <c r="A4">
        <v>1470</v>
      </c>
      <c r="B4">
        <v>237</v>
      </c>
      <c r="C4" s="2">
        <v>36.923809523809524</v>
      </c>
    </row>
    <row r="9" spans="1:5" x14ac:dyDescent="0.2">
      <c r="A9" t="s">
        <v>1556</v>
      </c>
      <c r="B9" t="s">
        <v>1561</v>
      </c>
      <c r="C9" t="s">
        <v>1557</v>
      </c>
      <c r="D9" t="s">
        <v>1558</v>
      </c>
      <c r="E9" t="s">
        <v>1559</v>
      </c>
    </row>
    <row r="10" spans="1:5" x14ac:dyDescent="0.2">
      <c r="A10">
        <f>GETPIVOTDATA("Count of Employee Number",$A$3)</f>
        <v>1470</v>
      </c>
      <c r="B10">
        <f>GETPIVOTDATA("Sum of CF_attrition counts",$A$3)</f>
        <v>237</v>
      </c>
      <c r="C10" s="2">
        <f>GETPIVOTDATA("Average of Age",$A$3)</f>
        <v>36.923809523809524</v>
      </c>
      <c r="D10">
        <f>A10-B10</f>
        <v>1233</v>
      </c>
      <c r="E10" s="4">
        <f>B10/A10</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CAC10-4F7A-DB43-83C3-5DBDC959BEAA}">
  <sheetPr codeName="Sheet2"/>
  <dimension ref="A3:C10"/>
  <sheetViews>
    <sheetView workbookViewId="0"/>
  </sheetViews>
  <sheetFormatPr baseColWidth="10" defaultRowHeight="16" x14ac:dyDescent="0.2"/>
  <cols>
    <col min="1" max="1" width="23.83203125" bestFit="1" customWidth="1"/>
  </cols>
  <sheetData>
    <row r="3" spans="1:3" x14ac:dyDescent="0.2">
      <c r="A3" t="s">
        <v>1562</v>
      </c>
    </row>
    <row r="4" spans="1:3" x14ac:dyDescent="0.2">
      <c r="A4" s="1">
        <v>2.6265306122448981</v>
      </c>
    </row>
    <row r="9" spans="1:3" x14ac:dyDescent="0.2">
      <c r="A9" t="s">
        <v>1563</v>
      </c>
      <c r="B9" s="1">
        <f>GETPIVOTDATA("Job Satisfaction",$A$3)</f>
        <v>2.6265306122448981</v>
      </c>
      <c r="C9" s="3">
        <f>B9/4</f>
        <v>0.65663265306122454</v>
      </c>
    </row>
    <row r="10" spans="1:3" x14ac:dyDescent="0.2">
      <c r="A10" t="s">
        <v>1564</v>
      </c>
      <c r="B10" s="1">
        <f>4-B9</f>
        <v>1.3734693877551019</v>
      </c>
      <c r="C10" s="3">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78646-819F-404E-9CF9-5D1454E9C880}">
  <sheetPr codeName="Sheet3"/>
  <dimension ref="A3:C10"/>
  <sheetViews>
    <sheetView workbookViewId="0"/>
  </sheetViews>
  <sheetFormatPr baseColWidth="10" defaultRowHeight="16" x14ac:dyDescent="0.2"/>
  <cols>
    <col min="1" max="1" width="13" bestFit="1" customWidth="1"/>
    <col min="2" max="2" width="22.1640625" bestFit="1" customWidth="1"/>
  </cols>
  <sheetData>
    <row r="3" spans="1:3" x14ac:dyDescent="0.2">
      <c r="A3" s="6" t="s">
        <v>1565</v>
      </c>
      <c r="B3" t="s">
        <v>1567</v>
      </c>
    </row>
    <row r="4" spans="1:3" x14ac:dyDescent="0.2">
      <c r="A4" s="7" t="s">
        <v>51</v>
      </c>
      <c r="B4">
        <v>588</v>
      </c>
    </row>
    <row r="5" spans="1:3" x14ac:dyDescent="0.2">
      <c r="A5" s="7" t="s">
        <v>62</v>
      </c>
      <c r="B5">
        <v>882</v>
      </c>
    </row>
    <row r="6" spans="1:3" x14ac:dyDescent="0.2">
      <c r="A6" s="7" t="s">
        <v>1566</v>
      </c>
      <c r="B6">
        <v>1470</v>
      </c>
    </row>
    <row r="9" spans="1:3" x14ac:dyDescent="0.2">
      <c r="A9" s="7" t="s">
        <v>51</v>
      </c>
      <c r="B9">
        <f>IFERROR(GETPIVOTDATA("Employee Count",$A$3,"Gender","Female"),0)</f>
        <v>588</v>
      </c>
      <c r="C9" s="3">
        <f>IFERROR(B9/(B$9+B$10),0)</f>
        <v>0.4</v>
      </c>
    </row>
    <row r="10" spans="1:3" x14ac:dyDescent="0.2">
      <c r="A10" s="7" t="s">
        <v>62</v>
      </c>
      <c r="B10">
        <f>IFERROR(GETPIVOTDATA("Employee Count",$A$3,"Gender","Male"),0)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5E15-3711-314B-8C1C-188257BFB03D}">
  <sheetPr codeName="Sheet4"/>
  <dimension ref="A3:B9"/>
  <sheetViews>
    <sheetView workbookViewId="0"/>
  </sheetViews>
  <sheetFormatPr baseColWidth="10" defaultRowHeight="16" x14ac:dyDescent="0.2"/>
  <cols>
    <col min="1" max="1" width="16.33203125" bestFit="1" customWidth="1"/>
    <col min="2" max="2" width="22.5" bestFit="1" customWidth="1"/>
  </cols>
  <sheetData>
    <row r="3" spans="1:2" x14ac:dyDescent="0.2">
      <c r="A3" s="6" t="s">
        <v>1565</v>
      </c>
      <c r="B3" t="s">
        <v>1568</v>
      </c>
    </row>
    <row r="4" spans="1:2" x14ac:dyDescent="0.2">
      <c r="A4" s="7" t="s">
        <v>55</v>
      </c>
      <c r="B4">
        <v>44</v>
      </c>
    </row>
    <row r="5" spans="1:2" x14ac:dyDescent="0.2">
      <c r="A5" s="7" t="s">
        <v>77</v>
      </c>
      <c r="B5">
        <v>99</v>
      </c>
    </row>
    <row r="6" spans="1:2" x14ac:dyDescent="0.2">
      <c r="A6" s="7" t="s">
        <v>134</v>
      </c>
      <c r="B6">
        <v>5</v>
      </c>
    </row>
    <row r="7" spans="1:2" x14ac:dyDescent="0.2">
      <c r="A7" s="7" t="s">
        <v>65</v>
      </c>
      <c r="B7">
        <v>31</v>
      </c>
    </row>
    <row r="8" spans="1:2" x14ac:dyDescent="0.2">
      <c r="A8" s="7" t="s">
        <v>71</v>
      </c>
      <c r="B8">
        <v>58</v>
      </c>
    </row>
    <row r="9" spans="1:2" x14ac:dyDescent="0.2">
      <c r="A9" s="7"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ABD89-ECAA-BF41-9283-74A6B051EFB3}">
  <sheetPr codeName="Sheet5"/>
  <dimension ref="A3:E13"/>
  <sheetViews>
    <sheetView workbookViewId="0"/>
  </sheetViews>
  <sheetFormatPr baseColWidth="10" defaultRowHeight="16" x14ac:dyDescent="0.2"/>
  <cols>
    <col min="1" max="1" width="23.1640625" bestFit="1" customWidth="1"/>
    <col min="2" max="2" width="22.5" bestFit="1" customWidth="1"/>
    <col min="4" max="4" width="23.1640625" bestFit="1" customWidth="1"/>
    <col min="5" max="5" width="13.1640625" bestFit="1" customWidth="1"/>
  </cols>
  <sheetData>
    <row r="3" spans="1:5" x14ac:dyDescent="0.2">
      <c r="A3" s="6" t="s">
        <v>1565</v>
      </c>
      <c r="B3" t="s">
        <v>1568</v>
      </c>
      <c r="D3" t="s">
        <v>9</v>
      </c>
      <c r="E3" t="s">
        <v>1561</v>
      </c>
    </row>
    <row r="4" spans="1:5" x14ac:dyDescent="0.2">
      <c r="A4" s="7" t="s">
        <v>83</v>
      </c>
      <c r="B4">
        <v>9</v>
      </c>
      <c r="D4" t="str">
        <f>A4</f>
        <v>Healthcare Representative</v>
      </c>
      <c r="E4">
        <f>GETPIVOTDATA("CF_attrition count",$A$3,"Job Role",A4)</f>
        <v>9</v>
      </c>
    </row>
    <row r="5" spans="1:5" x14ac:dyDescent="0.2">
      <c r="A5" s="7" t="s">
        <v>163</v>
      </c>
      <c r="B5">
        <v>12</v>
      </c>
      <c r="D5" t="str">
        <f t="shared" ref="D5:D12" si="0">A5</f>
        <v>Human Resources</v>
      </c>
      <c r="E5">
        <f t="shared" ref="E5:E12" si="1">GETPIVOTDATA("CF_attrition count",$A$3,"Job Role",A5)</f>
        <v>12</v>
      </c>
    </row>
    <row r="6" spans="1:5" x14ac:dyDescent="0.2">
      <c r="A6" s="7" t="s">
        <v>68</v>
      </c>
      <c r="B6">
        <v>62</v>
      </c>
      <c r="D6" t="str">
        <f t="shared" si="0"/>
        <v>Laboratory Technician</v>
      </c>
      <c r="E6">
        <f t="shared" si="1"/>
        <v>62</v>
      </c>
    </row>
    <row r="7" spans="1:5" x14ac:dyDescent="0.2">
      <c r="A7" s="7" t="s">
        <v>95</v>
      </c>
      <c r="B7">
        <v>5</v>
      </c>
      <c r="D7" t="str">
        <f t="shared" si="0"/>
        <v>Manager</v>
      </c>
      <c r="E7">
        <f t="shared" si="1"/>
        <v>5</v>
      </c>
    </row>
    <row r="8" spans="1:5" x14ac:dyDescent="0.2">
      <c r="A8" s="7" t="s">
        <v>81</v>
      </c>
      <c r="B8">
        <v>10</v>
      </c>
      <c r="D8" t="str">
        <f t="shared" si="0"/>
        <v>Manufacturing Director</v>
      </c>
      <c r="E8">
        <f t="shared" si="1"/>
        <v>10</v>
      </c>
    </row>
    <row r="9" spans="1:5" x14ac:dyDescent="0.2">
      <c r="A9" s="7" t="s">
        <v>101</v>
      </c>
      <c r="B9">
        <v>2</v>
      </c>
      <c r="D9" t="str">
        <f t="shared" si="0"/>
        <v>Research Director</v>
      </c>
      <c r="E9">
        <f t="shared" si="1"/>
        <v>2</v>
      </c>
    </row>
    <row r="10" spans="1:5" x14ac:dyDescent="0.2">
      <c r="A10" s="7" t="s">
        <v>63</v>
      </c>
      <c r="B10">
        <v>47</v>
      </c>
      <c r="D10" t="str">
        <f t="shared" si="0"/>
        <v>Research Scientist</v>
      </c>
      <c r="E10">
        <f t="shared" si="1"/>
        <v>47</v>
      </c>
    </row>
    <row r="11" spans="1:5" x14ac:dyDescent="0.2">
      <c r="A11" s="7" t="s">
        <v>52</v>
      </c>
      <c r="B11">
        <v>57</v>
      </c>
      <c r="D11" t="str">
        <f t="shared" si="0"/>
        <v>Sales Executive</v>
      </c>
      <c r="E11">
        <f t="shared" si="1"/>
        <v>57</v>
      </c>
    </row>
    <row r="12" spans="1:5" x14ac:dyDescent="0.2">
      <c r="A12" s="7" t="s">
        <v>99</v>
      </c>
      <c r="B12">
        <v>33</v>
      </c>
      <c r="D12" t="str">
        <f t="shared" si="0"/>
        <v>Sales Representative</v>
      </c>
      <c r="E12">
        <f t="shared" si="1"/>
        <v>33</v>
      </c>
    </row>
    <row r="13" spans="1:5" x14ac:dyDescent="0.2">
      <c r="A13" s="7"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FBFC-FB2A-C948-B99E-8CCEF02DB530}">
  <sheetPr codeName="Sheet6"/>
  <dimension ref="A3:B7"/>
  <sheetViews>
    <sheetView workbookViewId="0"/>
  </sheetViews>
  <sheetFormatPr baseColWidth="10" defaultRowHeight="16" x14ac:dyDescent="0.2"/>
  <cols>
    <col min="1" max="1" width="13" bestFit="1" customWidth="1"/>
    <col min="2" max="2" width="22.5" bestFit="1" customWidth="1"/>
  </cols>
  <sheetData>
    <row r="3" spans="1:2" x14ac:dyDescent="0.2">
      <c r="A3" s="6" t="s">
        <v>1565</v>
      </c>
      <c r="B3" t="s">
        <v>1568</v>
      </c>
    </row>
    <row r="4" spans="1:2" x14ac:dyDescent="0.2">
      <c r="A4" s="7" t="s">
        <v>161</v>
      </c>
      <c r="B4" s="8">
        <v>5.0632911392405063E-2</v>
      </c>
    </row>
    <row r="5" spans="1:2" x14ac:dyDescent="0.2">
      <c r="A5" s="7" t="s">
        <v>60</v>
      </c>
      <c r="B5" s="8">
        <v>0.56118143459915615</v>
      </c>
    </row>
    <row r="6" spans="1:2" x14ac:dyDescent="0.2">
      <c r="A6" s="7" t="s">
        <v>48</v>
      </c>
      <c r="B6" s="8">
        <v>0.3881856540084388</v>
      </c>
    </row>
    <row r="7" spans="1:2" x14ac:dyDescent="0.2">
      <c r="A7" s="7" t="s">
        <v>1566</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DEA66-9213-3D47-BF71-B7E684BBF494}">
  <sheetPr codeName="Sheet7"/>
  <dimension ref="A3:B9"/>
  <sheetViews>
    <sheetView workbookViewId="0"/>
  </sheetViews>
  <sheetFormatPr baseColWidth="10" defaultRowHeight="16" x14ac:dyDescent="0.2"/>
  <cols>
    <col min="1" max="1" width="13" bestFit="1" customWidth="1"/>
    <col min="2" max="2" width="22.5" bestFit="1" customWidth="1"/>
  </cols>
  <sheetData>
    <row r="3" spans="1:2" x14ac:dyDescent="0.2">
      <c r="A3" s="6" t="s">
        <v>1565</v>
      </c>
      <c r="B3" t="s">
        <v>1568</v>
      </c>
    </row>
    <row r="4" spans="1:2" x14ac:dyDescent="0.2">
      <c r="A4" s="7" t="s">
        <v>69</v>
      </c>
      <c r="B4">
        <v>112</v>
      </c>
    </row>
    <row r="5" spans="1:2" x14ac:dyDescent="0.2">
      <c r="A5" s="7" t="s">
        <v>46</v>
      </c>
      <c r="B5">
        <v>51</v>
      </c>
    </row>
    <row r="6" spans="1:2" x14ac:dyDescent="0.2">
      <c r="A6" s="7" t="s">
        <v>58</v>
      </c>
      <c r="B6">
        <v>25</v>
      </c>
    </row>
    <row r="7" spans="1:2" x14ac:dyDescent="0.2">
      <c r="A7" s="7" t="s">
        <v>75</v>
      </c>
      <c r="B7">
        <v>11</v>
      </c>
    </row>
    <row r="8" spans="1:2" x14ac:dyDescent="0.2">
      <c r="A8" s="7" t="s">
        <v>92</v>
      </c>
      <c r="B8">
        <v>38</v>
      </c>
    </row>
    <row r="9" spans="1:2" x14ac:dyDescent="0.2">
      <c r="A9" s="7" t="s">
        <v>1566</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93DBD-7249-DC47-B042-2A8E410B0342}">
  <sheetPr codeName="Sheet8"/>
  <dimension ref="A3:E7"/>
  <sheetViews>
    <sheetView topLeftCell="A2" workbookViewId="0"/>
  </sheetViews>
  <sheetFormatPr baseColWidth="10" defaultRowHeight="16" x14ac:dyDescent="0.2"/>
  <cols>
    <col min="1" max="1" width="13" bestFit="1" customWidth="1"/>
    <col min="2" max="2" width="23.5" bestFit="1" customWidth="1"/>
    <col min="3" max="3" width="22.5" bestFit="1" customWidth="1"/>
    <col min="4" max="4" width="12.83203125" bestFit="1" customWidth="1"/>
    <col min="5" max="5" width="23.5" bestFit="1" customWidth="1"/>
  </cols>
  <sheetData>
    <row r="3" spans="1:5" x14ac:dyDescent="0.2">
      <c r="A3" s="6" t="s">
        <v>1565</v>
      </c>
      <c r="B3" t="s">
        <v>1569</v>
      </c>
      <c r="D3" t="s">
        <v>10</v>
      </c>
      <c r="E3" t="str">
        <f>B3</f>
        <v>Count of CF_attrition count</v>
      </c>
    </row>
    <row r="4" spans="1:5" x14ac:dyDescent="0.2">
      <c r="A4" s="7" t="s">
        <v>79</v>
      </c>
      <c r="B4">
        <v>327</v>
      </c>
      <c r="D4" t="str">
        <f>A4</f>
        <v>Divorced</v>
      </c>
      <c r="E4">
        <f>GETPIVOTDATA("CF_attrition count",$A$3,"Marital Status",A4)</f>
        <v>327</v>
      </c>
    </row>
    <row r="5" spans="1:5" x14ac:dyDescent="0.2">
      <c r="A5" s="7" t="s">
        <v>64</v>
      </c>
      <c r="B5">
        <v>673</v>
      </c>
      <c r="D5" t="str">
        <f t="shared" ref="D5:D6" si="0">A5</f>
        <v>Married</v>
      </c>
      <c r="E5">
        <f t="shared" ref="E5:E6" si="1">GETPIVOTDATA("CF_attrition count",$A$3,"Marital Status",A5)</f>
        <v>673</v>
      </c>
    </row>
    <row r="6" spans="1:5" x14ac:dyDescent="0.2">
      <c r="A6" s="7" t="s">
        <v>53</v>
      </c>
      <c r="B6">
        <v>470</v>
      </c>
      <c r="D6" t="str">
        <f t="shared" si="0"/>
        <v>Single</v>
      </c>
      <c r="E6">
        <f t="shared" si="1"/>
        <v>470</v>
      </c>
    </row>
    <row r="7" spans="1:5" x14ac:dyDescent="0.2">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sheetPr codeName="Sheet9"/>
  <dimension ref="A1:AR1471"/>
  <sheetViews>
    <sheetView topLeftCell="B1" zoomScale="117" zoomScaleNormal="117" workbookViewId="0"/>
  </sheetViews>
  <sheetFormatPr baseColWidth="10" defaultColWidth="8.83203125" defaultRowHeight="16" x14ac:dyDescent="0.2"/>
  <cols>
    <col min="1" max="1" width="10.6640625" bestFit="1" customWidth="1"/>
    <col min="2" max="2" width="16.6640625" bestFit="1" customWidth="1"/>
    <col min="3" max="3" width="14.33203125" bestFit="1" customWidth="1"/>
    <col min="4" max="4" width="18" bestFit="1" customWidth="1"/>
    <col min="5" max="5" width="13.83203125" bestFit="1" customWidth="1"/>
    <col min="6" max="6" width="16.5" bestFit="1" customWidth="1"/>
    <col min="7" max="7" width="11" bestFit="1" customWidth="1"/>
    <col min="8" max="8" width="19.5" bestFit="1" customWidth="1"/>
    <col min="10" max="10" width="23.33203125" bestFit="1" customWidth="1"/>
    <col min="11" max="11" width="14.33203125" customWidth="1"/>
    <col min="12" max="12" width="11.1640625" customWidth="1"/>
    <col min="14" max="14" width="22" customWidth="1"/>
    <col min="18" max="18" width="17.83203125" customWidth="1"/>
    <col min="19" max="19" width="18.6640625" customWidth="1"/>
    <col min="20" max="20" width="16.5" customWidth="1"/>
    <col min="21" max="21" width="20.33203125" customWidth="1"/>
    <col min="22" max="22" width="11" customWidth="1"/>
    <col min="23" max="23" width="20.1640625" customWidth="1"/>
    <col min="24" max="24" width="16" bestFit="1" customWidth="1"/>
    <col min="25" max="25" width="16.33203125" customWidth="1"/>
    <col min="26" max="26" width="23.6640625" customWidth="1"/>
    <col min="27" max="27" width="12.5" customWidth="1"/>
    <col min="28" max="28" width="16.33203125" customWidth="1"/>
    <col min="29" max="29" width="10.1640625" customWidth="1"/>
    <col min="30" max="30" width="15.6640625" customWidth="1"/>
    <col min="31" max="31" width="16.33203125" customWidth="1"/>
    <col min="32" max="32" width="14" customWidth="1"/>
    <col min="33" max="33" width="23.664062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6640625" customWidth="1"/>
    <col min="41" max="41" width="17.83203125" customWidth="1"/>
    <col min="42" max="42" width="20.33203125" customWidth="1"/>
    <col min="43" max="43" width="25.1640625" customWidth="1"/>
    <col min="44" max="44" width="23.664062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sheetPr codeName="Sheet10"/>
  <dimension ref="Z18"/>
  <sheetViews>
    <sheetView showGridLines="0" tabSelected="1" zoomScale="85" zoomScaleNormal="85" workbookViewId="0">
      <selection activeCell="AB20" sqref="AB20"/>
    </sheetView>
  </sheetViews>
  <sheetFormatPr baseColWidth="10" defaultColWidth="8.83203125" defaultRowHeight="16" x14ac:dyDescent="0.2"/>
  <cols>
    <col min="1" max="16384" width="8.83203125" style="5"/>
  </cols>
  <sheetData>
    <row r="18" spans="26:26" x14ac:dyDescent="0.2">
      <c r="Z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8012-DE31-D243-B53B-A81C84D7F55E}">
  <sheetPr codeName="Sheet11"/>
  <dimension ref="A1"/>
  <sheetViews>
    <sheetView workbookViewId="0">
      <selection activeCell="Q36" sqref="Q36"/>
    </sheetView>
  </sheetViews>
  <sheetFormatPr baseColWidth="10" defaultRowHeight="16" x14ac:dyDescent="0.2"/>
  <sheetData/>
  <sheetProtection deleteColumns="0" deleteRow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sheetPr codeName="Sheet12"/>
  <dimension ref="A1"/>
  <sheetViews>
    <sheetView zoomScale="85" zoomScaleNormal="85" workbookViewId="0">
      <selection activeCell="W15" sqref="W15"/>
    </sheetView>
  </sheetViews>
  <sheetFormatPr baseColWidth="10" defaultColWidth="8.83203125" defaultRowHeight="16" x14ac:dyDescent="0.2"/>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sheetPr codeName="Sheet13"/>
  <dimension ref="A1"/>
  <sheetViews>
    <sheetView zoomScale="85" zoomScaleNormal="85" workbookViewId="0">
      <selection activeCell="AA30" sqref="AA30"/>
    </sheetView>
  </sheetViews>
  <sheetFormatPr baseColWidth="10" defaultColWidth="8.83203125"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Counts</vt:lpstr>
      <vt:lpstr>Job Rating</vt:lpstr>
      <vt:lpstr>Employee by Gender</vt:lpstr>
      <vt:lpstr>Education Attrition count</vt:lpstr>
      <vt:lpstr>Attrition by Job role</vt:lpstr>
      <vt:lpstr>Deprtment Attrition</vt:lpstr>
      <vt:lpstr>Attrition by Age Band</vt:lpstr>
      <vt:lpstr>Attrition by Marital Status</vt:lpstr>
      <vt:lpstr>Data</vt:lpstr>
      <vt:lpstr>Dashboard</vt:lpstr>
      <vt:lpstr>Sheet7</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Microsoft Office User</cp:lastModifiedBy>
  <dcterms:created xsi:type="dcterms:W3CDTF">2022-12-29T16:02:46Z</dcterms:created>
  <dcterms:modified xsi:type="dcterms:W3CDTF">2023-06-30T13:04:57Z</dcterms:modified>
</cp:coreProperties>
</file>